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eekoh\Documents\Data Analytics Boot Camp\Module 1\"/>
    </mc:Choice>
  </mc:AlternateContent>
  <xr:revisionPtr revIDLastSave="0" documentId="8_{AFBF9327-09A2-4285-9BB1-5405EEB4C5F4}" xr6:coauthVersionLast="47" xr6:coauthVersionMax="47" xr10:uidLastSave="{00000000-0000-0000-0000-000000000000}"/>
  <bookViews>
    <workbookView xWindow="-28920" yWindow="-120" windowWidth="29040" windowHeight="16440" activeTab="7" xr2:uid="{00000000-000D-0000-FFFF-FFFF00000000}"/>
  </bookViews>
  <sheets>
    <sheet name="Theater Outcomes by Launch Date" sheetId="13" r:id="rId1"/>
    <sheet name="Kickstarter" sheetId="1" r:id="rId2"/>
    <sheet name="Outcomes Based on Goals" sheetId="14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1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B13" i="14"/>
  <c r="C12" i="14"/>
  <c r="C11" i="14"/>
  <c r="C10" i="14"/>
  <c r="C9" i="14"/>
  <c r="C8" i="14"/>
  <c r="C7" i="14"/>
  <c r="C6" i="14"/>
  <c r="C5" i="14"/>
  <c r="C4" i="14"/>
  <c r="C3" i="14"/>
  <c r="C2" i="14"/>
  <c r="B12" i="14"/>
  <c r="B11" i="14"/>
  <c r="B10" i="14"/>
  <c r="E10" i="14" s="1"/>
  <c r="B9" i="14"/>
  <c r="E9" i="14" s="1"/>
  <c r="B8" i="14"/>
  <c r="E8" i="14" s="1"/>
  <c r="B7" i="14"/>
  <c r="E7" i="14" s="1"/>
  <c r="B6" i="14"/>
  <c r="B5" i="14"/>
  <c r="B4" i="14"/>
  <c r="B3" i="14"/>
  <c r="B2" i="14"/>
  <c r="S3998" i="1"/>
  <c r="U3998" i="1" s="1"/>
  <c r="B6" i="9"/>
  <c r="B5" i="9"/>
  <c r="B7" i="9" s="1"/>
  <c r="B4" i="9"/>
  <c r="C9" i="9"/>
  <c r="C10" i="9"/>
  <c r="B10" i="9"/>
  <c r="B9" i="9"/>
  <c r="B2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H9" i="14" l="1"/>
  <c r="G7" i="14"/>
  <c r="H10" i="14"/>
  <c r="F6" i="14"/>
  <c r="H11" i="14"/>
  <c r="G11" i="14"/>
  <c r="H7" i="14"/>
  <c r="H8" i="14"/>
  <c r="G6" i="14"/>
  <c r="F2" i="14"/>
  <c r="F11" i="14"/>
  <c r="G8" i="14"/>
  <c r="G9" i="14"/>
  <c r="F13" i="14"/>
  <c r="G13" i="14"/>
  <c r="G10" i="14"/>
  <c r="H13" i="14"/>
  <c r="E2" i="14"/>
  <c r="H2" i="14" s="1"/>
  <c r="E6" i="14"/>
  <c r="H6" i="14" s="1"/>
  <c r="F10" i="14"/>
  <c r="E13" i="14"/>
  <c r="E5" i="14"/>
  <c r="F5" i="14" s="1"/>
  <c r="F9" i="14"/>
  <c r="E12" i="14"/>
  <c r="G12" i="14" s="1"/>
  <c r="E4" i="14"/>
  <c r="F4" i="14" s="1"/>
  <c r="F8" i="14"/>
  <c r="E11" i="14"/>
  <c r="E3" i="14"/>
  <c r="G3" i="14" s="1"/>
  <c r="F7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3898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4019" i="1"/>
  <c r="T3844" i="1"/>
  <c r="T3998" i="1"/>
  <c r="T2846" i="1"/>
  <c r="T3798" i="1"/>
  <c r="T3980" i="1"/>
  <c r="T3204" i="1"/>
  <c r="T3850" i="1"/>
  <c r="T2865" i="1"/>
  <c r="T3963" i="1"/>
  <c r="T2853" i="1"/>
  <c r="T3744" i="1"/>
  <c r="T2855" i="1"/>
  <c r="T4087" i="1"/>
  <c r="T3994" i="1"/>
  <c r="T4033" i="1"/>
  <c r="T2859" i="1"/>
  <c r="T2860" i="1"/>
  <c r="T2861" i="1"/>
  <c r="T3900" i="1"/>
  <c r="T2863" i="1"/>
  <c r="T3791" i="1"/>
  <c r="T3648" i="1"/>
  <c r="T3803" i="1"/>
  <c r="T3745" i="1"/>
  <c r="T3198" i="1"/>
  <c r="T2875" i="1"/>
  <c r="T2906" i="1"/>
  <c r="T4076" i="1"/>
  <c r="T2887" i="1"/>
  <c r="T4011" i="1"/>
  <c r="T3896" i="1"/>
  <c r="T2845" i="1"/>
  <c r="T3869" i="1"/>
  <c r="T3959" i="1"/>
  <c r="T4059" i="1"/>
  <c r="T3203" i="1"/>
  <c r="T2864" i="1"/>
  <c r="T3794" i="1"/>
  <c r="T2908" i="1"/>
  <c r="T2847" i="1"/>
  <c r="T3853" i="1"/>
  <c r="T2852" i="1"/>
  <c r="T4037" i="1"/>
  <c r="T4071" i="1"/>
  <c r="T2895" i="1"/>
  <c r="T2890" i="1"/>
  <c r="T2897" i="1"/>
  <c r="T3799" i="1"/>
  <c r="T4055" i="1"/>
  <c r="T3893" i="1"/>
  <c r="T3983" i="1"/>
  <c r="T3958" i="1"/>
  <c r="T3847" i="1"/>
  <c r="T2885" i="1"/>
  <c r="T2850" i="1"/>
  <c r="T3193" i="1"/>
  <c r="T3748" i="1"/>
  <c r="T4022" i="1"/>
  <c r="T2914" i="1"/>
  <c r="T2902" i="1"/>
  <c r="T2915" i="1"/>
  <c r="T3792" i="1"/>
  <c r="T4040" i="1"/>
  <c r="T3635" i="1"/>
  <c r="T3924" i="1"/>
  <c r="T3894" i="1"/>
  <c r="T2858" i="1"/>
  <c r="T3207" i="1"/>
  <c r="T3997" i="1"/>
  <c r="T4020" i="1"/>
  <c r="T3733" i="1"/>
  <c r="T4054" i="1"/>
  <c r="T3843" i="1"/>
  <c r="T2874" i="1"/>
  <c r="T2889" i="1"/>
  <c r="T3642" i="1"/>
  <c r="T4102" i="1"/>
  <c r="T4103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2869" i="1"/>
  <c r="T3191" i="1"/>
  <c r="T3192" i="1"/>
  <c r="T3632" i="1"/>
  <c r="T2896" i="1"/>
  <c r="T3978" i="1"/>
  <c r="T3937" i="1"/>
  <c r="T3643" i="1"/>
  <c r="T3933" i="1"/>
  <c r="T3199" i="1"/>
  <c r="T3200" i="1"/>
  <c r="T3806" i="1"/>
  <c r="T3960" i="1"/>
  <c r="T3925" i="1"/>
  <c r="T3197" i="1"/>
  <c r="T3649" i="1"/>
  <c r="T3731" i="1"/>
  <c r="T3196" i="1"/>
  <c r="T3938" i="1"/>
  <c r="T4035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2911" i="1"/>
  <c r="T2920" i="1"/>
  <c r="T3860" i="1"/>
  <c r="T3730" i="1"/>
  <c r="T3982" i="1"/>
  <c r="T3981" i="1"/>
  <c r="T3636" i="1"/>
  <c r="T3907" i="1"/>
  <c r="T4014" i="1"/>
  <c r="T4010" i="1"/>
  <c r="T3640" i="1"/>
  <c r="T3942" i="1"/>
  <c r="T3990" i="1"/>
  <c r="T4050" i="1"/>
  <c r="T3644" i="1"/>
  <c r="T3949" i="1"/>
  <c r="T3979" i="1"/>
  <c r="T3647" i="1"/>
  <c r="T3934" i="1"/>
  <c r="T4113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2904" i="1"/>
  <c r="T3940" i="1"/>
  <c r="T3906" i="1"/>
  <c r="T4051" i="1"/>
  <c r="T3734" i="1"/>
  <c r="T3868" i="1"/>
  <c r="T3971" i="1"/>
  <c r="T4108" i="1"/>
  <c r="T3846" i="1"/>
  <c r="T3908" i="1"/>
  <c r="T3797" i="1"/>
  <c r="T4093" i="1"/>
  <c r="T3209" i="1"/>
  <c r="T3930" i="1"/>
  <c r="T4032" i="1"/>
  <c r="T3638" i="1"/>
  <c r="T4024" i="1"/>
  <c r="T4085" i="1"/>
  <c r="T3992" i="1"/>
  <c r="T3208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4101" i="1"/>
  <c r="T2901" i="1"/>
  <c r="T3747" i="1"/>
  <c r="T3989" i="1"/>
  <c r="T2913" i="1"/>
  <c r="T2921" i="1"/>
  <c r="T3858" i="1"/>
  <c r="T3641" i="1"/>
  <c r="T2879" i="1"/>
  <c r="T3732" i="1"/>
  <c r="T2844" i="1"/>
  <c r="T2880" i="1"/>
  <c r="T2905" i="1"/>
  <c r="T4031" i="1"/>
  <c r="T4039" i="1"/>
  <c r="T2909" i="1"/>
  <c r="T3991" i="1"/>
  <c r="T2854" i="1"/>
  <c r="T3808" i="1"/>
  <c r="T28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2848" i="1"/>
  <c r="T3976" i="1"/>
  <c r="T4092" i="1"/>
  <c r="T3790" i="1"/>
  <c r="T3905" i="1"/>
  <c r="T3920" i="1"/>
  <c r="T3901" i="1"/>
  <c r="T3890" i="1"/>
  <c r="T3851" i="1"/>
  <c r="T4069" i="1"/>
  <c r="T4095" i="1"/>
  <c r="T3961" i="1"/>
  <c r="T4046" i="1"/>
  <c r="T4016" i="1"/>
  <c r="T4029" i="1"/>
  <c r="T2862" i="1"/>
  <c r="T3852" i="1"/>
  <c r="T3800" i="1"/>
  <c r="T4100" i="1"/>
  <c r="T4007" i="1"/>
  <c r="T3955" i="1"/>
  <c r="T4018" i="1"/>
  <c r="T4088" i="1"/>
  <c r="T3796" i="1"/>
  <c r="T3867" i="1"/>
  <c r="T2872" i="1"/>
  <c r="T3966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945" i="1"/>
  <c r="T3977" i="1"/>
  <c r="T3984" i="1"/>
  <c r="T3935" i="1"/>
  <c r="T4056" i="1"/>
  <c r="T3921" i="1"/>
  <c r="T3902" i="1"/>
  <c r="T4094" i="1"/>
  <c r="T4112" i="1"/>
  <c r="T3899" i="1"/>
  <c r="T4052" i="1"/>
  <c r="T3954" i="1"/>
  <c r="T3849" i="1"/>
  <c r="T3631" i="1"/>
  <c r="T3936" i="1"/>
  <c r="T3865" i="1"/>
  <c r="T2910" i="1"/>
  <c r="T2894" i="1"/>
  <c r="T3738" i="1"/>
  <c r="T2918" i="1"/>
  <c r="T4090" i="1"/>
  <c r="T4105" i="1"/>
  <c r="T2851" i="1"/>
  <c r="T3912" i="1"/>
  <c r="T3861" i="1"/>
  <c r="T4026" i="1"/>
  <c r="T4000" i="1"/>
  <c r="T3801" i="1"/>
  <c r="T3918" i="1"/>
  <c r="T3962" i="1"/>
  <c r="T4058" i="1"/>
  <c r="T2882" i="1"/>
  <c r="T3968" i="1"/>
  <c r="T3975" i="1"/>
  <c r="T4083" i="1"/>
  <c r="T3919" i="1"/>
  <c r="T4041" i="1"/>
  <c r="T3807" i="1"/>
  <c r="T3928" i="1"/>
  <c r="T3862" i="1"/>
  <c r="T3195" i="1"/>
  <c r="T3205" i="1"/>
  <c r="T3932" i="1"/>
  <c r="T3996" i="1"/>
  <c r="T3854" i="1"/>
  <c r="T4078" i="1"/>
  <c r="T2843" i="1"/>
  <c r="T3917" i="1"/>
  <c r="T3645" i="1"/>
  <c r="T3736" i="1"/>
  <c r="T2917" i="1"/>
  <c r="T3941" i="1"/>
  <c r="T2899" i="1"/>
  <c r="T4084" i="1"/>
  <c r="T3646" i="1"/>
  <c r="T2884" i="1"/>
  <c r="T3973" i="1"/>
  <c r="T2919" i="1"/>
  <c r="T3639" i="1"/>
  <c r="T4006" i="1"/>
  <c r="T3950" i="1"/>
  <c r="T3951" i="1"/>
  <c r="T4025" i="1"/>
  <c r="T3953" i="1"/>
  <c r="T4009" i="1"/>
  <c r="T2881" i="1"/>
  <c r="T3956" i="1"/>
  <c r="T3737" i="1"/>
  <c r="T4072" i="1"/>
  <c r="T4111" i="1"/>
  <c r="T3974" i="1"/>
  <c r="T3194" i="1"/>
  <c r="T3856" i="1"/>
  <c r="T3922" i="1"/>
  <c r="T4064" i="1"/>
  <c r="T3965" i="1"/>
  <c r="T3904" i="1"/>
  <c r="T3746" i="1"/>
  <c r="T3915" i="1"/>
  <c r="T2903" i="1"/>
  <c r="T3969" i="1"/>
  <c r="T3793" i="1"/>
  <c r="T3749" i="1"/>
  <c r="T4057" i="1"/>
  <c r="T4091" i="1"/>
  <c r="T3995" i="1"/>
  <c r="T4065" i="1"/>
  <c r="T3914" i="1"/>
  <c r="T3952" i="1"/>
  <c r="T4003" i="1"/>
  <c r="T3741" i="1"/>
  <c r="T4099" i="1"/>
  <c r="T3964" i="1"/>
  <c r="T2907" i="1"/>
  <c r="T3739" i="1"/>
  <c r="T2878" i="1"/>
  <c r="T3735" i="1"/>
  <c r="T2871" i="1"/>
  <c r="T3845" i="1"/>
  <c r="T4110" i="1"/>
  <c r="T3740" i="1"/>
  <c r="T2873" i="1"/>
  <c r="T2856" i="1"/>
  <c r="T3926" i="1"/>
  <c r="T4004" i="1"/>
  <c r="T3857" i="1"/>
  <c r="T3943" i="1"/>
  <c r="T3804" i="1"/>
  <c r="T2891" i="1"/>
  <c r="T4109" i="1"/>
  <c r="T3743" i="1"/>
  <c r="T4060" i="1"/>
  <c r="T4021" i="1"/>
  <c r="T3805" i="1"/>
  <c r="T4008" i="1"/>
  <c r="T3903" i="1"/>
  <c r="T3985" i="1"/>
  <c r="T2916" i="1"/>
  <c r="T2857" i="1"/>
  <c r="T3944" i="1"/>
  <c r="T3897" i="1"/>
  <c r="T2877" i="1"/>
  <c r="T4017" i="1"/>
  <c r="T3864" i="1"/>
  <c r="T4015" i="1"/>
  <c r="T3802" i="1"/>
  <c r="T3913" i="1"/>
  <c r="T3972" i="1"/>
  <c r="T3910" i="1"/>
  <c r="T4053" i="1"/>
  <c r="T4081" i="1"/>
  <c r="T4096" i="1"/>
  <c r="T4077" i="1"/>
  <c r="T2893" i="1"/>
  <c r="T4043" i="1"/>
  <c r="T3742" i="1"/>
  <c r="T3999" i="1"/>
  <c r="T4027" i="1"/>
  <c r="T3987" i="1"/>
  <c r="T3892" i="1"/>
  <c r="T4036" i="1"/>
  <c r="T3923" i="1"/>
  <c r="T4042" i="1"/>
  <c r="T2898" i="1"/>
  <c r="T4044" i="1"/>
  <c r="T2866" i="1"/>
  <c r="T4005" i="1"/>
  <c r="T4038" i="1"/>
  <c r="T2867" i="1"/>
  <c r="T4048" i="1"/>
  <c r="T4002" i="1"/>
  <c r="T3634" i="1"/>
  <c r="T4034" i="1"/>
  <c r="T3855" i="1"/>
  <c r="T3911" i="1"/>
  <c r="T4045" i="1"/>
  <c r="T3201" i="1"/>
  <c r="T4047" i="1"/>
  <c r="T3795" i="1"/>
  <c r="T4013" i="1"/>
  <c r="T3988" i="1"/>
  <c r="T4030" i="1"/>
  <c r="T3927" i="1"/>
  <c r="T3939" i="1"/>
  <c r="T4079" i="1"/>
  <c r="T4080" i="1"/>
  <c r="T4082" i="1"/>
  <c r="T4067" i="1"/>
  <c r="T2888" i="1"/>
  <c r="T3848" i="1"/>
  <c r="T3970" i="1"/>
  <c r="T4061" i="1"/>
  <c r="T4062" i="1"/>
  <c r="T3947" i="1"/>
  <c r="T3916" i="1"/>
  <c r="T4104" i="1"/>
  <c r="T4066" i="1"/>
  <c r="T2876" i="1"/>
  <c r="T3637" i="1"/>
  <c r="T3809" i="1"/>
  <c r="T3946" i="1"/>
  <c r="T4049" i="1"/>
  <c r="T3986" i="1"/>
  <c r="T4073" i="1"/>
  <c r="T3929" i="1"/>
  <c r="T3931" i="1"/>
  <c r="T4023" i="1"/>
  <c r="T3863" i="1"/>
  <c r="T4070" i="1"/>
  <c r="T3202" i="1"/>
  <c r="T4075" i="1"/>
  <c r="T3948" i="1"/>
  <c r="T4089" i="1"/>
  <c r="T2900" i="1"/>
  <c r="T2912" i="1"/>
  <c r="T3633" i="1"/>
  <c r="T4086" i="1"/>
  <c r="T2883" i="1"/>
  <c r="T3190" i="1"/>
  <c r="T3993" i="1"/>
  <c r="T3206" i="1"/>
  <c r="T4063" i="1"/>
  <c r="T521" i="1"/>
  <c r="T4068" i="1"/>
  <c r="T2870" i="1"/>
  <c r="T4028" i="1"/>
  <c r="T3895" i="1"/>
  <c r="T4097" i="1"/>
  <c r="T4074" i="1"/>
  <c r="T2892" i="1"/>
  <c r="T3891" i="1"/>
  <c r="T3866" i="1"/>
  <c r="T2886" i="1"/>
  <c r="T3909" i="1"/>
  <c r="T2868" i="1"/>
  <c r="T4098" i="1"/>
  <c r="T4106" i="1"/>
  <c r="T4107" i="1"/>
  <c r="T3630" i="1"/>
  <c r="T3967" i="1"/>
  <c r="T4012" i="1"/>
  <c r="T3859" i="1"/>
  <c r="T4001" i="1"/>
  <c r="T3957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3898" i="1"/>
  <c r="U3898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4019" i="1"/>
  <c r="U4019" i="1" s="1"/>
  <c r="S3844" i="1"/>
  <c r="U3844" i="1" s="1"/>
  <c r="S2846" i="1"/>
  <c r="U2846" i="1" s="1"/>
  <c r="S3798" i="1"/>
  <c r="U3798" i="1" s="1"/>
  <c r="S3980" i="1"/>
  <c r="U3980" i="1" s="1"/>
  <c r="S3204" i="1"/>
  <c r="U3204" i="1" s="1"/>
  <c r="S3850" i="1"/>
  <c r="U3850" i="1" s="1"/>
  <c r="S2865" i="1"/>
  <c r="U2865" i="1" s="1"/>
  <c r="S3963" i="1"/>
  <c r="U3963" i="1" s="1"/>
  <c r="S2853" i="1"/>
  <c r="U2853" i="1" s="1"/>
  <c r="S3744" i="1"/>
  <c r="U3744" i="1" s="1"/>
  <c r="S2855" i="1"/>
  <c r="U2855" i="1" s="1"/>
  <c r="S4087" i="1"/>
  <c r="U4087" i="1" s="1"/>
  <c r="S3994" i="1"/>
  <c r="U3994" i="1" s="1"/>
  <c r="S4033" i="1"/>
  <c r="U4033" i="1" s="1"/>
  <c r="S2859" i="1"/>
  <c r="U2859" i="1" s="1"/>
  <c r="S2860" i="1"/>
  <c r="U2860" i="1" s="1"/>
  <c r="S2861" i="1"/>
  <c r="U2861" i="1" s="1"/>
  <c r="S3900" i="1"/>
  <c r="U3900" i="1" s="1"/>
  <c r="S2863" i="1"/>
  <c r="U2863" i="1" s="1"/>
  <c r="S3791" i="1"/>
  <c r="U3791" i="1" s="1"/>
  <c r="S3648" i="1"/>
  <c r="U3648" i="1" s="1"/>
  <c r="S3803" i="1"/>
  <c r="U3803" i="1" s="1"/>
  <c r="S3745" i="1"/>
  <c r="U3745" i="1" s="1"/>
  <c r="S3198" i="1"/>
  <c r="U3198" i="1" s="1"/>
  <c r="S2875" i="1"/>
  <c r="U2875" i="1" s="1"/>
  <c r="S2906" i="1"/>
  <c r="U2906" i="1" s="1"/>
  <c r="S4076" i="1"/>
  <c r="U4076" i="1" s="1"/>
  <c r="S2887" i="1"/>
  <c r="U2887" i="1" s="1"/>
  <c r="S4011" i="1"/>
  <c r="U4011" i="1" s="1"/>
  <c r="S3896" i="1"/>
  <c r="U3896" i="1" s="1"/>
  <c r="S2845" i="1"/>
  <c r="U2845" i="1" s="1"/>
  <c r="S3869" i="1"/>
  <c r="U3869" i="1" s="1"/>
  <c r="S3959" i="1"/>
  <c r="U3959" i="1" s="1"/>
  <c r="S4059" i="1"/>
  <c r="U4059" i="1" s="1"/>
  <c r="S3203" i="1"/>
  <c r="U3203" i="1" s="1"/>
  <c r="S2864" i="1"/>
  <c r="U2864" i="1" s="1"/>
  <c r="S3794" i="1"/>
  <c r="U3794" i="1" s="1"/>
  <c r="S2908" i="1"/>
  <c r="U2908" i="1" s="1"/>
  <c r="S2847" i="1"/>
  <c r="U2847" i="1" s="1"/>
  <c r="S3853" i="1"/>
  <c r="U3853" i="1" s="1"/>
  <c r="S2852" i="1"/>
  <c r="U2852" i="1" s="1"/>
  <c r="S4037" i="1"/>
  <c r="U4037" i="1" s="1"/>
  <c r="S4071" i="1"/>
  <c r="U4071" i="1" s="1"/>
  <c r="S2895" i="1"/>
  <c r="U2895" i="1" s="1"/>
  <c r="S2890" i="1"/>
  <c r="U2890" i="1" s="1"/>
  <c r="S2897" i="1"/>
  <c r="U2897" i="1" s="1"/>
  <c r="S3799" i="1"/>
  <c r="U3799" i="1" s="1"/>
  <c r="S4055" i="1"/>
  <c r="U4055" i="1" s="1"/>
  <c r="S3893" i="1"/>
  <c r="U3893" i="1" s="1"/>
  <c r="S3983" i="1"/>
  <c r="U3983" i="1" s="1"/>
  <c r="S3958" i="1"/>
  <c r="U3958" i="1" s="1"/>
  <c r="S3847" i="1"/>
  <c r="U3847" i="1" s="1"/>
  <c r="S2885" i="1"/>
  <c r="U2885" i="1" s="1"/>
  <c r="S2850" i="1"/>
  <c r="U2850" i="1" s="1"/>
  <c r="S3193" i="1"/>
  <c r="U3193" i="1" s="1"/>
  <c r="S3748" i="1"/>
  <c r="U3748" i="1" s="1"/>
  <c r="S4022" i="1"/>
  <c r="U4022" i="1" s="1"/>
  <c r="S2914" i="1"/>
  <c r="U2914" i="1" s="1"/>
  <c r="S2902" i="1"/>
  <c r="U2902" i="1" s="1"/>
  <c r="S2915" i="1"/>
  <c r="U2915" i="1" s="1"/>
  <c r="S3792" i="1"/>
  <c r="U3792" i="1" s="1"/>
  <c r="S4040" i="1"/>
  <c r="U4040" i="1" s="1"/>
  <c r="S3635" i="1"/>
  <c r="U3635" i="1" s="1"/>
  <c r="S3924" i="1"/>
  <c r="U3924" i="1" s="1"/>
  <c r="S3894" i="1"/>
  <c r="U3894" i="1" s="1"/>
  <c r="S2858" i="1"/>
  <c r="U2858" i="1" s="1"/>
  <c r="S3207" i="1"/>
  <c r="U3207" i="1" s="1"/>
  <c r="S3997" i="1"/>
  <c r="U3997" i="1" s="1"/>
  <c r="S4020" i="1"/>
  <c r="U4020" i="1" s="1"/>
  <c r="S3733" i="1"/>
  <c r="U3733" i="1" s="1"/>
  <c r="S4054" i="1"/>
  <c r="U4054" i="1" s="1"/>
  <c r="S3843" i="1"/>
  <c r="U3843" i="1" s="1"/>
  <c r="S2874" i="1"/>
  <c r="U2874" i="1" s="1"/>
  <c r="S2889" i="1"/>
  <c r="U2889" i="1" s="1"/>
  <c r="S3642" i="1"/>
  <c r="U3642" i="1" s="1"/>
  <c r="S4102" i="1"/>
  <c r="U4102" i="1" s="1"/>
  <c r="S4103" i="1"/>
  <c r="U4103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2869" i="1"/>
  <c r="U2869" i="1" s="1"/>
  <c r="S3191" i="1"/>
  <c r="U3191" i="1" s="1"/>
  <c r="S3192" i="1"/>
  <c r="U3192" i="1" s="1"/>
  <c r="S3632" i="1"/>
  <c r="U3632" i="1" s="1"/>
  <c r="S2896" i="1"/>
  <c r="U2896" i="1" s="1"/>
  <c r="S3978" i="1"/>
  <c r="U3978" i="1" s="1"/>
  <c r="S3937" i="1"/>
  <c r="U3937" i="1" s="1"/>
  <c r="S3643" i="1"/>
  <c r="U3643" i="1" s="1"/>
  <c r="S3933" i="1"/>
  <c r="U3933" i="1" s="1"/>
  <c r="S3199" i="1"/>
  <c r="U3199" i="1" s="1"/>
  <c r="S3200" i="1"/>
  <c r="U3200" i="1" s="1"/>
  <c r="S3806" i="1"/>
  <c r="U3806" i="1" s="1"/>
  <c r="S3960" i="1"/>
  <c r="U3960" i="1" s="1"/>
  <c r="S3925" i="1"/>
  <c r="U3925" i="1" s="1"/>
  <c r="S3197" i="1"/>
  <c r="U3197" i="1" s="1"/>
  <c r="S3649" i="1"/>
  <c r="U3649" i="1" s="1"/>
  <c r="S3731" i="1"/>
  <c r="U3731" i="1" s="1"/>
  <c r="S3196" i="1"/>
  <c r="U3196" i="1" s="1"/>
  <c r="S3938" i="1"/>
  <c r="U3938" i="1" s="1"/>
  <c r="S4035" i="1"/>
  <c r="U4035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2911" i="1"/>
  <c r="U2911" i="1" s="1"/>
  <c r="S2920" i="1"/>
  <c r="U2920" i="1" s="1"/>
  <c r="S3860" i="1"/>
  <c r="U3860" i="1" s="1"/>
  <c r="S3730" i="1"/>
  <c r="U3730" i="1" s="1"/>
  <c r="S3982" i="1"/>
  <c r="U3982" i="1" s="1"/>
  <c r="S3981" i="1"/>
  <c r="U3981" i="1" s="1"/>
  <c r="S3636" i="1"/>
  <c r="U3636" i="1" s="1"/>
  <c r="S3907" i="1"/>
  <c r="U3907" i="1" s="1"/>
  <c r="S4014" i="1"/>
  <c r="U4014" i="1" s="1"/>
  <c r="S4010" i="1"/>
  <c r="U4010" i="1" s="1"/>
  <c r="S3640" i="1"/>
  <c r="U3640" i="1" s="1"/>
  <c r="S3942" i="1"/>
  <c r="U3942" i="1" s="1"/>
  <c r="S3990" i="1"/>
  <c r="U3990" i="1" s="1"/>
  <c r="S4050" i="1"/>
  <c r="U4050" i="1" s="1"/>
  <c r="S3644" i="1"/>
  <c r="U3644" i="1" s="1"/>
  <c r="S3949" i="1"/>
  <c r="U3949" i="1" s="1"/>
  <c r="S3979" i="1"/>
  <c r="U3979" i="1" s="1"/>
  <c r="S3647" i="1"/>
  <c r="U3647" i="1" s="1"/>
  <c r="S3934" i="1"/>
  <c r="U3934" i="1" s="1"/>
  <c r="S4113" i="1"/>
  <c r="U4113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2904" i="1"/>
  <c r="U2904" i="1" s="1"/>
  <c r="S3940" i="1"/>
  <c r="U3940" i="1" s="1"/>
  <c r="S3906" i="1"/>
  <c r="U3906" i="1" s="1"/>
  <c r="S4051" i="1"/>
  <c r="U4051" i="1" s="1"/>
  <c r="S3734" i="1"/>
  <c r="U3734" i="1" s="1"/>
  <c r="S3868" i="1"/>
  <c r="U3868" i="1" s="1"/>
  <c r="S3971" i="1"/>
  <c r="U3971" i="1" s="1"/>
  <c r="S4108" i="1"/>
  <c r="U4108" i="1" s="1"/>
  <c r="S3846" i="1"/>
  <c r="U3846" i="1" s="1"/>
  <c r="S3908" i="1"/>
  <c r="U3908" i="1" s="1"/>
  <c r="S3797" i="1"/>
  <c r="U3797" i="1" s="1"/>
  <c r="S4093" i="1"/>
  <c r="U4093" i="1" s="1"/>
  <c r="S3209" i="1"/>
  <c r="U3209" i="1" s="1"/>
  <c r="S3930" i="1"/>
  <c r="U3930" i="1" s="1"/>
  <c r="S4032" i="1"/>
  <c r="U4032" i="1" s="1"/>
  <c r="S3638" i="1"/>
  <c r="U3638" i="1" s="1"/>
  <c r="S4024" i="1"/>
  <c r="U4024" i="1" s="1"/>
  <c r="S4085" i="1"/>
  <c r="U4085" i="1" s="1"/>
  <c r="S3992" i="1"/>
  <c r="U3992" i="1" s="1"/>
  <c r="S3208" i="1"/>
  <c r="U3208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4101" i="1"/>
  <c r="U4101" i="1" s="1"/>
  <c r="S2901" i="1"/>
  <c r="U2901" i="1" s="1"/>
  <c r="S3747" i="1"/>
  <c r="U3747" i="1" s="1"/>
  <c r="S3989" i="1"/>
  <c r="U3989" i="1" s="1"/>
  <c r="S2913" i="1"/>
  <c r="U2913" i="1" s="1"/>
  <c r="S2921" i="1"/>
  <c r="U2921" i="1" s="1"/>
  <c r="S3858" i="1"/>
  <c r="U3858" i="1" s="1"/>
  <c r="S3641" i="1"/>
  <c r="U3641" i="1" s="1"/>
  <c r="S2879" i="1"/>
  <c r="U2879" i="1" s="1"/>
  <c r="S3732" i="1"/>
  <c r="U3732" i="1" s="1"/>
  <c r="S2844" i="1"/>
  <c r="U2844" i="1" s="1"/>
  <c r="S2880" i="1"/>
  <c r="U2880" i="1" s="1"/>
  <c r="S2905" i="1"/>
  <c r="U2905" i="1" s="1"/>
  <c r="S4031" i="1"/>
  <c r="U4031" i="1" s="1"/>
  <c r="S4039" i="1"/>
  <c r="U4039" i="1" s="1"/>
  <c r="S2909" i="1"/>
  <c r="U2909" i="1" s="1"/>
  <c r="S3991" i="1"/>
  <c r="U3991" i="1" s="1"/>
  <c r="S2854" i="1"/>
  <c r="U2854" i="1" s="1"/>
  <c r="S3808" i="1"/>
  <c r="U3808" i="1" s="1"/>
  <c r="S2849" i="1"/>
  <c r="U284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2848" i="1"/>
  <c r="U2848" i="1" s="1"/>
  <c r="S3976" i="1"/>
  <c r="U3976" i="1" s="1"/>
  <c r="S4092" i="1"/>
  <c r="U4092" i="1" s="1"/>
  <c r="S3790" i="1"/>
  <c r="U3790" i="1" s="1"/>
  <c r="S3905" i="1"/>
  <c r="U3905" i="1" s="1"/>
  <c r="S3920" i="1"/>
  <c r="U3920" i="1" s="1"/>
  <c r="S3901" i="1"/>
  <c r="U3901" i="1" s="1"/>
  <c r="S3890" i="1"/>
  <c r="U3890" i="1" s="1"/>
  <c r="S3851" i="1"/>
  <c r="U3851" i="1" s="1"/>
  <c r="S4069" i="1"/>
  <c r="U4069" i="1" s="1"/>
  <c r="S4095" i="1"/>
  <c r="U4095" i="1" s="1"/>
  <c r="S3961" i="1"/>
  <c r="U3961" i="1" s="1"/>
  <c r="S4046" i="1"/>
  <c r="U4046" i="1" s="1"/>
  <c r="S4016" i="1"/>
  <c r="U4016" i="1" s="1"/>
  <c r="S4029" i="1"/>
  <c r="U4029" i="1" s="1"/>
  <c r="S2862" i="1"/>
  <c r="U2862" i="1" s="1"/>
  <c r="S3852" i="1"/>
  <c r="U3852" i="1" s="1"/>
  <c r="S3800" i="1"/>
  <c r="U3800" i="1" s="1"/>
  <c r="S4100" i="1"/>
  <c r="U4100" i="1" s="1"/>
  <c r="S4007" i="1"/>
  <c r="U4007" i="1" s="1"/>
  <c r="S3955" i="1"/>
  <c r="U3955" i="1" s="1"/>
  <c r="S4018" i="1"/>
  <c r="U4018" i="1" s="1"/>
  <c r="S4088" i="1"/>
  <c r="U4088" i="1" s="1"/>
  <c r="S3796" i="1"/>
  <c r="U3796" i="1" s="1"/>
  <c r="S3867" i="1"/>
  <c r="U3867" i="1" s="1"/>
  <c r="S2872" i="1"/>
  <c r="U2872" i="1" s="1"/>
  <c r="S3966" i="1"/>
  <c r="U3966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945" i="1"/>
  <c r="U3945" i="1" s="1"/>
  <c r="S3977" i="1"/>
  <c r="U3977" i="1" s="1"/>
  <c r="S3984" i="1"/>
  <c r="U3984" i="1" s="1"/>
  <c r="S3935" i="1"/>
  <c r="U3935" i="1" s="1"/>
  <c r="S4056" i="1"/>
  <c r="U4056" i="1" s="1"/>
  <c r="S3921" i="1"/>
  <c r="U3921" i="1" s="1"/>
  <c r="S3902" i="1"/>
  <c r="U3902" i="1" s="1"/>
  <c r="S4094" i="1"/>
  <c r="U4094" i="1" s="1"/>
  <c r="S4112" i="1"/>
  <c r="U4112" i="1" s="1"/>
  <c r="S3899" i="1"/>
  <c r="U3899" i="1" s="1"/>
  <c r="S4052" i="1"/>
  <c r="U4052" i="1" s="1"/>
  <c r="S3954" i="1"/>
  <c r="U3954" i="1" s="1"/>
  <c r="S3849" i="1"/>
  <c r="U3849" i="1" s="1"/>
  <c r="S3631" i="1"/>
  <c r="U3631" i="1" s="1"/>
  <c r="S3936" i="1"/>
  <c r="U3936" i="1" s="1"/>
  <c r="S3865" i="1"/>
  <c r="U3865" i="1" s="1"/>
  <c r="S2910" i="1"/>
  <c r="U2910" i="1" s="1"/>
  <c r="S2894" i="1"/>
  <c r="U2894" i="1" s="1"/>
  <c r="S3738" i="1"/>
  <c r="U3738" i="1" s="1"/>
  <c r="S2918" i="1"/>
  <c r="U2918" i="1" s="1"/>
  <c r="S4090" i="1"/>
  <c r="U4090" i="1" s="1"/>
  <c r="S4105" i="1"/>
  <c r="U4105" i="1" s="1"/>
  <c r="S2851" i="1"/>
  <c r="U2851" i="1" s="1"/>
  <c r="S3912" i="1"/>
  <c r="U3912" i="1" s="1"/>
  <c r="S3861" i="1"/>
  <c r="U3861" i="1" s="1"/>
  <c r="S4026" i="1"/>
  <c r="U4026" i="1" s="1"/>
  <c r="S4000" i="1"/>
  <c r="U4000" i="1" s="1"/>
  <c r="S3801" i="1"/>
  <c r="U3801" i="1" s="1"/>
  <c r="S3918" i="1"/>
  <c r="U3918" i="1" s="1"/>
  <c r="S3962" i="1"/>
  <c r="U3962" i="1" s="1"/>
  <c r="S4058" i="1"/>
  <c r="U4058" i="1" s="1"/>
  <c r="S2882" i="1"/>
  <c r="U2882" i="1" s="1"/>
  <c r="S3968" i="1"/>
  <c r="U3968" i="1" s="1"/>
  <c r="S3975" i="1"/>
  <c r="U3975" i="1" s="1"/>
  <c r="S4083" i="1"/>
  <c r="U4083" i="1" s="1"/>
  <c r="S3919" i="1"/>
  <c r="U3919" i="1" s="1"/>
  <c r="S4041" i="1"/>
  <c r="U4041" i="1" s="1"/>
  <c r="S3807" i="1"/>
  <c r="U3807" i="1" s="1"/>
  <c r="S3928" i="1"/>
  <c r="U3928" i="1" s="1"/>
  <c r="S3862" i="1"/>
  <c r="U3862" i="1" s="1"/>
  <c r="S3195" i="1"/>
  <c r="U3195" i="1" s="1"/>
  <c r="S3205" i="1"/>
  <c r="U3205" i="1" s="1"/>
  <c r="S3932" i="1"/>
  <c r="U3932" i="1" s="1"/>
  <c r="S3996" i="1"/>
  <c r="U3996" i="1" s="1"/>
  <c r="S3854" i="1"/>
  <c r="U3854" i="1" s="1"/>
  <c r="S4078" i="1"/>
  <c r="U4078" i="1" s="1"/>
  <c r="S2843" i="1"/>
  <c r="U2843" i="1" s="1"/>
  <c r="S3917" i="1"/>
  <c r="U3917" i="1" s="1"/>
  <c r="S3645" i="1"/>
  <c r="U3645" i="1" s="1"/>
  <c r="S3736" i="1"/>
  <c r="U3736" i="1" s="1"/>
  <c r="S2917" i="1"/>
  <c r="U2917" i="1" s="1"/>
  <c r="S3941" i="1"/>
  <c r="U3941" i="1" s="1"/>
  <c r="S2899" i="1"/>
  <c r="U2899" i="1" s="1"/>
  <c r="S4084" i="1"/>
  <c r="U4084" i="1" s="1"/>
  <c r="S3646" i="1"/>
  <c r="U3646" i="1" s="1"/>
  <c r="S2884" i="1"/>
  <c r="U2884" i="1" s="1"/>
  <c r="S3973" i="1"/>
  <c r="U3973" i="1" s="1"/>
  <c r="S2919" i="1"/>
  <c r="U2919" i="1" s="1"/>
  <c r="S3639" i="1"/>
  <c r="U3639" i="1" s="1"/>
  <c r="S4006" i="1"/>
  <c r="U4006" i="1" s="1"/>
  <c r="S3950" i="1"/>
  <c r="U3950" i="1" s="1"/>
  <c r="S3951" i="1"/>
  <c r="U3951" i="1" s="1"/>
  <c r="S4025" i="1"/>
  <c r="U4025" i="1" s="1"/>
  <c r="S3953" i="1"/>
  <c r="U3953" i="1" s="1"/>
  <c r="S4009" i="1"/>
  <c r="U4009" i="1" s="1"/>
  <c r="S2881" i="1"/>
  <c r="U2881" i="1" s="1"/>
  <c r="S3956" i="1"/>
  <c r="U3956" i="1" s="1"/>
  <c r="S3737" i="1"/>
  <c r="U3737" i="1" s="1"/>
  <c r="S4072" i="1"/>
  <c r="U4072" i="1" s="1"/>
  <c r="S4111" i="1"/>
  <c r="U4111" i="1" s="1"/>
  <c r="S3974" i="1"/>
  <c r="U3974" i="1" s="1"/>
  <c r="S3194" i="1"/>
  <c r="U3194" i="1" s="1"/>
  <c r="S3856" i="1"/>
  <c r="U3856" i="1" s="1"/>
  <c r="S3922" i="1"/>
  <c r="U3922" i="1" s="1"/>
  <c r="S4064" i="1"/>
  <c r="U4064" i="1" s="1"/>
  <c r="S3965" i="1"/>
  <c r="U3965" i="1" s="1"/>
  <c r="S3904" i="1"/>
  <c r="U3904" i="1" s="1"/>
  <c r="S3746" i="1"/>
  <c r="U3746" i="1" s="1"/>
  <c r="S3915" i="1"/>
  <c r="U3915" i="1" s="1"/>
  <c r="S2903" i="1"/>
  <c r="U2903" i="1" s="1"/>
  <c r="S3969" i="1"/>
  <c r="U3969" i="1" s="1"/>
  <c r="S3793" i="1"/>
  <c r="U3793" i="1" s="1"/>
  <c r="S3749" i="1"/>
  <c r="U3749" i="1" s="1"/>
  <c r="S4057" i="1"/>
  <c r="U4057" i="1" s="1"/>
  <c r="S4091" i="1"/>
  <c r="U4091" i="1" s="1"/>
  <c r="S3995" i="1"/>
  <c r="U3995" i="1" s="1"/>
  <c r="S4065" i="1"/>
  <c r="U4065" i="1" s="1"/>
  <c r="S3914" i="1"/>
  <c r="U3914" i="1" s="1"/>
  <c r="S3952" i="1"/>
  <c r="U3952" i="1" s="1"/>
  <c r="S4003" i="1"/>
  <c r="U4003" i="1" s="1"/>
  <c r="S3741" i="1"/>
  <c r="U3741" i="1" s="1"/>
  <c r="S4099" i="1"/>
  <c r="U4099" i="1" s="1"/>
  <c r="S3964" i="1"/>
  <c r="U3964" i="1" s="1"/>
  <c r="S2907" i="1"/>
  <c r="U2907" i="1" s="1"/>
  <c r="S3739" i="1"/>
  <c r="U3739" i="1" s="1"/>
  <c r="S2878" i="1"/>
  <c r="U2878" i="1" s="1"/>
  <c r="S3735" i="1"/>
  <c r="U3735" i="1" s="1"/>
  <c r="S2871" i="1"/>
  <c r="U2871" i="1" s="1"/>
  <c r="S3845" i="1"/>
  <c r="U3845" i="1" s="1"/>
  <c r="S4110" i="1"/>
  <c r="U4110" i="1" s="1"/>
  <c r="S3740" i="1"/>
  <c r="U3740" i="1" s="1"/>
  <c r="S2873" i="1"/>
  <c r="U2873" i="1" s="1"/>
  <c r="S2856" i="1"/>
  <c r="U2856" i="1" s="1"/>
  <c r="S3926" i="1"/>
  <c r="U3926" i="1" s="1"/>
  <c r="S4004" i="1"/>
  <c r="U4004" i="1" s="1"/>
  <c r="S3857" i="1"/>
  <c r="U3857" i="1" s="1"/>
  <c r="S3943" i="1"/>
  <c r="U3943" i="1" s="1"/>
  <c r="S3804" i="1"/>
  <c r="U3804" i="1" s="1"/>
  <c r="S2891" i="1"/>
  <c r="U2891" i="1" s="1"/>
  <c r="S4109" i="1"/>
  <c r="U4109" i="1" s="1"/>
  <c r="S3743" i="1"/>
  <c r="U3743" i="1" s="1"/>
  <c r="S4060" i="1"/>
  <c r="U4060" i="1" s="1"/>
  <c r="S4021" i="1"/>
  <c r="U4021" i="1" s="1"/>
  <c r="S3805" i="1"/>
  <c r="U3805" i="1" s="1"/>
  <c r="S4008" i="1"/>
  <c r="U4008" i="1" s="1"/>
  <c r="S3903" i="1"/>
  <c r="U3903" i="1" s="1"/>
  <c r="S3985" i="1"/>
  <c r="U3985" i="1" s="1"/>
  <c r="S2916" i="1"/>
  <c r="U2916" i="1" s="1"/>
  <c r="S2857" i="1"/>
  <c r="U2857" i="1" s="1"/>
  <c r="S3944" i="1"/>
  <c r="U3944" i="1" s="1"/>
  <c r="S3897" i="1"/>
  <c r="U3897" i="1" s="1"/>
  <c r="S2877" i="1"/>
  <c r="U2877" i="1" s="1"/>
  <c r="S4017" i="1"/>
  <c r="U4017" i="1" s="1"/>
  <c r="S3864" i="1"/>
  <c r="U3864" i="1" s="1"/>
  <c r="S4015" i="1"/>
  <c r="U4015" i="1" s="1"/>
  <c r="S3802" i="1"/>
  <c r="U3802" i="1" s="1"/>
  <c r="S3913" i="1"/>
  <c r="U3913" i="1" s="1"/>
  <c r="S3972" i="1"/>
  <c r="U3972" i="1" s="1"/>
  <c r="S3910" i="1"/>
  <c r="U3910" i="1" s="1"/>
  <c r="S4053" i="1"/>
  <c r="U4053" i="1" s="1"/>
  <c r="S4081" i="1"/>
  <c r="U4081" i="1" s="1"/>
  <c r="S4096" i="1"/>
  <c r="U4096" i="1" s="1"/>
  <c r="S4077" i="1"/>
  <c r="U4077" i="1" s="1"/>
  <c r="S2893" i="1"/>
  <c r="U2893" i="1" s="1"/>
  <c r="S4043" i="1"/>
  <c r="U4043" i="1" s="1"/>
  <c r="S3742" i="1"/>
  <c r="U3742" i="1" s="1"/>
  <c r="S3999" i="1"/>
  <c r="U3999" i="1" s="1"/>
  <c r="S4027" i="1"/>
  <c r="U4027" i="1" s="1"/>
  <c r="S3987" i="1"/>
  <c r="U3987" i="1" s="1"/>
  <c r="S3892" i="1"/>
  <c r="U3892" i="1" s="1"/>
  <c r="S4036" i="1"/>
  <c r="U4036" i="1" s="1"/>
  <c r="S3923" i="1"/>
  <c r="U3923" i="1" s="1"/>
  <c r="S4042" i="1"/>
  <c r="U4042" i="1" s="1"/>
  <c r="S2898" i="1"/>
  <c r="U2898" i="1" s="1"/>
  <c r="S4044" i="1"/>
  <c r="U4044" i="1" s="1"/>
  <c r="S2866" i="1"/>
  <c r="U2866" i="1" s="1"/>
  <c r="S4005" i="1"/>
  <c r="U4005" i="1" s="1"/>
  <c r="S4038" i="1"/>
  <c r="U4038" i="1" s="1"/>
  <c r="S2867" i="1"/>
  <c r="U2867" i="1" s="1"/>
  <c r="S4048" i="1"/>
  <c r="U4048" i="1" s="1"/>
  <c r="S4002" i="1"/>
  <c r="U4002" i="1" s="1"/>
  <c r="S3634" i="1"/>
  <c r="U3634" i="1" s="1"/>
  <c r="S4034" i="1"/>
  <c r="U4034" i="1" s="1"/>
  <c r="S3855" i="1"/>
  <c r="U3855" i="1" s="1"/>
  <c r="S3911" i="1"/>
  <c r="U3911" i="1" s="1"/>
  <c r="S4045" i="1"/>
  <c r="U4045" i="1" s="1"/>
  <c r="S3201" i="1"/>
  <c r="U3201" i="1" s="1"/>
  <c r="S4047" i="1"/>
  <c r="U4047" i="1" s="1"/>
  <c r="S3795" i="1"/>
  <c r="U3795" i="1" s="1"/>
  <c r="S4013" i="1"/>
  <c r="U4013" i="1" s="1"/>
  <c r="S3988" i="1"/>
  <c r="U3988" i="1" s="1"/>
  <c r="S4030" i="1"/>
  <c r="U4030" i="1" s="1"/>
  <c r="S3927" i="1"/>
  <c r="U3927" i="1" s="1"/>
  <c r="S3939" i="1"/>
  <c r="U3939" i="1" s="1"/>
  <c r="S4079" i="1"/>
  <c r="U4079" i="1" s="1"/>
  <c r="S4080" i="1"/>
  <c r="U4080" i="1" s="1"/>
  <c r="S4082" i="1"/>
  <c r="U4082" i="1" s="1"/>
  <c r="S4067" i="1"/>
  <c r="U4067" i="1" s="1"/>
  <c r="S2888" i="1"/>
  <c r="U2888" i="1" s="1"/>
  <c r="S3848" i="1"/>
  <c r="U3848" i="1" s="1"/>
  <c r="S3970" i="1"/>
  <c r="U3970" i="1" s="1"/>
  <c r="S4061" i="1"/>
  <c r="U4061" i="1" s="1"/>
  <c r="S4062" i="1"/>
  <c r="U4062" i="1" s="1"/>
  <c r="S3947" i="1"/>
  <c r="U3947" i="1" s="1"/>
  <c r="S3916" i="1"/>
  <c r="U3916" i="1" s="1"/>
  <c r="S4104" i="1"/>
  <c r="U4104" i="1" s="1"/>
  <c r="S4066" i="1"/>
  <c r="U4066" i="1" s="1"/>
  <c r="S2876" i="1"/>
  <c r="U2876" i="1" s="1"/>
  <c r="S3637" i="1"/>
  <c r="U3637" i="1" s="1"/>
  <c r="S3809" i="1"/>
  <c r="U3809" i="1" s="1"/>
  <c r="S3946" i="1"/>
  <c r="U3946" i="1" s="1"/>
  <c r="S4049" i="1"/>
  <c r="U4049" i="1" s="1"/>
  <c r="S3986" i="1"/>
  <c r="U3986" i="1" s="1"/>
  <c r="S4073" i="1"/>
  <c r="U4073" i="1" s="1"/>
  <c r="S3929" i="1"/>
  <c r="U3929" i="1" s="1"/>
  <c r="S3931" i="1"/>
  <c r="U3931" i="1" s="1"/>
  <c r="S4023" i="1"/>
  <c r="U4023" i="1" s="1"/>
  <c r="S3863" i="1"/>
  <c r="U3863" i="1" s="1"/>
  <c r="S4070" i="1"/>
  <c r="U4070" i="1" s="1"/>
  <c r="S3202" i="1"/>
  <c r="U3202" i="1" s="1"/>
  <c r="S4075" i="1"/>
  <c r="U4075" i="1" s="1"/>
  <c r="S3948" i="1"/>
  <c r="U3948" i="1" s="1"/>
  <c r="S4089" i="1"/>
  <c r="U4089" i="1" s="1"/>
  <c r="S2900" i="1"/>
  <c r="U2900" i="1" s="1"/>
  <c r="S2912" i="1"/>
  <c r="U2912" i="1" s="1"/>
  <c r="S3633" i="1"/>
  <c r="U3633" i="1" s="1"/>
  <c r="S4086" i="1"/>
  <c r="U4086" i="1" s="1"/>
  <c r="S2883" i="1"/>
  <c r="U2883" i="1" s="1"/>
  <c r="S3190" i="1"/>
  <c r="U3190" i="1" s="1"/>
  <c r="S3993" i="1"/>
  <c r="U3993" i="1" s="1"/>
  <c r="S3206" i="1"/>
  <c r="U3206" i="1" s="1"/>
  <c r="S4063" i="1"/>
  <c r="U4063" i="1" s="1"/>
  <c r="S521" i="1"/>
  <c r="U521" i="1" s="1"/>
  <c r="S4068" i="1"/>
  <c r="U4068" i="1" s="1"/>
  <c r="S2870" i="1"/>
  <c r="U2870" i="1" s="1"/>
  <c r="S4028" i="1"/>
  <c r="U4028" i="1" s="1"/>
  <c r="S3895" i="1"/>
  <c r="U3895" i="1" s="1"/>
  <c r="S4097" i="1"/>
  <c r="U4097" i="1" s="1"/>
  <c r="S4074" i="1"/>
  <c r="U4074" i="1" s="1"/>
  <c r="S2892" i="1"/>
  <c r="U2892" i="1" s="1"/>
  <c r="S3891" i="1"/>
  <c r="U3891" i="1" s="1"/>
  <c r="S3866" i="1"/>
  <c r="U3866" i="1" s="1"/>
  <c r="S2886" i="1"/>
  <c r="U2886" i="1" s="1"/>
  <c r="S3909" i="1"/>
  <c r="U3909" i="1" s="1"/>
  <c r="S2868" i="1"/>
  <c r="U2868" i="1" s="1"/>
  <c r="S4098" i="1"/>
  <c r="U4098" i="1" s="1"/>
  <c r="S4106" i="1"/>
  <c r="U4106" i="1" s="1"/>
  <c r="S4107" i="1"/>
  <c r="U4107" i="1" s="1"/>
  <c r="S3630" i="1"/>
  <c r="U3630" i="1" s="1"/>
  <c r="S3967" i="1"/>
  <c r="U3967" i="1" s="1"/>
  <c r="S4012" i="1"/>
  <c r="U4012" i="1" s="1"/>
  <c r="S3859" i="1"/>
  <c r="U3859" i="1" s="1"/>
  <c r="S4001" i="1"/>
  <c r="U4001" i="1" s="1"/>
  <c r="S3957" i="1"/>
  <c r="U3957" i="1" s="1"/>
  <c r="S4114" i="1"/>
  <c r="U4114" i="1" s="1"/>
  <c r="S4115" i="1"/>
  <c r="U4115" i="1" s="1"/>
  <c r="T2" i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3898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4019" i="1"/>
  <c r="P3844" i="1"/>
  <c r="P3998" i="1"/>
  <c r="P2846" i="1"/>
  <c r="P3798" i="1"/>
  <c r="P3980" i="1"/>
  <c r="P3204" i="1"/>
  <c r="P3850" i="1"/>
  <c r="P2865" i="1"/>
  <c r="P3963" i="1"/>
  <c r="P2853" i="1"/>
  <c r="P3744" i="1"/>
  <c r="P2855" i="1"/>
  <c r="P4087" i="1"/>
  <c r="P3994" i="1"/>
  <c r="P4033" i="1"/>
  <c r="P2859" i="1"/>
  <c r="P2860" i="1"/>
  <c r="P2861" i="1"/>
  <c r="P3900" i="1"/>
  <c r="P2863" i="1"/>
  <c r="P3791" i="1"/>
  <c r="P3648" i="1"/>
  <c r="P3803" i="1"/>
  <c r="P3745" i="1"/>
  <c r="P3198" i="1"/>
  <c r="P2875" i="1"/>
  <c r="P2906" i="1"/>
  <c r="P4076" i="1"/>
  <c r="P2887" i="1"/>
  <c r="P4011" i="1"/>
  <c r="P3896" i="1"/>
  <c r="P2845" i="1"/>
  <c r="P3869" i="1"/>
  <c r="P3959" i="1"/>
  <c r="P4059" i="1"/>
  <c r="P3203" i="1"/>
  <c r="P2864" i="1"/>
  <c r="P3794" i="1"/>
  <c r="P2908" i="1"/>
  <c r="P2847" i="1"/>
  <c r="P3853" i="1"/>
  <c r="P2852" i="1"/>
  <c r="P4037" i="1"/>
  <c r="P4071" i="1"/>
  <c r="P2895" i="1"/>
  <c r="P2890" i="1"/>
  <c r="P2897" i="1"/>
  <c r="P3799" i="1"/>
  <c r="P4055" i="1"/>
  <c r="P3893" i="1"/>
  <c r="P3983" i="1"/>
  <c r="P3958" i="1"/>
  <c r="P3847" i="1"/>
  <c r="P2885" i="1"/>
  <c r="P2850" i="1"/>
  <c r="P3193" i="1"/>
  <c r="P3748" i="1"/>
  <c r="P4022" i="1"/>
  <c r="P2914" i="1"/>
  <c r="P2902" i="1"/>
  <c r="P2915" i="1"/>
  <c r="P3792" i="1"/>
  <c r="P4040" i="1"/>
  <c r="P3635" i="1"/>
  <c r="P3924" i="1"/>
  <c r="P3894" i="1"/>
  <c r="P2858" i="1"/>
  <c r="P3207" i="1"/>
  <c r="P3997" i="1"/>
  <c r="P4020" i="1"/>
  <c r="P3733" i="1"/>
  <c r="P4054" i="1"/>
  <c r="P3843" i="1"/>
  <c r="P2874" i="1"/>
  <c r="P2889" i="1"/>
  <c r="P3642" i="1"/>
  <c r="P4102" i="1"/>
  <c r="P4103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2869" i="1"/>
  <c r="P3191" i="1"/>
  <c r="P3192" i="1"/>
  <c r="P3632" i="1"/>
  <c r="P2896" i="1"/>
  <c r="P3978" i="1"/>
  <c r="P3937" i="1"/>
  <c r="P3643" i="1"/>
  <c r="P3933" i="1"/>
  <c r="P3199" i="1"/>
  <c r="P3200" i="1"/>
  <c r="P3806" i="1"/>
  <c r="P3960" i="1"/>
  <c r="P3925" i="1"/>
  <c r="P3197" i="1"/>
  <c r="P3649" i="1"/>
  <c r="P3731" i="1"/>
  <c r="P3196" i="1"/>
  <c r="P3938" i="1"/>
  <c r="P4035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2911" i="1"/>
  <c r="P2920" i="1"/>
  <c r="P3860" i="1"/>
  <c r="P3730" i="1"/>
  <c r="P3982" i="1"/>
  <c r="P3981" i="1"/>
  <c r="P3636" i="1"/>
  <c r="P3907" i="1"/>
  <c r="P4014" i="1"/>
  <c r="P4010" i="1"/>
  <c r="P3640" i="1"/>
  <c r="P3942" i="1"/>
  <c r="P3990" i="1"/>
  <c r="P4050" i="1"/>
  <c r="P3644" i="1"/>
  <c r="P3949" i="1"/>
  <c r="P3979" i="1"/>
  <c r="P3647" i="1"/>
  <c r="P3934" i="1"/>
  <c r="P4113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904" i="1"/>
  <c r="P3940" i="1"/>
  <c r="P3906" i="1"/>
  <c r="P4051" i="1"/>
  <c r="P3734" i="1"/>
  <c r="P3868" i="1"/>
  <c r="P3971" i="1"/>
  <c r="P4108" i="1"/>
  <c r="P3846" i="1"/>
  <c r="P3908" i="1"/>
  <c r="P3797" i="1"/>
  <c r="P4093" i="1"/>
  <c r="P3209" i="1"/>
  <c r="P3930" i="1"/>
  <c r="P4032" i="1"/>
  <c r="P3638" i="1"/>
  <c r="P4024" i="1"/>
  <c r="P4085" i="1"/>
  <c r="P3992" i="1"/>
  <c r="P3208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4101" i="1"/>
  <c r="P2901" i="1"/>
  <c r="P3747" i="1"/>
  <c r="P3989" i="1"/>
  <c r="P2913" i="1"/>
  <c r="P2921" i="1"/>
  <c r="P3858" i="1"/>
  <c r="P3641" i="1"/>
  <c r="P2879" i="1"/>
  <c r="P3732" i="1"/>
  <c r="P2844" i="1"/>
  <c r="P2880" i="1"/>
  <c r="P2905" i="1"/>
  <c r="P4031" i="1"/>
  <c r="P4039" i="1"/>
  <c r="P2909" i="1"/>
  <c r="P3991" i="1"/>
  <c r="P2854" i="1"/>
  <c r="P3808" i="1"/>
  <c r="P28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848" i="1"/>
  <c r="P3976" i="1"/>
  <c r="P4092" i="1"/>
  <c r="P3790" i="1"/>
  <c r="P3905" i="1"/>
  <c r="P3920" i="1"/>
  <c r="P3901" i="1"/>
  <c r="P3890" i="1"/>
  <c r="P3851" i="1"/>
  <c r="P4069" i="1"/>
  <c r="P4095" i="1"/>
  <c r="P3961" i="1"/>
  <c r="P4046" i="1"/>
  <c r="P4016" i="1"/>
  <c r="P4029" i="1"/>
  <c r="P2862" i="1"/>
  <c r="P3852" i="1"/>
  <c r="P3800" i="1"/>
  <c r="P4100" i="1"/>
  <c r="P4007" i="1"/>
  <c r="P3955" i="1"/>
  <c r="P4018" i="1"/>
  <c r="P4088" i="1"/>
  <c r="P3796" i="1"/>
  <c r="P3867" i="1"/>
  <c r="P2872" i="1"/>
  <c r="P3966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945" i="1"/>
  <c r="P3977" i="1"/>
  <c r="P3984" i="1"/>
  <c r="P3935" i="1"/>
  <c r="P4056" i="1"/>
  <c r="P3921" i="1"/>
  <c r="P3902" i="1"/>
  <c r="P4094" i="1"/>
  <c r="P4112" i="1"/>
  <c r="P3899" i="1"/>
  <c r="P4052" i="1"/>
  <c r="P3954" i="1"/>
  <c r="P3849" i="1"/>
  <c r="P3631" i="1"/>
  <c r="P3936" i="1"/>
  <c r="P3865" i="1"/>
  <c r="P2910" i="1"/>
  <c r="P2894" i="1"/>
  <c r="P3738" i="1"/>
  <c r="P2918" i="1"/>
  <c r="P4090" i="1"/>
  <c r="P4105" i="1"/>
  <c r="P2851" i="1"/>
  <c r="P3912" i="1"/>
  <c r="P3861" i="1"/>
  <c r="P4026" i="1"/>
  <c r="P4000" i="1"/>
  <c r="P3801" i="1"/>
  <c r="P3918" i="1"/>
  <c r="P3962" i="1"/>
  <c r="P4058" i="1"/>
  <c r="P2882" i="1"/>
  <c r="P3968" i="1"/>
  <c r="P3975" i="1"/>
  <c r="P4083" i="1"/>
  <c r="P3919" i="1"/>
  <c r="P4041" i="1"/>
  <c r="P3807" i="1"/>
  <c r="P3928" i="1"/>
  <c r="P3862" i="1"/>
  <c r="P3195" i="1"/>
  <c r="P3205" i="1"/>
  <c r="P3932" i="1"/>
  <c r="P3996" i="1"/>
  <c r="P3854" i="1"/>
  <c r="P4078" i="1"/>
  <c r="P2843" i="1"/>
  <c r="P3917" i="1"/>
  <c r="P3645" i="1"/>
  <c r="P3736" i="1"/>
  <c r="P2917" i="1"/>
  <c r="P3941" i="1"/>
  <c r="P2899" i="1"/>
  <c r="P4084" i="1"/>
  <c r="P3646" i="1"/>
  <c r="P2884" i="1"/>
  <c r="P3973" i="1"/>
  <c r="P2919" i="1"/>
  <c r="P3639" i="1"/>
  <c r="P4006" i="1"/>
  <c r="P3950" i="1"/>
  <c r="P3951" i="1"/>
  <c r="P4025" i="1"/>
  <c r="P3953" i="1"/>
  <c r="P4009" i="1"/>
  <c r="P2881" i="1"/>
  <c r="P3956" i="1"/>
  <c r="P3737" i="1"/>
  <c r="P4072" i="1"/>
  <c r="P4111" i="1"/>
  <c r="P3974" i="1"/>
  <c r="P3194" i="1"/>
  <c r="P3856" i="1"/>
  <c r="P3922" i="1"/>
  <c r="P4064" i="1"/>
  <c r="P3965" i="1"/>
  <c r="P3904" i="1"/>
  <c r="P3746" i="1"/>
  <c r="P3915" i="1"/>
  <c r="P2903" i="1"/>
  <c r="P3969" i="1"/>
  <c r="P3793" i="1"/>
  <c r="P3749" i="1"/>
  <c r="P4057" i="1"/>
  <c r="P4091" i="1"/>
  <c r="P3995" i="1"/>
  <c r="P4065" i="1"/>
  <c r="P3914" i="1"/>
  <c r="P3952" i="1"/>
  <c r="P4003" i="1"/>
  <c r="P3741" i="1"/>
  <c r="P4099" i="1"/>
  <c r="P3964" i="1"/>
  <c r="P2907" i="1"/>
  <c r="P3739" i="1"/>
  <c r="P2878" i="1"/>
  <c r="P3735" i="1"/>
  <c r="P2871" i="1"/>
  <c r="P3845" i="1"/>
  <c r="P4110" i="1"/>
  <c r="P3740" i="1"/>
  <c r="P2873" i="1"/>
  <c r="P2856" i="1"/>
  <c r="P3926" i="1"/>
  <c r="P4004" i="1"/>
  <c r="P3857" i="1"/>
  <c r="P3943" i="1"/>
  <c r="P3804" i="1"/>
  <c r="P2891" i="1"/>
  <c r="P4109" i="1"/>
  <c r="P3743" i="1"/>
  <c r="P4060" i="1"/>
  <c r="P4021" i="1"/>
  <c r="P3805" i="1"/>
  <c r="P4008" i="1"/>
  <c r="P3903" i="1"/>
  <c r="P3985" i="1"/>
  <c r="P2916" i="1"/>
  <c r="P2857" i="1"/>
  <c r="P3944" i="1"/>
  <c r="P3897" i="1"/>
  <c r="P2877" i="1"/>
  <c r="P4017" i="1"/>
  <c r="P3864" i="1"/>
  <c r="P4015" i="1"/>
  <c r="P3802" i="1"/>
  <c r="P3913" i="1"/>
  <c r="P3972" i="1"/>
  <c r="P3910" i="1"/>
  <c r="P4053" i="1"/>
  <c r="P4081" i="1"/>
  <c r="P4096" i="1"/>
  <c r="P4077" i="1"/>
  <c r="P2893" i="1"/>
  <c r="P4043" i="1"/>
  <c r="P3742" i="1"/>
  <c r="P3999" i="1"/>
  <c r="P4027" i="1"/>
  <c r="P3987" i="1"/>
  <c r="P3892" i="1"/>
  <c r="P4036" i="1"/>
  <c r="P3923" i="1"/>
  <c r="P4042" i="1"/>
  <c r="P2898" i="1"/>
  <c r="P4044" i="1"/>
  <c r="P2866" i="1"/>
  <c r="P4005" i="1"/>
  <c r="P4038" i="1"/>
  <c r="P2867" i="1"/>
  <c r="P4048" i="1"/>
  <c r="P4002" i="1"/>
  <c r="P3634" i="1"/>
  <c r="P4034" i="1"/>
  <c r="P3855" i="1"/>
  <c r="P3911" i="1"/>
  <c r="P4045" i="1"/>
  <c r="P3201" i="1"/>
  <c r="P4047" i="1"/>
  <c r="P3795" i="1"/>
  <c r="P4013" i="1"/>
  <c r="P3988" i="1"/>
  <c r="P4030" i="1"/>
  <c r="P3927" i="1"/>
  <c r="P3939" i="1"/>
  <c r="P4079" i="1"/>
  <c r="P4080" i="1"/>
  <c r="P4082" i="1"/>
  <c r="P4067" i="1"/>
  <c r="P2888" i="1"/>
  <c r="P3848" i="1"/>
  <c r="P3970" i="1"/>
  <c r="P4061" i="1"/>
  <c r="P4062" i="1"/>
  <c r="P3947" i="1"/>
  <c r="P3916" i="1"/>
  <c r="P4104" i="1"/>
  <c r="P4066" i="1"/>
  <c r="P2876" i="1"/>
  <c r="P3637" i="1"/>
  <c r="P3809" i="1"/>
  <c r="P3946" i="1"/>
  <c r="P4049" i="1"/>
  <c r="P3986" i="1"/>
  <c r="P4073" i="1"/>
  <c r="P3929" i="1"/>
  <c r="P3931" i="1"/>
  <c r="P4023" i="1"/>
  <c r="P3863" i="1"/>
  <c r="P4070" i="1"/>
  <c r="P3202" i="1"/>
  <c r="P4075" i="1"/>
  <c r="P3948" i="1"/>
  <c r="P4089" i="1"/>
  <c r="P2900" i="1"/>
  <c r="P2912" i="1"/>
  <c r="P3633" i="1"/>
  <c r="P4086" i="1"/>
  <c r="P2883" i="1"/>
  <c r="P3190" i="1"/>
  <c r="P3993" i="1"/>
  <c r="P3206" i="1"/>
  <c r="P4063" i="1"/>
  <c r="P521" i="1"/>
  <c r="P4068" i="1"/>
  <c r="P2870" i="1"/>
  <c r="P4028" i="1"/>
  <c r="P3895" i="1"/>
  <c r="P4097" i="1"/>
  <c r="P4074" i="1"/>
  <c r="P2892" i="1"/>
  <c r="P3891" i="1"/>
  <c r="P3866" i="1"/>
  <c r="P2886" i="1"/>
  <c r="P3909" i="1"/>
  <c r="P2868" i="1"/>
  <c r="P4098" i="1"/>
  <c r="P4106" i="1"/>
  <c r="P4107" i="1"/>
  <c r="P3630" i="1"/>
  <c r="P3967" i="1"/>
  <c r="P4012" i="1"/>
  <c r="P3859" i="1"/>
  <c r="P4001" i="1"/>
  <c r="P3957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3898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4019" i="1"/>
  <c r="O3844" i="1"/>
  <c r="O3998" i="1"/>
  <c r="O2846" i="1"/>
  <c r="O3798" i="1"/>
  <c r="O3980" i="1"/>
  <c r="O3204" i="1"/>
  <c r="O3850" i="1"/>
  <c r="O2865" i="1"/>
  <c r="O3963" i="1"/>
  <c r="O2853" i="1"/>
  <c r="O3744" i="1"/>
  <c r="O2855" i="1"/>
  <c r="O4087" i="1"/>
  <c r="O3994" i="1"/>
  <c r="O4033" i="1"/>
  <c r="O2859" i="1"/>
  <c r="O2860" i="1"/>
  <c r="O2861" i="1"/>
  <c r="O3900" i="1"/>
  <c r="O2863" i="1"/>
  <c r="O3791" i="1"/>
  <c r="O3648" i="1"/>
  <c r="O3803" i="1"/>
  <c r="O3745" i="1"/>
  <c r="O3198" i="1"/>
  <c r="O2875" i="1"/>
  <c r="O2906" i="1"/>
  <c r="O4076" i="1"/>
  <c r="O2887" i="1"/>
  <c r="O4011" i="1"/>
  <c r="O3896" i="1"/>
  <c r="O2845" i="1"/>
  <c r="O3869" i="1"/>
  <c r="O3959" i="1"/>
  <c r="O4059" i="1"/>
  <c r="O3203" i="1"/>
  <c r="O2864" i="1"/>
  <c r="O3794" i="1"/>
  <c r="O2908" i="1"/>
  <c r="O2847" i="1"/>
  <c r="O3853" i="1"/>
  <c r="O2852" i="1"/>
  <c r="O4037" i="1"/>
  <c r="O4071" i="1"/>
  <c r="O2895" i="1"/>
  <c r="O2890" i="1"/>
  <c r="O2897" i="1"/>
  <c r="O3799" i="1"/>
  <c r="O4055" i="1"/>
  <c r="O3893" i="1"/>
  <c r="O3983" i="1"/>
  <c r="O3958" i="1"/>
  <c r="O3847" i="1"/>
  <c r="O2885" i="1"/>
  <c r="O2850" i="1"/>
  <c r="O3193" i="1"/>
  <c r="O3748" i="1"/>
  <c r="O4022" i="1"/>
  <c r="O2914" i="1"/>
  <c r="O2902" i="1"/>
  <c r="O2915" i="1"/>
  <c r="O3792" i="1"/>
  <c r="O4040" i="1"/>
  <c r="O3635" i="1"/>
  <c r="O3924" i="1"/>
  <c r="O3894" i="1"/>
  <c r="O2858" i="1"/>
  <c r="O3207" i="1"/>
  <c r="O3997" i="1"/>
  <c r="O4020" i="1"/>
  <c r="O3733" i="1"/>
  <c r="O4054" i="1"/>
  <c r="O3843" i="1"/>
  <c r="O2874" i="1"/>
  <c r="O2889" i="1"/>
  <c r="O3642" i="1"/>
  <c r="O4102" i="1"/>
  <c r="O4103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2869" i="1"/>
  <c r="O3191" i="1"/>
  <c r="O3192" i="1"/>
  <c r="O3632" i="1"/>
  <c r="O2896" i="1"/>
  <c r="O3978" i="1"/>
  <c r="O3937" i="1"/>
  <c r="O3643" i="1"/>
  <c r="O3933" i="1"/>
  <c r="O3199" i="1"/>
  <c r="O3200" i="1"/>
  <c r="O3806" i="1"/>
  <c r="O3960" i="1"/>
  <c r="O3925" i="1"/>
  <c r="O3197" i="1"/>
  <c r="O3649" i="1"/>
  <c r="O3731" i="1"/>
  <c r="O3196" i="1"/>
  <c r="O3938" i="1"/>
  <c r="O4035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2911" i="1"/>
  <c r="O2920" i="1"/>
  <c r="O3860" i="1"/>
  <c r="O3730" i="1"/>
  <c r="O3982" i="1"/>
  <c r="O3981" i="1"/>
  <c r="O3636" i="1"/>
  <c r="O3907" i="1"/>
  <c r="O4014" i="1"/>
  <c r="O4010" i="1"/>
  <c r="O3640" i="1"/>
  <c r="O3942" i="1"/>
  <c r="O3990" i="1"/>
  <c r="O4050" i="1"/>
  <c r="O3644" i="1"/>
  <c r="O3949" i="1"/>
  <c r="O3979" i="1"/>
  <c r="O3647" i="1"/>
  <c r="O3934" i="1"/>
  <c r="O4113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2904" i="1"/>
  <c r="O3940" i="1"/>
  <c r="O3906" i="1"/>
  <c r="O4051" i="1"/>
  <c r="O3734" i="1"/>
  <c r="O3868" i="1"/>
  <c r="O3971" i="1"/>
  <c r="O4108" i="1"/>
  <c r="O3846" i="1"/>
  <c r="O3908" i="1"/>
  <c r="O3797" i="1"/>
  <c r="O4093" i="1"/>
  <c r="O3209" i="1"/>
  <c r="O3930" i="1"/>
  <c r="O4032" i="1"/>
  <c r="O3638" i="1"/>
  <c r="O4024" i="1"/>
  <c r="O4085" i="1"/>
  <c r="O3992" i="1"/>
  <c r="O3208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4101" i="1"/>
  <c r="O2901" i="1"/>
  <c r="O3747" i="1"/>
  <c r="O3989" i="1"/>
  <c r="O2913" i="1"/>
  <c r="O2921" i="1"/>
  <c r="O3858" i="1"/>
  <c r="O3641" i="1"/>
  <c r="O2879" i="1"/>
  <c r="O3732" i="1"/>
  <c r="O2844" i="1"/>
  <c r="O2880" i="1"/>
  <c r="O2905" i="1"/>
  <c r="O4031" i="1"/>
  <c r="O4039" i="1"/>
  <c r="O2909" i="1"/>
  <c r="O3991" i="1"/>
  <c r="O2854" i="1"/>
  <c r="O3808" i="1"/>
  <c r="O284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2848" i="1"/>
  <c r="O3976" i="1"/>
  <c r="O4092" i="1"/>
  <c r="O3790" i="1"/>
  <c r="O3905" i="1"/>
  <c r="O3920" i="1"/>
  <c r="O3901" i="1"/>
  <c r="O3890" i="1"/>
  <c r="O3851" i="1"/>
  <c r="O4069" i="1"/>
  <c r="O4095" i="1"/>
  <c r="O3961" i="1"/>
  <c r="O4046" i="1"/>
  <c r="O4016" i="1"/>
  <c r="O4029" i="1"/>
  <c r="O2862" i="1"/>
  <c r="O3852" i="1"/>
  <c r="O3800" i="1"/>
  <c r="O4100" i="1"/>
  <c r="O4007" i="1"/>
  <c r="O3955" i="1"/>
  <c r="O4018" i="1"/>
  <c r="O4088" i="1"/>
  <c r="O3796" i="1"/>
  <c r="O3867" i="1"/>
  <c r="O2872" i="1"/>
  <c r="O3966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945" i="1"/>
  <c r="O3977" i="1"/>
  <c r="O3984" i="1"/>
  <c r="O3935" i="1"/>
  <c r="O4056" i="1"/>
  <c r="O3921" i="1"/>
  <c r="O3902" i="1"/>
  <c r="O4094" i="1"/>
  <c r="O4112" i="1"/>
  <c r="O3899" i="1"/>
  <c r="O4052" i="1"/>
  <c r="O3954" i="1"/>
  <c r="O3849" i="1"/>
  <c r="O3631" i="1"/>
  <c r="O3936" i="1"/>
  <c r="O3865" i="1"/>
  <c r="O2910" i="1"/>
  <c r="O2894" i="1"/>
  <c r="O3738" i="1"/>
  <c r="O2918" i="1"/>
  <c r="O4090" i="1"/>
  <c r="O4105" i="1"/>
  <c r="O2851" i="1"/>
  <c r="O3912" i="1"/>
  <c r="O3861" i="1"/>
  <c r="O4026" i="1"/>
  <c r="O4000" i="1"/>
  <c r="O3801" i="1"/>
  <c r="O3918" i="1"/>
  <c r="O3962" i="1"/>
  <c r="O4058" i="1"/>
  <c r="O2882" i="1"/>
  <c r="O3968" i="1"/>
  <c r="O3975" i="1"/>
  <c r="O4083" i="1"/>
  <c r="O3919" i="1"/>
  <c r="O4041" i="1"/>
  <c r="O3807" i="1"/>
  <c r="O3928" i="1"/>
  <c r="O3862" i="1"/>
  <c r="O3195" i="1"/>
  <c r="O3205" i="1"/>
  <c r="O3932" i="1"/>
  <c r="O3996" i="1"/>
  <c r="O3854" i="1"/>
  <c r="O4078" i="1"/>
  <c r="O2843" i="1"/>
  <c r="O3917" i="1"/>
  <c r="O3645" i="1"/>
  <c r="O3736" i="1"/>
  <c r="O2917" i="1"/>
  <c r="O3941" i="1"/>
  <c r="O2899" i="1"/>
  <c r="O4084" i="1"/>
  <c r="O3646" i="1"/>
  <c r="O2884" i="1"/>
  <c r="O3973" i="1"/>
  <c r="O2919" i="1"/>
  <c r="O3639" i="1"/>
  <c r="O4006" i="1"/>
  <c r="O3950" i="1"/>
  <c r="O3951" i="1"/>
  <c r="O4025" i="1"/>
  <c r="O3953" i="1"/>
  <c r="O4009" i="1"/>
  <c r="O2881" i="1"/>
  <c r="O3956" i="1"/>
  <c r="O3737" i="1"/>
  <c r="O4072" i="1"/>
  <c r="O4111" i="1"/>
  <c r="O3974" i="1"/>
  <c r="O3194" i="1"/>
  <c r="O3856" i="1"/>
  <c r="O3922" i="1"/>
  <c r="O4064" i="1"/>
  <c r="O3965" i="1"/>
  <c r="O3904" i="1"/>
  <c r="O3746" i="1"/>
  <c r="O3915" i="1"/>
  <c r="O2903" i="1"/>
  <c r="O3969" i="1"/>
  <c r="O3793" i="1"/>
  <c r="O3749" i="1"/>
  <c r="O4057" i="1"/>
  <c r="O4091" i="1"/>
  <c r="O3995" i="1"/>
  <c r="O4065" i="1"/>
  <c r="O3914" i="1"/>
  <c r="O3952" i="1"/>
  <c r="O4003" i="1"/>
  <c r="O3741" i="1"/>
  <c r="O4099" i="1"/>
  <c r="O3964" i="1"/>
  <c r="O2907" i="1"/>
  <c r="O3739" i="1"/>
  <c r="O2878" i="1"/>
  <c r="O3735" i="1"/>
  <c r="O2871" i="1"/>
  <c r="O3845" i="1"/>
  <c r="O4110" i="1"/>
  <c r="O3740" i="1"/>
  <c r="O2873" i="1"/>
  <c r="O2856" i="1"/>
  <c r="O3926" i="1"/>
  <c r="O4004" i="1"/>
  <c r="O3857" i="1"/>
  <c r="O3943" i="1"/>
  <c r="O3804" i="1"/>
  <c r="O2891" i="1"/>
  <c r="O4109" i="1"/>
  <c r="O3743" i="1"/>
  <c r="O4060" i="1"/>
  <c r="O4021" i="1"/>
  <c r="O3805" i="1"/>
  <c r="O4008" i="1"/>
  <c r="O3903" i="1"/>
  <c r="O3985" i="1"/>
  <c r="O2916" i="1"/>
  <c r="O2857" i="1"/>
  <c r="O3944" i="1"/>
  <c r="O3897" i="1"/>
  <c r="O2877" i="1"/>
  <c r="O4017" i="1"/>
  <c r="O3864" i="1"/>
  <c r="O4015" i="1"/>
  <c r="O3802" i="1"/>
  <c r="O3913" i="1"/>
  <c r="O3972" i="1"/>
  <c r="O3910" i="1"/>
  <c r="O4053" i="1"/>
  <c r="O4081" i="1"/>
  <c r="O4096" i="1"/>
  <c r="O4077" i="1"/>
  <c r="O2893" i="1"/>
  <c r="O4043" i="1"/>
  <c r="O3742" i="1"/>
  <c r="O3999" i="1"/>
  <c r="O4027" i="1"/>
  <c r="O3987" i="1"/>
  <c r="O3892" i="1"/>
  <c r="O4036" i="1"/>
  <c r="O3923" i="1"/>
  <c r="O4042" i="1"/>
  <c r="O2898" i="1"/>
  <c r="O4044" i="1"/>
  <c r="O2866" i="1"/>
  <c r="O4005" i="1"/>
  <c r="O4038" i="1"/>
  <c r="O2867" i="1"/>
  <c r="O4048" i="1"/>
  <c r="O4002" i="1"/>
  <c r="O3634" i="1"/>
  <c r="O4034" i="1"/>
  <c r="O3855" i="1"/>
  <c r="O3911" i="1"/>
  <c r="O4045" i="1"/>
  <c r="O3201" i="1"/>
  <c r="O4047" i="1"/>
  <c r="O3795" i="1"/>
  <c r="O4013" i="1"/>
  <c r="O3988" i="1"/>
  <c r="O4030" i="1"/>
  <c r="O3927" i="1"/>
  <c r="O3939" i="1"/>
  <c r="O4079" i="1"/>
  <c r="O4080" i="1"/>
  <c r="O4082" i="1"/>
  <c r="O4067" i="1"/>
  <c r="O2888" i="1"/>
  <c r="O3848" i="1"/>
  <c r="O3970" i="1"/>
  <c r="O4061" i="1"/>
  <c r="O4062" i="1"/>
  <c r="O3947" i="1"/>
  <c r="O3916" i="1"/>
  <c r="O4104" i="1"/>
  <c r="O4066" i="1"/>
  <c r="O2876" i="1"/>
  <c r="O3637" i="1"/>
  <c r="O3809" i="1"/>
  <c r="O3946" i="1"/>
  <c r="O4049" i="1"/>
  <c r="O3986" i="1"/>
  <c r="O4073" i="1"/>
  <c r="O3929" i="1"/>
  <c r="O3931" i="1"/>
  <c r="O4023" i="1"/>
  <c r="O3863" i="1"/>
  <c r="O4070" i="1"/>
  <c r="O3202" i="1"/>
  <c r="O4075" i="1"/>
  <c r="O3948" i="1"/>
  <c r="O4089" i="1"/>
  <c r="O2900" i="1"/>
  <c r="O2912" i="1"/>
  <c r="O3633" i="1"/>
  <c r="O4086" i="1"/>
  <c r="O2883" i="1"/>
  <c r="O3190" i="1"/>
  <c r="O3993" i="1"/>
  <c r="O3206" i="1"/>
  <c r="O4063" i="1"/>
  <c r="O521" i="1"/>
  <c r="O4068" i="1"/>
  <c r="O2870" i="1"/>
  <c r="O4028" i="1"/>
  <c r="O3895" i="1"/>
  <c r="O4097" i="1"/>
  <c r="O4074" i="1"/>
  <c r="O2892" i="1"/>
  <c r="O3891" i="1"/>
  <c r="O3866" i="1"/>
  <c r="O2886" i="1"/>
  <c r="O3909" i="1"/>
  <c r="O2868" i="1"/>
  <c r="O4098" i="1"/>
  <c r="O4106" i="1"/>
  <c r="O4107" i="1"/>
  <c r="O3630" i="1"/>
  <c r="O3967" i="1"/>
  <c r="O4012" i="1"/>
  <c r="O3859" i="1"/>
  <c r="O4001" i="1"/>
  <c r="O3957" i="1"/>
  <c r="O4114" i="1"/>
  <c r="O4115" i="1"/>
  <c r="O2" i="1"/>
  <c r="H5" i="14" l="1"/>
  <c r="H12" i="14"/>
  <c r="G4" i="14"/>
  <c r="H4" i="14"/>
  <c r="G2" i="14"/>
  <c r="G5" i="14"/>
  <c r="F12" i="14"/>
  <c r="H3" i="14"/>
  <c r="F3" i="14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<sst xmlns="http://schemas.openxmlformats.org/spreadsheetml/2006/main" count="33046" uniqueCount="8418">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</sst>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[Kickstarter_Challenge_Challenge.xlsx]Theater Outcomes by Launch Date!PivotTable3</c:name>
    <c:fmtId val="1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99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64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D-44B0-BE04-A4D261DF957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48</c:v>
                </c:pt>
                <c:pt idx="8">
                  <c:v>34</c:v>
                </c:pt>
                <c:pt idx="9">
                  <c:v>50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1D-44B0-BE04-A4D261DF957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1D-44B0-BE04-A4D261DF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352272"/>
        <c:axId val="739155152"/>
      </c:lineChart>
      <c:catAx>
        <c:axId val="104435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155152"/>
        <c:crosses val="autoZero"/>
        <c:auto val="1"/>
        <c:lblAlgn val="ctr"/>
        <c:lblOffset val="100"/>
        <c:noMultiLvlLbl val="0"/>
      </c:catAx>
      <c:valAx>
        <c:axId val="7391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35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0.75268817204301075</c:v>
                </c:pt>
                <c:pt idx="1">
                  <c:v>0.72967863894139884</c:v>
                </c:pt>
                <c:pt idx="2">
                  <c:v>0.54705882352941182</c:v>
                </c:pt>
                <c:pt idx="3">
                  <c:v>0.53424657534246578</c:v>
                </c:pt>
                <c:pt idx="4">
                  <c:v>0.47826086956521741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0.15384615384615385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DD-439A-9795-844C4523A5B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0.24731182795698925</c:v>
                </c:pt>
                <c:pt idx="1">
                  <c:v>0.27032136105860116</c:v>
                </c:pt>
                <c:pt idx="2">
                  <c:v>0.45294117647058824</c:v>
                </c:pt>
                <c:pt idx="3">
                  <c:v>0.46575342465753422</c:v>
                </c:pt>
                <c:pt idx="4">
                  <c:v>0.52173913043478259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0.84615384615384615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DD-439A-9795-844C4523A5B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DD-439A-9795-844C4523A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895416"/>
        <c:axId val="905894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140</c:v>
                      </c:pt>
                      <c:pt idx="1">
                        <c:v>386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6DD-439A-9795-844C4523A5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</c:v>
                      </c:pt>
                      <c:pt idx="1">
                        <c:v>143</c:v>
                      </c:pt>
                      <c:pt idx="2">
                        <c:v>77</c:v>
                      </c:pt>
                      <c:pt idx="3">
                        <c:v>34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6DD-439A-9795-844C4523A5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6DD-439A-9795-844C4523A5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529</c:v>
                      </c:pt>
                      <c:pt idx="2">
                        <c:v>170</c:v>
                      </c:pt>
                      <c:pt idx="3">
                        <c:v>73</c:v>
                      </c:pt>
                      <c:pt idx="4">
                        <c:v>23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6DD-439A-9795-844C4523A5B2}"/>
                  </c:ext>
                </c:extLst>
              </c15:ser>
            </c15:filteredLineSeries>
          </c:ext>
        </c:extLst>
      </c:lineChart>
      <c:catAx>
        <c:axId val="90589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894136"/>
        <c:crosses val="autoZero"/>
        <c:auto val="1"/>
        <c:lblAlgn val="ctr"/>
        <c:lblOffset val="100"/>
        <c:noMultiLvlLbl val="0"/>
      </c:catAx>
      <c:valAx>
        <c:axId val="90589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89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1-4D6C-98EB-E004F2F61F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A1-4D6C-98EB-E004F2F61F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A1-4D6C-98EB-E004F2F61F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A1-4D6C-98EB-E004F2F6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4912888"/>
        <c:axId val="664914168"/>
      </c:barChart>
      <c:catAx>
        <c:axId val="66491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14168"/>
        <c:crosses val="autoZero"/>
        <c:auto val="1"/>
        <c:lblAlgn val="ctr"/>
        <c:lblOffset val="100"/>
        <c:noMultiLvlLbl val="0"/>
      </c:catAx>
      <c:valAx>
        <c:axId val="66491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1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D-4E3A-AA83-D1602A4A6D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D-4E3A-AA83-D1602A4A6D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1D-4E3A-AA83-D1602A4A6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7011024"/>
        <c:axId val="737013904"/>
      </c:barChart>
      <c:catAx>
        <c:axId val="73701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13904"/>
        <c:crosses val="autoZero"/>
        <c:auto val="1"/>
        <c:lblAlgn val="ctr"/>
        <c:lblOffset val="100"/>
        <c:noMultiLvlLbl val="0"/>
      </c:catAx>
      <c:valAx>
        <c:axId val="7370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1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7-449D-B1CB-DC9457649C5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48</c:v>
                </c:pt>
                <c:pt idx="8">
                  <c:v>34</c:v>
                </c:pt>
                <c:pt idx="9">
                  <c:v>50</c:v>
                </c:pt>
                <c:pt idx="10">
                  <c:v>32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7-449D-B1CB-DC9457649C5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7-449D-B1CB-DC9457649C5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99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64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7-449D-B1CB-DC9457649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7029904"/>
        <c:axId val="737025744"/>
      </c:lineChart>
      <c:catAx>
        <c:axId val="7370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25744"/>
        <c:crosses val="autoZero"/>
        <c:auto val="1"/>
        <c:lblAlgn val="ctr"/>
        <c:lblOffset val="100"/>
        <c:noMultiLvlLbl val="0"/>
      </c:catAx>
      <c:valAx>
        <c:axId val="7370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2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676275</xdr:colOff>
      <xdr:row>2</xdr:row>
      <xdr:rowOff>171450</xdr:rowOff>
    </xdr:from>
    <xdr:to>
      <xdr:col>8</xdr:col>
      <xdr:colOff>1066800</xdr:colOff>
      <xdr:row>21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45EEA7-4B11-479D-9CC0-1D8C531BE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857251</xdr:colOff>
      <xdr:row>14</xdr:row>
      <xdr:rowOff>152400</xdr:rowOff>
    </xdr:from>
    <xdr:to>
      <xdr:col>15</xdr:col>
      <xdr:colOff>579120</xdr:colOff>
      <xdr:row>37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BAA000-0DB9-41C1-9E76-F7524508E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68580</xdr:rowOff>
    </xdr:from>
    <xdr:to>
      <xdr:col>15</xdr:col>
      <xdr:colOff>80010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782CA-9A79-4A9D-A6C3-612F90BD3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421004</xdr:colOff>
      <xdr:row>3</xdr:row>
      <xdr:rowOff>72390</xdr:rowOff>
    </xdr:from>
    <xdr:to>
      <xdr:col>15</xdr:col>
      <xdr:colOff>114299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EDBAB-EE93-42E9-9E9C-413277CB5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421004</xdr:colOff>
      <xdr:row>2</xdr:row>
      <xdr:rowOff>125730</xdr:rowOff>
    </xdr:from>
    <xdr:to>
      <xdr:col>14</xdr:col>
      <xdr:colOff>228599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B0594-2CC7-428A-8613-3418C43B5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koh" refreshedDate="44642.388850694442" createdVersion="7" refreshedVersion="7" minRefreshableVersion="3" recordCount="4114" xr:uid="{216ABE07-D7D4-4A05-90A5-9D9378121A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koh" refreshedDate="44642.404478124998" createdVersion="7" refreshedVersion="7" minRefreshableVersion="3" recordCount="4114" xr:uid="{84918EB7-3CBD-4076-9A4C-EC7DD497F3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koh" refreshedDate="44649.361842824073" createdVersion="7" refreshedVersion="7" minRefreshableVersion="3" recordCount="4114" xr:uid="{1EA17BBC-F47D-454B-A1CC-9BD9526A57D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5-07-24T16:08:5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08-17T16:07:19"/>
        <d v="2014-07-11T17:20:48"/>
        <d v="2014-12-29T19:37:11"/>
        <d v="2016-12-05T13:06:20"/>
        <d v="2014-10-04T14:20:36"/>
        <d v="2014-05-21T18:51:27"/>
        <d v="2015-03-27T21:48:59"/>
        <d v="2016-11-27T21:48:41"/>
        <d v="2015-08-08T18:09:57"/>
        <d v="2016-01-01T21:40:37"/>
        <d v="2016-01-21T00:03:49"/>
        <d v="2014-07-29T21:17:20"/>
        <d v="2014-07-16T04:34:57"/>
        <d v="2016-02-01T16:08:13"/>
        <d v="2016-01-22T18:33:07"/>
        <d v="2016-05-09T17:33:39"/>
        <d v="2016-12-22T22:04:55"/>
        <d v="2014-11-11T13:04:55"/>
        <d v="2015-08-17T08:41:44"/>
        <d v="2015-02-06T17:50:03"/>
        <d v="2015-09-10T14:10:48"/>
        <d v="2015-05-04T14:46:35"/>
        <d v="2016-03-24T10:16:40"/>
        <d v="2016-09-01T06:27:04"/>
        <d v="2014-06-14T22:29:24"/>
        <d v="2016-04-15T20:21:13"/>
        <d v="2015-05-20T09:58:22"/>
        <d v="2015-02-04T04:40:47"/>
        <d v="2016-01-30T16:58:40"/>
        <d v="2016-02-02T22:43:41"/>
        <d v="2015-10-09T17:59:41"/>
        <d v="2016-02-15T09:33:10"/>
        <d v="2016-06-10T04:41:12"/>
        <d v="2014-07-13T22:50:11"/>
        <d v="2014-07-31T16:49:20"/>
        <d v="2014-04-18T20:52:36"/>
        <d v="2016-11-15T00:42:36"/>
        <d v="2016-02-10T22:20:43"/>
        <d v="2016-06-29T01:09:46"/>
        <d v="2015-12-20T16:26:13"/>
        <d v="2015-02-23T14:29:35"/>
        <d v="2015-10-02T18:41:08"/>
        <d v="2014-06-21T13:19:52"/>
        <d v="2014-10-15T02:59:50"/>
        <d v="2014-04-17T04:32:45"/>
        <d v="2016-06-13T22:23:59"/>
        <d v="2014-04-26T11:26:29"/>
        <d v="2014-12-12T10:15:24"/>
        <d v="2014-11-07T06:24:24"/>
        <d v="2015-12-06T19:47:17"/>
        <d v="2014-08-27T21:52:38"/>
        <d v="2015-04-30T14:58:23"/>
        <d v="2015-09-14T15:11:24"/>
        <d v="2015-01-14T22:34:19"/>
        <d v="2014-10-10T12:50:40"/>
        <d v="2014-10-29T14:02:44"/>
        <d v="2014-11-18T11:49:11"/>
        <d v="2015-02-06T13:57:05"/>
        <d v="2015-05-14T19:10:18"/>
        <d v="2014-12-09T21:42:19"/>
        <d v="2017-02-04T06:58:27"/>
        <d v="2015-07-20T04:06:16"/>
        <d v="2014-12-09T17:41:23"/>
        <d v="2016-09-05T19:50:54"/>
        <d v="2016-05-18T04:19:09"/>
        <d v="2015-07-07T21:44:12"/>
        <d v="2016-02-03T23:19:28"/>
        <d v="2015-04-01T05:30:00"/>
        <d v="2015-10-14T19:59:56"/>
        <d v="2015-10-30T04:32:33"/>
        <d v="2015-06-15T10:43:42"/>
        <d v="2014-07-10T05:37:12"/>
        <d v="2015-07-25T10:33:16"/>
        <d v="2014-08-21T19:23:05"/>
        <d v="2015-05-27T21:44:14"/>
        <d v="2014-09-24T19:40:06"/>
        <d v="2015-04-15T19:14:28"/>
        <d v="2016-03-08T02:16:04"/>
        <d v="2014-11-25T22:3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10-27T22:34:59"/>
        <d v="2015-04-24T08:18:52"/>
        <d v="2016-11-09T03:37:55"/>
        <d v="2015-09-11T15:30:58"/>
        <d v="2014-08-29T18:55:56"/>
        <d v="2015-09-18T16:23:47"/>
        <d v="2015-04-01T08:59:32"/>
        <d v="2015-10-16T20:29:06"/>
        <d v="2016-09-14T22:55:21"/>
        <d v="2015-01-05T11:50:18"/>
        <d v="2015-01-09T10:11:17"/>
        <d v="2015-03-11T05:16:22"/>
        <d v="2016-11-21T17:03:14"/>
        <d v="2016-10-29T22:55:24"/>
        <d v="2016-03-24T19:21:05"/>
        <d v="2016-08-19T19:51:05"/>
        <d v="2014-12-17T14:42:04"/>
        <d v="2014-10-17T06:23:21"/>
        <d v="2015-06-09T07:11:36"/>
        <d v="2014-07-13T02:09:15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02-18T01:11:06"/>
        <d v="2015-11-09T19:49:59"/>
        <d v="2016-06-17T18:07:49"/>
        <d v="2015-12-15T18:16:56"/>
        <d v="2015-10-28T16:06:07"/>
        <d v="2016-08-24T01:21:53"/>
        <d v="2016-11-27T03:59:34"/>
        <d v="2016-04-19T00:56:28"/>
        <d v="2014-06-03T17:02:44"/>
        <d v="2015-01-27T20:00:22"/>
        <d v="2015-02-18T16:08:52"/>
        <d v="2015-07-16T10:28:10"/>
        <d v="2015-08-29T05:37:27"/>
        <d v="2015-01-13T14:15:42"/>
        <d v="2015-10-20T19:35:27"/>
        <d v="2016-11-01T06:18:40"/>
        <d v="2015-04-17T21:41:54"/>
        <d v="2016-10-22T23:17:18"/>
        <d v="2014-07-11T16:12:03"/>
        <d v="2015-08-26T23:43:42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4-08-29T18:04:57"/>
        <d v="2015-06-17T16:27:59"/>
        <d v="2015-03-21T21:09:25"/>
        <d v="2015-12-16T03:09:34"/>
        <d v="2014-11-25T16:15:33"/>
        <d v="2014-10-08T23:07:24"/>
        <d v="2016-06-13T15:09:20"/>
        <d v="2015-10-29T20:22:21"/>
        <d v="2015-05-19T22:01:33"/>
        <d v="2015-05-08T19:26:20"/>
        <d v="2015-08-14T01:56:53"/>
        <d v="2014-12-02T15:25:53"/>
        <d v="2016-02-08T23:59:23"/>
        <d v="2015-02-26T23:07:06"/>
        <d v="2014-05-22T01:05:03"/>
        <d v="2014-11-07T02:44:19"/>
        <d v="2016-02-14T05:39:40"/>
        <d v="2016-10-23T16:00:23"/>
        <d v="2015-10-01T15:57:33"/>
        <d v="2016-03-18T20:43:31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4-05-07T14:48:54"/>
        <d v="2014-05-25T18:57:09"/>
        <d v="2015-07-11T04:00:18"/>
        <d v="2016-08-19T20:30:46"/>
        <d v="2015-12-21T17:24:21"/>
        <d v="2014-09-22T15:36:50"/>
        <d v="2015-10-18T21:24:14"/>
        <d v="2014-06-23T22:31:45"/>
        <d v="2015-04-09T00:23:53"/>
        <d v="2014-07-30T20:43:05"/>
        <d v="2015-05-04T10:20:44"/>
        <d v="2016-05-02T23:38:29"/>
        <d v="2015-01-17T07:13:43"/>
        <d v="2015-06-17T14:43:27"/>
        <d v="2015-01-15T16:24:37"/>
        <d v="2017-02-09T23:08:28"/>
        <d v="2014-08-07T18:16:58"/>
        <d v="2014-06-30T20:53:59"/>
        <d v="2014-06-09T06:13:01"/>
        <d v="2015-08-19T02:49:10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1-13T21:46:34"/>
        <d v="2014-05-25T22:51:35"/>
        <d v="2016-04-07T13:09:54"/>
        <d v="2015-02-13T17:04:53"/>
        <d v="2015-02-02T23:40:15"/>
        <d v="2015-11-02T23:14:40"/>
        <d v="2015-05-12T02:13:11"/>
        <d v="2015-04-29T15:34:19"/>
        <d v="2015-05-12T18:24:44"/>
        <d v="2014-07-09T17:41:30"/>
        <d v="2016-04-01T14:18:38"/>
        <d v="2016-02-15T04:02:44"/>
        <d v="2016-07-08T11:22:34"/>
        <d v="2015-12-04T20:17:36"/>
        <d v="2015-04-13T20:45:12"/>
        <d v="2015-05-08T13:55:54"/>
        <d v="2015-10-30T12:56:44"/>
        <d v="2014-10-30T20:19:50"/>
        <d v="2015-02-24T06:28:50"/>
        <d v="2014-07-10T06:25:04"/>
        <d v="2014-05-20T01:06:09"/>
        <d v="2014-12-29T13:04:38"/>
        <d v="2015-07-01T00:16:05"/>
        <d v="2016-07-19T20:24:33"/>
        <d v="2014-07-21T15:38:18"/>
        <d v="2015-04-09T00:35:08"/>
        <d v="2016-12-18T20:16:26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9-18T19:36:29"/>
        <d v="2016-05-05T17:19:57"/>
        <d v="2017-02-02T23:18:01"/>
        <d v="2016-02-15T21:12:08"/>
        <d v="2016-03-15T21:03:57"/>
        <d v="2014-09-08T02:05:00"/>
        <d v="2015-04-21T02:47:18"/>
        <d v="2015-06-22T23:08:27"/>
        <d v="2012-11-05T09:23:41"/>
        <d v="2014-12-09T20:58:03"/>
        <d v="2016-04-20T19:12:56"/>
        <d v="2015-06-04T05:23:11"/>
        <d v="2016-11-05T23:00:12"/>
        <d v="2015-01-16T14:05:47"/>
        <d v="2015-02-18T17:19:46"/>
        <d v="2015-09-01T15:02:54"/>
        <d v="2015-07-18T16:15:59"/>
        <d v="2016-03-21T21:11:16"/>
        <d v="2015-10-20T16:35:03"/>
        <d v="2016-12-26T21:41:22"/>
        <d v="2014-08-18T20:56:40"/>
        <d v="2014-12-22T02:01:04"/>
        <d v="2014-10-27T19:29:37"/>
        <d v="2016-02-19T05:54:29"/>
        <d v="2016-06-13T20:48:18"/>
        <d v="2014-06-11T17:04:38"/>
        <d v="2016-06-02T17:44:28"/>
        <d v="2015-08-05T15:45:46"/>
        <d v="2016-05-04T11:19:12"/>
        <d v="2015-03-12T23:31:11"/>
        <d v="2014-09-03T05:19:02"/>
        <d v="2014-05-20T15:47:20"/>
        <d v="2014-04-16T21:23:30"/>
        <d v="2015-11-14T00:36:10"/>
        <d v="2015-07-14T15:34:26"/>
        <d v="2014-08-10T18:24:37"/>
        <d v="2015-05-01T15:28:02"/>
        <d v="2014-09-23T15:16:31"/>
        <d v="2014-11-27T02:02:28"/>
        <d v="2014-06-22T18:35:11"/>
        <d v="2015-11-17T22:05:50"/>
        <d v="2015-03-15T08:17:06"/>
        <d v="2016-03-04T08:07:48"/>
        <d v="2015-06-02T14:21:15"/>
        <d v="2015-05-16T10:06:42"/>
        <d v="2015-02-21T03:10:44"/>
        <d v="2016-10-20T11:14:02"/>
        <d v="2015-06-27T01:29:58"/>
        <d v="2015-08-20T06:37:31"/>
        <d v="2014-05-02T19:26:37"/>
        <d v="2015-02-06T04:55:12"/>
        <d v="2014-10-03T09:36:19"/>
        <d v="2016-08-08T16:15:06"/>
        <d v="2014-06-19T09:21:30"/>
        <d v="2014-07-28T18:33:01"/>
        <d v="2017-01-27T13:05:58"/>
        <d v="2016-12-14T23:07:35"/>
        <d v="2016-02-21T03:23:43"/>
        <d v="2016-05-20T22:32:01"/>
        <d v="2015-10-08T03:27:19"/>
        <d v="2014-07-09T07:48:43"/>
        <d v="2015-01-12T02:53:41"/>
        <d v="2014-07-10T20:36:01"/>
        <d v="2016-03-04T19:49:02"/>
        <d v="2014-07-23T18:36:01"/>
        <d v="2014-10-02T14:09:37"/>
        <d v="2014-05-15T15:37:44"/>
        <d v="2015-01-25T03:15:40"/>
        <d v="2014-11-10T18:33:15"/>
        <d v="2016-04-05T03:04:53"/>
        <d v="2016-03-31T07:41:41"/>
        <d v="2015-03-02T04:34:36"/>
        <d v="2014-08-12T12:39:21"/>
        <d v="2014-08-07T00:10:11"/>
        <d v="2014-06-05T14:22:27"/>
        <d v="2015-10-19T03:41:57"/>
        <d v="2016-05-19T19:32:19"/>
        <d v="2014-09-01T22:00:01"/>
        <d v="2016-10-14T09:17:40"/>
        <d v="2016-03-23T19:34:33"/>
        <d v="2016-03-17T01:27:24"/>
        <d v="2015-03-26T21:38:16"/>
        <d v="2015-06-19T18:44:23"/>
        <d v="2015-07-28T15:54:35"/>
        <d v="2014-06-26T22:48:32"/>
        <d v="2014-10-14T13:00:55"/>
        <d v="2014-04-11T11:50:52"/>
        <d v="2014-12-04T00:07:10"/>
        <d v="2015-01-06T23:14:16"/>
        <d v="2016-02-09T05:48:07"/>
        <d v="2015-04-14T16:36:34"/>
        <d v="2016-10-06T14:57:47"/>
        <d v="2014-11-03T22:29:09"/>
        <d v="2014-08-18T17:08:24"/>
        <d v="2015-06-16T18:12:24"/>
        <d v="2014-09-08T03:54:17"/>
        <d v="2015-01-27T16:00:20"/>
        <d v="2015-10-05T15:43:59"/>
        <d v="2016-03-07T12:13:07"/>
        <d v="2014-05-07T16:36:32"/>
        <d v="2015-04-10T18:45:30"/>
        <d v="2016-06-06T00:13:44"/>
        <d v="2016-09-08T09:20:39"/>
        <d v="2016-06-17T17:49:46"/>
        <d v="2016-01-01T00:11:11"/>
        <d v="2016-04-09T16:25:10"/>
        <d v="2015-08-12T03:38:27"/>
        <d v="2015-04-13T20:11:27"/>
        <d v="2016-05-02T17:42:30"/>
        <d v="2015-08-01T16:04:57"/>
        <d v="2015-04-20T19:39:16"/>
        <d v="2016-05-22T15:02:31"/>
        <d v="2014-08-18T19:10:10"/>
        <d v="2016-06-22T18:55:32"/>
        <d v="2015-10-12T22:34:19"/>
        <d v="2015-03-04T22:44:10"/>
        <d v="2016-09-02T03:25:44"/>
        <d v="2014-07-13T15:51:50"/>
        <d v="2014-08-28T01:02:41"/>
        <d v="2015-08-27T18:58:10"/>
        <d v="2014-12-02T16:48:55"/>
        <d v="2014-12-01T17:43:33"/>
        <d v="2017-02-01T00:45:37"/>
        <d v="2014-12-18T00:32:23"/>
        <d v="2015-08-10T16:40:29"/>
        <d v="2015-04-02T13:04:09"/>
        <d v="2015-04-09T21:14:18"/>
        <d v="2014-10-09T18:29:26"/>
        <d v="2016-08-29T06:15:56"/>
        <d v="2015-10-14T17:44:57"/>
        <d v="2015-05-18T18:27:06"/>
        <d v="2016-03-08T15:29:18"/>
        <d v="2016-05-25T01:52:38"/>
        <d v="2015-10-06T13:16:15"/>
        <d v="2014-06-03T19:32:32"/>
        <d v="2016-03-10T16:51:20"/>
        <d v="2015-10-31T05:04:09"/>
        <d v="2015-05-27T05:42:16"/>
        <d v="2015-06-23T19:34:53"/>
        <d v="2015-02-24T23:17:51"/>
        <d v="2015-06-14T23:00:15"/>
        <d v="2014-12-02T16:13:36"/>
        <d v="2014-08-07T05:09:04"/>
        <d v="2015-06-10T00:54:07"/>
        <d v="2015-05-20T05:33:24"/>
        <d v="2015-02-22T06:40:07"/>
        <d v="2014-05-06T22:31:40"/>
        <d v="2014-11-05T17:27:15"/>
        <d v="2014-09-21T21:11:27"/>
        <d v="2015-09-22T03:01:46"/>
        <d v="2014-10-28T23:13:51"/>
        <d v="2014-05-27T23:02:02"/>
        <d v="2016-01-05T15:43:19"/>
        <d v="2014-12-17T14:01:07"/>
        <d v="2015-10-16T19:25:16"/>
        <d v="2014-11-05T22:58:45"/>
        <d v="2014-07-28T20:09:38"/>
        <d v="2014-07-22T04:49:49"/>
        <d v="2016-05-07T01:41:55"/>
        <d v="2015-01-18T15:52:36"/>
        <d v="2014-09-17T15:02:59"/>
        <d v="2014-12-10T18:04:06"/>
        <d v="2015-07-08T11:34:30"/>
        <d v="2014-08-05T16:07:54"/>
        <d v="2014-07-08T22:08:59"/>
        <d v="2014-07-11T17:49:52"/>
        <d v="2014-08-16T15:39:17"/>
        <d v="2014-06-21T12:52:06"/>
        <d v="2014-07-23T15:57:03"/>
        <d v="2015-06-16T17:51:19"/>
        <d v="2014-07-22T19:53:18"/>
        <d v="2014-08-15T15:22:32"/>
        <d v="2014-05-20T16:40:56"/>
        <d v="2015-04-28T17:34:48"/>
        <d v="2015-11-03T14:54:54"/>
        <d v="2016-05-03T13:07:28"/>
        <d v="2015-03-30T14:07:06"/>
        <d v="2014-05-20T15:33:51"/>
        <d v="2014-12-17T12:09:11"/>
        <d v="2014-12-02T02:59:03"/>
        <d v="2014-09-23T19:05:49"/>
        <d v="2015-02-12T01:50:01"/>
        <d v="2016-03-28T22:22:07"/>
        <d v="2016-11-26T19:18:51"/>
        <d v="2017-01-15T12:43:39"/>
        <d v="2016-12-28T18:54:02"/>
        <d v="2016-06-19T14:14:41"/>
        <d v="2015-02-22T04:34:59"/>
        <d v="2016-06-17T23:14:22"/>
        <d v="2014-08-14T21:05:16"/>
        <d v="2014-10-16T16:33:48"/>
        <d v="2016-09-07T21:51:48"/>
        <d v="2016-08-31T20:11:25"/>
        <d v="2015-01-16T18:26:50"/>
        <d v="2014-10-28T14:05:37"/>
        <d v="2014-07-11T16:45:02"/>
        <d v="2016-09-09T10:28:26"/>
        <d v="2015-04-17T17:11:59"/>
        <d v="2015-09-06T15:11:45"/>
        <d v="2016-05-21T16:45:16"/>
        <d v="2014-07-14T03:14:56"/>
        <d v="2014-12-08T01:37:14"/>
        <d v="2014-05-07T01:44:24"/>
        <d v="2016-06-27T10:47:48"/>
        <d v="2015-01-28T06:00:18"/>
        <d v="2015-06-17T10:32:59"/>
        <d v="2016-02-17T16:13:16"/>
        <d v="2016-11-19T00:45:50"/>
        <d v="2015-07-03T19:59:26"/>
        <d v="2015-03-06T21:40:57"/>
        <d v="2014-05-30T21:26:47"/>
        <d v="2015-11-25T16:41:59"/>
        <d v="2015-10-01T15:06:47"/>
        <d v="2014-07-06T14:52:09"/>
        <d v="2014-05-28T16:21:24"/>
        <d v="2014-08-12T08:37:22"/>
        <d v="2016-09-27T06:40:34"/>
        <d v="2016-11-23T00:15:09"/>
        <d v="2015-04-28T16:38:09"/>
        <d v="2015-03-06T09:23:41"/>
        <d v="2014-05-06T22:11:30"/>
        <d v="2016-05-23T23:25:54"/>
        <d v="2014-06-03T04:36:18"/>
        <d v="2016-08-16T17:58:47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39-08-09T19:26:00" maxDate="1947-05-02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shorts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cience fiction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drama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ocumentary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animation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plays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web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arables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nonfiction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rock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metal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jazz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indie rock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jazz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wearables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4"/>
    <s v="electronic music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5"/>
    <s v="audio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video games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mobile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7"/>
    <s v="food truck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8"/>
    <s v="photoboo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4"/>
    <s v="world music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rock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plays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wearable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nonfiction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rock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3"/>
    <s v="translations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radio &amp; podcast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fiction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8"/>
    <s v="photobooks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nature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art books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8"/>
    <s v="place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4"/>
    <s v="rock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pop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faith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8"/>
    <s v="photobooks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4"/>
    <s v="rock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6"/>
    <s v="mobile games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4"/>
    <s v="indie rock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gadgets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4"/>
    <s v="indie rock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hardware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8"/>
    <s v="peopl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hardwar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4"/>
    <s v="indie rock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6"/>
    <s v="video games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4"/>
    <s v="rock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6"/>
    <s v="tabletop games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electronic music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6"/>
    <s v="tabletop games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4"/>
    <s v="rock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indie 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small batch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"/>
    <s v="web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s v="food trucks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small batch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indie rock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restaurants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classical music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food trucks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2"/>
    <s v="space exploration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makerspaces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7"/>
    <s v="food truck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1"/>
    <s v="space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hardware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children's books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play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musical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spaces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play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space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play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musical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plays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musical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plays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musical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plays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9"/>
    <m/>
    <x v="4113"/>
    <d v="1946-01-06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1945-07-21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1947-03-0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1946-02-13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1944-08-05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1945-12-17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1946-07-28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1944-06-12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1946-07-04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1946-04-14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1946-04-16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1944-06-23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1946-08-21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1944-07-14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1946-06-22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1944-07-11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1945-09-25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1944-06-14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1944-11-02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1944-09-15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1945-07-18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1945-09-11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1944-09-24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1944-12-30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1945-04-28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1945-09-13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1946-01-07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1944-08-15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1944-11-14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1945-12-14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1944-07-20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1944-08-19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1946-01-23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1946-05-12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1945-11-06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1944-08-03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1945-04-26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1945-04-02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1945-02-25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1943-05-10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1944-05-23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1944-06-17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1944-10-03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1944-12-26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1944-07-11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1944-10-05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1946-04-26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1945-12-13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1944-12-17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1945-02-27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1945-10-22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1945-01-28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1945-08-08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1944-07-15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1944-04-02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1945-12-23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1946-05-2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1945-06-06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1945-04-23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1944-11-17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shorts"/>
    <x v="59"/>
    <d v="1945-09-12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1944-03-21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1943-06-0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1943-03-02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1943-12-27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1943-07-07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1944-08-09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1946-07-17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1942-07-14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1944-02-22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1941-09-30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1941-09-02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1942-05-27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1942-11-14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1941-05-01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1946-01-19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1943-04-22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1941-12-25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1942-05-20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1946-08-3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1944-04-23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1943-12-09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1942-07-13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1941-10-07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1945-02-20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1941-05-13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1941-09-21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1945-12-25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1940-06-01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1944-06-20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1943-06-01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1941-07-10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1941-05-15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1947-01-3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1942-07-02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1944-04-05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1942-02-24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1940-07-30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1941-07-10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1942-12-06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1944-01-21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1942-11-03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1943-01-23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1940-12-21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1944-03-05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1941-04-01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1946-05-13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1942-04-01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1941-04-2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1943-05-30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1941-02-24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1943-11-13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1945-05-29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1944-04-11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1941-08-04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1942-01-11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1942-02-02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1941-04-06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1940-06-07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1941-07-27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cience fiction"/>
    <x v="119"/>
    <d v="1941-08-11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1946-10-02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1945-04-16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1946-10-09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1944-10-26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1945-05-13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1947-02-02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1945-06-09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1945-04-01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1946-10-19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1944-10-28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1944-06-14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1946-07-05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1944-11-05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1946-05-30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1945-09-02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1944-06-29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1945-05-14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1945-10-10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1945-07-30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1945-07-10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1945-03-18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1945-05-29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1944-11-14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1946-09-02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1945-04-11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1945-08-09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1947-01-17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1945-01-06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1946-02-25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1944-12-23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1945-05-24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1945-06-16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1944-09-21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1944-11-30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1945-06-0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1945-07-21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1944-08-01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1946-02-24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1944-10-20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drama"/>
    <x v="159"/>
    <d v="1946-07-02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1945-08-13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1944-06-30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1944-08-14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1945-09-29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1944-09-17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1946-01-10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1947-01-15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1945-08-02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1945-03-17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1944-10-16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1945-08-28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1946-08-11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1945-03-17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1945-02-26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1945-05-06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1944-08-27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1945-08-03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1945-03-22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1945-11-24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1946-03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1945-04-11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1945-06-20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1947-01-06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1944-11-24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1944-08-30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1946-08-17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1947-03-02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1945-07-19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1944-09-03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1946-09-02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1946-06-15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1945-09-30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1944-10-15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1944-11-26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1946-03-05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1945-07-08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1945-10-08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1947-02-16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1944-10-03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1946-08-3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1944-09-13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1945-02-06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1945-10-06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1945-01-27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1946-08-03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1945-10-04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1946-08-05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1945-01-02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1944-12-14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1945-07-08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1945-09-29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1945-09-17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1946-04-15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1945-08-14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1945-03-04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1946-02-15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1945-04-20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1944-12-26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1945-05-13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1946-03-3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1945-08-18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1945-03-26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1945-03-25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1946-05-21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1945-07-08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1946-04-07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1945-05-29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1945-07-07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1945-05-30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1946-02-11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1945-06-02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1945-12-31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1945-02-25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1946-09-28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1945-06-19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1945-07-07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1946-01-03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1946-03-07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1946-12-29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ocumentary"/>
    <x v="239"/>
    <d v="1945-11-06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1943-05-04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1944-12-19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1941-12-18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1944-02-21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1940-03-14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1942-08-15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1940-12-16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1940-10-14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1942-01-05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1940-08-20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1943-06-05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1942-05-15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1940-05-30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1942-02-13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1945-10-15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1941-03-14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1943-03-15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1946-05-18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1941-06-16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1945-04-06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1940-07-15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1942-06-06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1941-02-24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1942-09-26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1942-05-10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1940-05-08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1940-04-21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1944-06-23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1941-11-05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1947-02-21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1941-05-23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1944-01-01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1940-04-26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1941-07-01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1942-04-04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1942-11-09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1942-04-27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1945-05-21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1942-10-11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1947-02-26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1944-05-28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1939-08-09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1940-02-21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1941-05-30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1942-01-19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1943-09-18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1943-03-24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1942-11-01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1942-06-25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1943-11-01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1941-01-31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1943-04-30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1941-10-27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1944-04-18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1940-07-17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1943-10-3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1942-09-06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1945-04-29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1944-05-07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1940-11-15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1941-04-22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1943-03-18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1942-02-22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1942-06-01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1942-08-3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1942-03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1943-03-19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1943-02-06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1941-03-08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1942-09-02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1941-10-18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1941-12-30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1943-04-13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1940-08-09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1943-02-28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1942-08-21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1944-12-09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1943-12-10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1943-03-25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1940-02-01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1945-12-20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1946-11-07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1946-05-12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1946-12-20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1945-07-30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1946-12-19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1947-03-13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1945-03-20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1945-10-30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1945-11-05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1943-05-16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1946-06-16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1945-10-26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1946-04-06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1945-05-13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1945-05-06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1945-11-11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1945-03-12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1946-09-02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1945-04-27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1947-03-07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1944-09-29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1946-04-28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1944-11-12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1945-05-30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1945-05-18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1945-10-12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1945-11-12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1945-08-19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1947-02-23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1946-09-10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1946-04-06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1944-10-06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1945-11-17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1946-04-07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1944-11-29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1946-03-15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1945-04-22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1946-06-14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1944-11-12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1945-07-21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1944-11-21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1944-08-06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1940-04-30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1944-06-19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1944-02-27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1942-05-19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1943-04-30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1945-03-13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1942-01-13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1947-01-05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1943-01-3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1946-04-04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1942-07-17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1941-09-14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1944-02-28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1946-08-24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1945-11-12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1946-01-23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1942-05-02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1946-01-21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1942-07-29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1942-09-05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1944-05-17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1945-01-04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1944-11-19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1945-08-08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1945-08-13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1946-07-27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1944-03-05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1945-05-06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1941-12-16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1941-09-06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1943-10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1946-04-16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1942-04-26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1942-07-06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1940-08-30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1945-04-27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1946-12-13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1944-05-15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1941-08-05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1945-11-03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1941-08-08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1944-02-04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1944-03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1941-05-07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1941-11-17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1943-11-04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1946-07-21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1945-06-16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1943-12-21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1942-07-24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1942-07-18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1943-10-11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1944-10-15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1944-02-07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1943-04-07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1945-07-21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animation"/>
    <x v="419"/>
    <d v="1943-06-28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1944-03-12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1945-08-19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1944-09-09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1943-06-04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1942-03-25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1945-11-25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1946-02-28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1945-10-20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1944-06-14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1939-11-26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1943-09-10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1946-07-04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1945-10-19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1945-10-09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1943-11-30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1943-09-12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1943-07-30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1946-10-07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1945-11-16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1944-10-15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1946-03-23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1943-11-01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1945-02-17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1944-02-09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1942-02-13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1945-05-19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1945-03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1943-03-22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1944-05-12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1943-10-16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1944-02-13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1944-01-24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1945-05-11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1945-02-17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1944-11-24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1942-04-16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1943-10-21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1944-08-14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1943-05-13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1941-11-11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1944-05-30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1943-06-01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1941-08-08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1941-09-22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1946-05-17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1944-06-25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1942-09-06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1942-09-27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1942-07-10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1944-09-03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1944-01-15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1944-04-17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1944-08-21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1944-09-15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1947-02-16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1945-05-04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1944-06-01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1942-05-17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1945-03-30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1944-11-19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1943-08-08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1942-10-09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1946-04-13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1943-01-28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1945-11-03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1943-05-16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1944-05-30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1946-12-24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1947-01-08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1942-01-03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1942-08-21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1946-01-25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1946-10-12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1945-05-18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1944-07-01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1945-07-14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1944-02-09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1944-12-23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1941-12-2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1939-10-11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1940-05-06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1941-07-07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1942-03-17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1945-01-15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1942-04-09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1945-12-23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1943-08-09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1942-10-18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1942-05-24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1945-06-26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1946-02-28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1943-04-05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1946-11-19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1946-08-14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1944-08-07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1945-12-27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1945-05-25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1947-02-01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1945-09-04T14:46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519"/>
    <d v="1945-08-05T15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1945-12-08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1946-10-3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1946-03-19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1945-09-19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1946-05-3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1944-09-11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1945-08-05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1947-02-16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1945-06-19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1947-01-10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1945-06-22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1946-12-16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1946-05-12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1946-05-15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1945-10-30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1947-01-05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1945-08-01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1945-11-02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1946-05-12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web"/>
    <x v="539"/>
    <d v="1946-07-0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1945-02-02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1945-10-27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1946-05-02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1944-10-30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1946-07-03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1945-11-13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1945-10-15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1946-02-08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1945-10-27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1945-07-06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1947-01-30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1945-07-30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1946-01-07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1944-11-12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1944-10-17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1946-06-11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1946-01-04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1946-12-01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1945-03-22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1945-12-11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1944-12-15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1945-10-24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1946-12-17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1945-02-15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1946-03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1945-07-08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1946-07-13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1944-12-30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1946-01-14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1945-12-30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1946-02-16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1945-07-25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1945-11-02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1945-01-16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1946-10-18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1945-06-11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1945-03-26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1946-05-19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1945-09-05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1944-12-23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1946-09-21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1945-07-31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1945-03-13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1945-03-17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1945-03-14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1945-11-29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1945-02-13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1945-04-14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1946-11-16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1945-07-06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1946-02-06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1945-07-20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1944-12-01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1945-04-04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1946-04-15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1945-05-02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1946-11-01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1946-07-30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1944-12-03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1945-03-06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1945-05-07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1944-12-24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1945-06-16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1944-08-12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1944-08-26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1945-08-21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1945-05-22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1945-11-20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1945-06-13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1945-11-27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1945-04-20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1946-01-17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1946-09-01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1945-09-29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1946-06-23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1945-09-23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1947-02-24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1945-05-06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1945-12-07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1944-11-23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1944-08-23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1946-07-06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1946-06-30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1945-05-26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1945-05-12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1947-03-25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1945-08-13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1946-03-13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1944-07-11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1946-05-13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1945-09-04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1946-05-27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1945-11-23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1946-06-16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1945-02-24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1945-04-10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1945-06-04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1947-02-24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1947-03-24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arables"/>
    <x v="639"/>
    <d v="1944-10-11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1946-11-23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1945-08-11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1945-08-17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1945-05-29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1944-10-27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1946-08-11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1944-08-09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1946-03-16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1944-10-12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1944-09-14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1944-12-17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1944-12-11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1946-11-30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1945-08-18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1945-07-06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1945-03-10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1946-04-16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1945-12-21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1945-07-24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1945-08-21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1944-11-07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1946-10-22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1945-01-14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1945-07-16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1945-04-11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1947-01-12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1944-08-15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1946-10-28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1945-05-09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1946-07-05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1946-06-18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1945-01-12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1944-12-30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1944-08-30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1944-08-10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1944-12-30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1945-02-05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1946-06-27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1946-05-20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1946-09-02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1944-09-15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1946-10-25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1947-03-13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1946-10-30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1944-07-23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1945-01-10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1945-08-01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1947-02-04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1945-10-13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1946-12-07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1946-09-08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1945-06-29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1946-12-21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1945-04-28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1947-01-3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1944-10-29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1944-07-23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1946-02-01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1944-09-16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1943-11-21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1947-01-09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1944-07-21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1946-11-23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1947-01-30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1947-02-19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1947-01-20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1946-12-13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1946-12-3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1944-09-11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1944-12-03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1944-08-18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1946-12-13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1946-02-12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1946-06-04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1947-02-27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1945-11-03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1944-11-29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1944-09-03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1947-02-17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3"/>
    <s v="nonfiction"/>
    <x v="719"/>
    <d v="1946-02-21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1942-01-27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1944-07-30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1942-04-07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1945-07-28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1941-06-28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1945-12-11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1943-04-11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1943-01-13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1941-08-19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1942-09-18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1941-12-05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1942-01-20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1943-09-28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1943-12-19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1945-05-07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1944-12-02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1943-11-20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1944-02-13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1944-11-29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1944-08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1945-06-19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1943-06-10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1944-03-19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1942-04-15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1942-12-12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1943-05-02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1942-09-22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1945-01-13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1944-08-08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1947-01-27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1943-02-23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1941-08-02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1946-10-15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1945-02-12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1943-01-04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1943-05-19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1941-04-16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1942-12-05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1940-10-06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fiction"/>
    <x v="759"/>
    <d v="1944-07-07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1946-11-25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1944-02-01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1946-12-03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1943-08-14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1945-09-08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1944-10-17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1945-02-14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1945-05-19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1943-12-15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1943-12-25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1943-02-23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1946-01-28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1939-10-3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1945-05-08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1944-02-22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1941-12-14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1945-10-09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1943-07-30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1944-04-28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rock"/>
    <x v="779"/>
    <d v="1940-10-13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1941-05-01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1943-06-07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1942-08-24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1942-04-26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1944-03-15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1943-02-27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1942-05-10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1943-10-3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1942-07-06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1943-01-20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1943-01-3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1943-11-12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1943-11-06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1943-07-02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1941-09-03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1942-04-06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1943-09-14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1942-04-28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1944-09-28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1942-04-26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1944-09-09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1941-06-29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1942-09-16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1941-05-27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1941-07-21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1941-07-14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1941-09-05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1947-02-28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1944-12-20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1944-01-18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1942-08-3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1943-07-09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1943-02-28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1942-07-19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1941-05-29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1944-10-30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1943-04-08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1942-03-10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1942-08-06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1943-12-20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1944-06-07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1945-05-02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1942-10-04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1945-03-20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1940-04-16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1942-10-28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1942-03-24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1942-02-12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1942-06-24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1946-07-12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1943-03-21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1942-04-26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1942-01-19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1944-04-17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1943-06-30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1942-05-18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1943-10-06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1944-04-29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1942-01-15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metal"/>
    <x v="839"/>
    <d v="1942-09-21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1946-09-23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1944-11-08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1943-10-13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1946-12-07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1944-10-30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1946-09-04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1944-03-08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1945-07-08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1945-04-12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1945-03-14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1946-04-24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1946-07-30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1946-10-23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1945-02-14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1946-12-27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1946-07-23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1946-10-24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1945-11-23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1945-04-13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jazz"/>
    <x v="859"/>
    <d v="1945-06-02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1943-11-21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1946-09-15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1943-11-10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1942-02-10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1943-10-15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1943-01-15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1945-02-26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1939-11-30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1944-01-06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1943-04-07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1943-08-3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1943-11-28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1941-03-08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1942-11-10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1943-05-03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1945-09-19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1943-02-03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1943-12-18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1940-12-21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indie rock"/>
    <x v="879"/>
    <d v="1942-05-2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1942-10-29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1942-01-12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1941-09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1946-03-01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1942-05-11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1946-12-2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1946-09-14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1942-05-26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1941-08-30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1944-10-03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1943-11-20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1944-08-19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1940-07-30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1945-03-30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1946-06-04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1940-10-23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1945-08-26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1942-11-27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1942-01-13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jazz"/>
    <x v="899"/>
    <d v="1941-05-26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1946-03-29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1940-06-06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1944-08-28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1942-09-22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1946-01-01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1941-01-22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1944-03-11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1941-09-09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1940-07-25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1942-07-22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1947-03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1944-01-2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1942-12-10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1942-05-04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1942-08-24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1942-02-28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1940-10-20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1944-07-12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1944-11-29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1942-12-18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1943-11-13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1941-12-10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1944-09-29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1944-11-20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1943-02-12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1943-11-26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1940-07-06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1942-05-13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1942-11-17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1942-04-08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1940-06-23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1944-03-14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1943-03-21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1944-05-10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1944-05-02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1946-01-27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1942-01-16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1943-11-02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1942-09-01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wearables"/>
    <x v="939"/>
    <d v="1943-06-29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1945-08-09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1947-02-09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1946-02-16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1946-11-28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1946-04-17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1947-02-17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1946-09-08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1946-06-29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1946-03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1946-02-19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1946-01-15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1946-06-03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1946-11-17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1945-01-23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1945-08-18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1946-09-12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1945-04-24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1946-11-16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1945-04-08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1945-01-17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1947-03-13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1947-02-19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1946-02-09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1946-10-16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1945-08-30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1946-10-25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1946-10-05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1946-04-21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1944-08-13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1947-02-08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1947-01-22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1945-05-30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1944-09-02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1945-11-07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1946-03-24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1946-06-27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1945-08-12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1946-02-19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1946-02-23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1946-06-19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1944-11-28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1944-08-07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1946-10-01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1946-08-22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1945-03-26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1945-12-29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1946-01-08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1944-06-21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1946-09-30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1946-09-27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1944-09-01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1946-07-11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1946-05-06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1946-11-11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1944-11-28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1944-11-27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1944-07-25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1944-11-26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1945-11-17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1944-11-11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1947-03-14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1947-01-29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1945-12-15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1947-03-15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1946-02-16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1945-10-28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1944-12-10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1946-12-13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1946-12-27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1946-06-18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1946-09-04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1944-12-16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1947-01-23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1945-12-27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1944-12-30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1945-11-23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1946-04-06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1945-11-19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1946-07-13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4"/>
    <s v="electronic music"/>
    <x v="1019"/>
    <d v="1945-02-02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1945-05-31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1945-10-15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1945-05-15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1945-06-18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1946-01-29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1945-03-14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1946-03-30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1944-10-21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1947-03-05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1945-04-02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1946-09-11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1945-12-14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1946-06-22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1946-12-11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1946-08-04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1945-02-09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1943-01-06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1945-05-16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1946-03-18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5"/>
    <s v="audio"/>
    <x v="1039"/>
    <d v="1946-12-12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1946-08-26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1944-07-29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1944-09-10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1945-05-18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1945-03-03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1944-08-21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1945-12-24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1944-11-03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1946-09-24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1946-02-10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1945-09-12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1944-08-25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1946-06-05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1947-03-05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1944-08-08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1946-03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1945-04-22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1946-12-03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1945-03-24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1945-03-11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1945-04-13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1946-05-01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1946-07-11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video games"/>
    <x v="1063"/>
    <d v="1946-08-30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1943-07-06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1944-02-18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1943-08-03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1943-12-20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1946-04-09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1943-11-25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1942-09-30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1945-11-15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1944-02-04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1941-10-14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1944-01-03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1942-05-05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1944-09-09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1946-01-12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1941-07-20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1946-05-13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1944-05-09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1945-01-26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1942-08-09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1944-07-31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1944-08-06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1946-03-13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1944-08-22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1944-06-13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1944-04-22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1945-06-24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1945-05-27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1946-04-09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1943-01-05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1946-02-09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1941-10-07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1943-08-29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1944-10-02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1944-02-29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1944-04-11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1945-05-11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1946-02-12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1946-07-13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1943-12-08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1946-06-17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1944-06-09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1944-03-22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1942-04-03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1944-07-21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1942-04-12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1946-11-17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1942-12-06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1946-01-06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1945-01-17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1944-08-12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1943-10-08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1946-03-29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1942-06-08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1945-12-23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1944-04-03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1944-04-0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1941-10-26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1946-03-12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1943-05-29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mobile games"/>
    <x v="1123"/>
    <d v="1944-04-17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1945-04-28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1945-09-23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1946-07-13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1944-11-12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1944-08-05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1946-06-04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1944-11-24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1945-12-22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1946-12-3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1944-07-29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1944-11-27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1946-08-05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1945-12-17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1946-04-22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1947-01-20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1944-12-30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1945-08-04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1945-07-07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1945-02-15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7"/>
    <s v="food trucks"/>
    <x v="1143"/>
    <d v="1945-12-15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1945-04-27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1944-09-30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1944-04-30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1944-10-17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1946-11-30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1946-06-15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1946-01-06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1945-09-05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1945-05-13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1945-06-16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1945-09-04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1944-08-12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1945-02-22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1944-12-03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1944-12-07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1945-06-28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1945-03-26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1945-05-17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1944-09-23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1944-08-07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1946-06-17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1944-07-04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1945-06-24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1944-09-10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1946-09-21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1945-02-20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1945-05-28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1944-11-11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1944-08-18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1945-08-01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1946-05-07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1945-07-13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1947-03-05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1944-10-13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1944-08-14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1945-10-26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1944-06-26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1945-02-27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1947-01-11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8"/>
    <s v="photobooks"/>
    <x v="1183"/>
    <d v="1946-11-01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1947-02-05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1945-06-06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1945-05-30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1945-05-15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1946-12-2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1946-06-2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1944-08-29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1946-03-19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1947-02-10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1946-04-08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1945-04-06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1945-12-18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1945-12-16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1946-06-12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1945-12-29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1945-07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1945-04-14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1946-07-14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1945-06-25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1945-05-29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1945-12-02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1945-06-11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1947-03-10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1946-03-30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1946-03-23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1947-02-24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1945-05-29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1946-06-08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1945-11-25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1947-01-30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1945-06-07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1944-05-28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1945-09-30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1946-07-13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1945-10-30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1946-10-19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1945-08-23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1946-12-03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1946-03-3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4"/>
    <s v="world music"/>
    <x v="1223"/>
    <d v="1946-11-09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1944-06-04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1943-10-21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1944-04-19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1944-08-05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1941-09-26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1942-04-15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1941-02-22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1945-08-26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1943-10-05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1942-02-19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1945-01-31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1943-12-14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1942-07-27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1942-08-23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1941-08-04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1942-01-03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1943-07-11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1944-11-01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1941-09-09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rock"/>
    <x v="1243"/>
    <d v="1941-07-06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1943-04-21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1944-06-12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1941-12-04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1943-05-05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1944-06-11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1942-07-06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1944-09-04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1941-09-23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1943-10-23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1944-09-01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1940-12-30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1943-11-30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1942-02-10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1941-04-01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1943-08-30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1944-06-07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1944-02-25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1944-01-28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1944-02-15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1944-03-27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1943-10-28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1940-11-28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1944-01-10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1943-07-23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1943-09-19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1946-04-15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1942-03-24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1943-11-12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1940-06-13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1944-08-29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1942-08-29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1943-08-06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1939-08-3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1942-09-03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1944-06-23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1944-03-22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1941-02-27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1943-07-27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1943-12-08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plays"/>
    <x v="1283"/>
    <d v="1943-03-10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1946-12-30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1945-06-18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1945-02-15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1945-06-10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1946-08-09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1947-01-03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1945-04-21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1945-04-05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1945-10-04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1945-11-12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1945-10-17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1945-07-27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1946-03-13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1946-04-30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1946-04-27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1945-07-12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1946-05-3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1945-07-19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1946-11-30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wearables"/>
    <x v="1303"/>
    <d v="1946-07-30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1947-03-12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1946-07-20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1944-12-02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1946-02-15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1946-10-07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1945-10-13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1946-08-18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1946-11-29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1945-04-16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1946-03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1946-10-20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1945-11-04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1946-02-26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1946-07-20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1945-01-09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1944-07-09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1946-12-29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1946-12-22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1945-05-19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1946-04-25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1946-10-12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1946-12-29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1945-01-13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1945-05-27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1946-10-13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1944-11-30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1946-07-01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1946-08-16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1947-01-26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1944-07-14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1946-03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1945-12-03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1944-12-15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1947-03-02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1945-07-31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1944-12-06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1944-08-13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1946-09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1945-07-15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3"/>
    <s v="nonfiction"/>
    <x v="1343"/>
    <d v="1946-08-18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1946-06-29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1944-07-12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1943-06-26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1945-03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1944-12-16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1945-12-14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1945-12-24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1946-02-10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1945-09-03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1943-03-10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1946-06-10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1942-11-29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1943-07-04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1943-02-28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1941-06-23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1941-07-04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1942-08-01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1944-06-19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1943-09-06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rock"/>
    <x v="1363"/>
    <d v="1946-02-13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1945-01-05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1945-03-14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1944-11-25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1945-11-12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1945-06-13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1944-04-09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1943-10-15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1945-05-05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1942-07-11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1946-12-29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1946-03-24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1947-01-14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1946-12-02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1947-02-02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1946-07-3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1945-06-03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1945-06-07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1946-12-28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1943-05-05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1946-12-22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1945-07-03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1946-04-28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1945-07-27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1945-06-01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1946-10-16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1946-08-12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1945-04-25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1945-08-20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1946-03-02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1946-07-3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1947-02-28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1947-01-13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1945-02-11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1946-10-26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1946-07-04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1944-10-05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1946-06-11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1943-05-2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1945-04-29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3"/>
    <s v="translations"/>
    <x v="1403"/>
    <d v="1943-07-25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1945-02-20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1944-11-26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1945-12-10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1944-08-10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1945-11-11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1944-12-30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1946-06-02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1945-02-04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1944-12-02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1946-02-18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1947-01-02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1945-08-14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1945-11-19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1945-09-13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1946-02-23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1946-10-08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1946-06-27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1945-02-06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1946-09-20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1945-12-30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1946-11-14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1945-04-27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1945-08-22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1946-09-17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1946-04-01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1945-04-08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1944-12-17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1945-11-24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1945-07-18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1946-12-09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1945-06-06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1945-10-09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1946-02-19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1944-07-11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1946-04-26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1945-03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1946-05-25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1945-09-09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1946-05-24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1947-01-01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1945-09-10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1945-06-12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1946-04-20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1946-07-07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1945-05-20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1945-05-08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1946-02-18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1944-11-17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1944-07-26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1947-04-14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1946-04-23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1944-09-03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1947-01-02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1945-11-09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1944-08-09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1945-11-30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radio &amp; podcasts"/>
    <x v="1460"/>
    <d v="1944-11-28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1944-10-19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1943-04-09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1943-04-06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1943-02-15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1942-03-21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1946-01-10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1942-03-24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1941-06-10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1943-02-14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1942-12-2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1945-04-07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1943-10-15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1942-02-28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1943-09-12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1944-12-18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1941-09-08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1941-12-21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1943-05-13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1944-05-08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fiction"/>
    <x v="1480"/>
    <d v="1943-07-25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1943-11-01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1942-09-06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1946-07-21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1942-07-20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1945-06-18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1945-02-25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1946-08-01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1944-01-04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1942-11-14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1943-10-01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1945-02-13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1941-06-16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1943-06-15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1945-04-01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1941-08-25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1944-09-14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1943-07-30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1944-09-01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1946-08-04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8"/>
    <s v="photobooks"/>
    <x v="1500"/>
    <d v="1943-04-30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1945-07-06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1946-03-24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1946-10-22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1944-06-08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1946-03-21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1944-07-22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1940-05-13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1944-06-25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1947-02-13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1944-07-17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1945-11-16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1947-02-04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1944-07-14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1945-09-25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1946-03-15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1946-10-05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1944-12-04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1944-05-29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1944-06-18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1944-12-17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1946-06-06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1944-10-15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1944-12-2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1947-02-19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1946-08-17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1946-01-17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1947-03-13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1947-01-3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1945-03-17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1945-10-21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1944-11-29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1946-02-13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1946-05-01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1945-09-02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1946-05-22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1945-08-25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1946-08-05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1945-01-20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1947-01-02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nature"/>
    <x v="1540"/>
    <d v="1944-11-24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1944-12-29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1945-06-28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1944-11-20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1945-03-30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1945-02-28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1944-09-15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1947-02-22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1945-11-06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1945-11-01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1946-05-11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1945-05-25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1944-09-29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1945-08-31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1945-07-31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1945-09-15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1946-07-03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1944-09-18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1945-08-26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1945-04-27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3"/>
    <s v="art books"/>
    <x v="1560"/>
    <d v="1944-11-11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1943-11-06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1939-12-01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1944-03-12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1945-05-26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1941-06-06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1946-07-26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1944-02-16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1944-12-22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1943-05-24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1946-04-07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1945-06-17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1946-02-26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1947-03-3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1945-02-15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1944-07-07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1945-06-28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1942-07-23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1940-08-31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1943-08-27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8"/>
    <s v="places"/>
    <x v="1580"/>
    <d v="1942-05-20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1945-12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1945-10-24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1944-09-23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1944-05-28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1946-12-24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1945-04-03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1944-12-11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1945-01-29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1945-10-07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1945-09-21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1946-04-02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1945-03-26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1945-02-26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1946-05-14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1944-06-16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1944-12-11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1946-09-19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1945-07-24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1946-04-07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4"/>
    <s v="rock"/>
    <x v="1600"/>
    <d v="1944-07-13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1941-05-03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1941-10-12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1942-01-26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1942-03-16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1941-07-30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1941-03-22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1942-06-13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1943-12-3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1941-10-31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1942-12-14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1943-06-04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1943-01-01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1942-07-21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1944-08-01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1941-12-11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1942-11-21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1943-10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1943-03-0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1944-09-13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1943-02-22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1942-05-27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1944-12-15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1943-08-26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1943-01-08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1942-09-10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1943-11-30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1942-11-25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1944-06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1944-02-19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1942-03-01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1942-10-11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1941-09-22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1942-01-14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1941-05-3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1946-07-10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1941-06-10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1939-12-30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1943-02-27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1942-03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pop"/>
    <x v="1640"/>
    <d v="1940-08-01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1944-12-17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1941-06-12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1942-09-23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1942-11-21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1943-09-17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1944-08-12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1942-06-08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1941-03-18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1944-05-21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1943-10-08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1941-04-24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1943-11-23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1941-04-22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1942-04-17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1942-04-04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1942-12-12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1942-05-23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1942-12-17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1943-12-16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1946-04-29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1946-01-15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1941-12-29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1945-01-30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1942-03-15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1941-02-20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1943-03-27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1944-03-09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1941-11-26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1946-05-30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1940-07-03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1946-07-3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1942-06-03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1945-03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1946-08-17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1941-10-14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1942-04-20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1946-04-15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1944-02-05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1941-07-20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faith"/>
    <x v="1680"/>
    <d v="1944-07-10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1947-03-28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1947-04-13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1947-04-06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1947-03-16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1947-03-23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1947-04-26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1947-04-09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1947-04-08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1947-03-15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1947-04-05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1947-04-02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1947-03-25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1947-04-08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1947-03-26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1947-04-09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1947-03-3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1947-04-08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1947-03-25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1947-04-10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1947-03-3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1945-01-13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1945-03-28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1945-08-29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1945-02-14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1945-09-07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1945-08-21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1946-03-27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1946-04-30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1944-08-29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1946-01-16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1944-08-30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1945-06-28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1944-10-03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1945-04-29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1945-03-29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1946-12-08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1946-04-20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1946-05-13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1944-09-15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1944-11-07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1945-12-09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1946-04-02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1945-06-29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1944-10-28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1944-08-22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1944-06-25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1945-04-03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1945-10-19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1946-06-09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1945-10-23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1945-06-09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1946-01-14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1946-09-12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1945-05-06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1946-08-06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1945-11-06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1945-07-18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1944-09-30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1946-05-03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8"/>
    <s v="photobooks"/>
    <x v="1740"/>
    <d v="1945-07-14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1945-06-08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1947-01-06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1946-08-26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1945-03-06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1946-12-21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1946-11-23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1945-11-11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1945-08-31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1947-02-28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1946-04-18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1945-03-17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1946-10-13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1946-03-20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1945-04-01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1945-10-03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1946-08-28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1947-01-27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1946-07-13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1945-03-23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1946-02-23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1945-09-10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1946-03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1946-10-22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1944-08-01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1944-08-11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1944-08-23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1944-08-01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1944-09-25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1945-01-11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1944-10-12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1944-10-21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1944-07-04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1945-01-17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1944-11-27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1944-10-22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1944-10-27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1945-02-18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1945-03-25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1946-09-01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1946-07-01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1946-09-14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1946-02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1945-05-19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1945-01-29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1944-10-14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1944-12-13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1945-04-02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1944-10-29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1945-01-10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1945-02-03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1945-01-27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1945-08-08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1944-11-25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1945-02-09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1946-10-13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1946-07-23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1946-12-14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1946-02-02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1944-11-09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1946-10-09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1945-12-13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1945-06-25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1945-02-12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1945-11-12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1945-09-30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1944-09-28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1944-09-26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1947-02-10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1945-02-27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1944-08-1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1944-10-22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1946-07-02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1944-08-06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1945-02-26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1945-06-29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1946-07-24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1947-01-29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1945-04-01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1944-07-28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4"/>
    <s v="rock"/>
    <x v="1820"/>
    <d v="1945-03-30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1942-03-02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1944-01-30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1942-10-23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1944-01-07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1943-07-10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1944-02-16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1941-03-01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1944-05-07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1941-01-19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1944-02-23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1942-05-11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1941-03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1943-03-01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1945-01-22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1946-03-30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1943-02-16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1942-03-17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1941-09-29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1946-09-30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1943-05-06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1944-05-18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1945-02-28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1941-02-18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1941-06-09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1946-06-16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1942-12-14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1945-04-19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1941-07-29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1942-10-16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1944-07-08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1944-07-26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1945-04-23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1942-11-13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1943-05-23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1944-01-05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1944-07-16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1944-09-10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1941-12-14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1941-09-20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6"/>
    <s v="mobile games"/>
    <x v="1860"/>
    <d v="1944-02-05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1945-01-24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1947-03-07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1944-06-10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1944-05-02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1946-11-05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1947-02-28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1946-11-04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1945-12-13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1947-01-03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1946-01-29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1944-11-18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1945-06-28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1945-07-06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1946-06-27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1946-08-05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1944-06-14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1945-02-27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1944-06-11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1946-03-13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4"/>
    <s v="indie rock"/>
    <x v="1880"/>
    <d v="1946-03-29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1945-03-08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1942-07-09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1942-04-07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1942-11-26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1942-08-09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1944-11-10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1945-12-01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1940-05-30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1943-03-10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1942-12-14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1940-07-20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1941-06-05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1941-04-14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1942-02-10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1945-10-18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1942-04-11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1944-03-02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1946-01-30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1945-03-23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gadgets"/>
    <x v="1900"/>
    <d v="1942-10-05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1945-05-20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1945-03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1947-01-26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1945-12-31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1944-09-05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1946-06-22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1944-05-21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1946-12-28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1944-10-21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1945-10-29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1944-08-07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1945-06-02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1944-10-06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1944-10-30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1944-08-31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1946-11-06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1947-02-09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1944-08-10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1945-05-17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4"/>
    <s v="indie rock"/>
    <x v="1920"/>
    <d v="1945-10-19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1942-07-13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1943-12-11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1941-09-25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1944-01-14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1943-10-10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1940-10-31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1942-03-07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1943-05-06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1941-07-03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1943-07-06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1942-05-21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1942-01-22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1944-09-25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1941-12-23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1944-06-19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1941-12-04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1942-06-14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1943-07-01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1943-03-09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hardware"/>
    <x v="1940"/>
    <d v="1941-06-13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1944-05-13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1941-07-02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1946-08-10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1944-04-29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1945-07-10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1944-04-18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1939-11-22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1946-06-05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1944-07-08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1941-04-20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1946-11-06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1943-10-15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1942-03-01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1946-03-11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1942-05-22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1945-04-16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1942-10-26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1943-03-22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1944-09-29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1944-12-19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1942-10-05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1944-05-11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1944-09-14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1946-04-21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1942-01-10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1944-08-12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1944-04-29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1946-12-02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1946-08-04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1943-04-19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1943-11-14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1942-11-17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1946-08-05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1943-08-18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1943-03-09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1943-07-12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1945-12-17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1942-06-11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1945-11-17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8"/>
    <s v="people"/>
    <x v="1980"/>
    <d v="1946-04-02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1944-07-07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1946-12-03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1946-09-01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1944-11-28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1946-08-01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1946-03-13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1945-02-27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1945-08-18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1946-12-10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1946-02-11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1945-07-01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1945-02-16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1945-12-19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1946-12-06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1945-07-14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1944-07-08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1944-08-24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1944-07-30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1944-11-11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hardware"/>
    <x v="2000"/>
    <d v="1946-01-04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1945-06-10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1947-01-22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1940-06-30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1944-07-08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1943-10-15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1944-12-01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1940-08-22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1941-09-17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1946-11-22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1946-08-17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1946-01-09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1945-02-03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1946-07-07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1943-03-24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1941-09-07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1943-03-08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1942-03-23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1945-08-11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1946-09-21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1944-05-12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1944-09-22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1946-06-10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1945-06-09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1942-08-12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1945-06-09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1944-04-19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1945-03-28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1940-03-13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1944-08-25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1942-11-28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1945-01-07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1946-12-14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1944-04-24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1945-05-05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1945-12-17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1944-05-07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1943-12-29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1943-06-30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1946-11-30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1943-11-14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1946-11-09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1946-01-20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1946-12-10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1945-06-11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1942-07-08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1943-05-22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1945-04-15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1943-05-22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1943-12-01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1945-05-29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1943-12-25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1946-02-18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1945-11-23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1944-04-30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1944-12-01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1943-04-16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1946-02-24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1945-02-28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1946-01-29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1944-07-21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1946-12-30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1946-03-23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1946-05-14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1943-05-30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1943-12-24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1944-08-21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1945-05-22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1946-10-19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1945-12-31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1946-06-27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1946-10-01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1946-05-06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1945-05-06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1946-05-05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1943-07-24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1944-07-21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1945-06-03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1946-12-17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1945-06-23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4"/>
    <s v="indie rock"/>
    <x v="2080"/>
    <d v="1945-11-09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1942-05-15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1941-11-22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1942-06-03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1944-05-02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1942-07-14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1941-12-12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1941-09-06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1940-09-09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1943-08-01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1943-02-23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1941-02-27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1941-10-05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1942-12-21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1942-03-04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1941-09-30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1942-10-25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1941-11-29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1942-03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1945-06-30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1942-06-29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1942-02-11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1941-05-03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1942-11-08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1943-05-30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1944-11-19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1943-01-25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1944-11-10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1942-09-09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1945-07-03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1944-05-26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1941-08-13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1943-04-14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1944-09-21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1940-12-07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1941-02-18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1942-10-01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1945-10-25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1941-07-22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1942-08-15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6"/>
    <s v="video games"/>
    <x v="2120"/>
    <d v="1943-12-3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1947-01-10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1947-01-06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1940-03-13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1940-11-28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1945-08-03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1944-12-06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1945-03-10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1944-09-19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1946-03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1944-08-14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1945-07-10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1944-02-02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1941-04-22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1943-04-26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1942-10-03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1943-10-18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1944-12-03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1943-11-08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1946-11-02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1943-01-10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1944-11-12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1945-12-28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1940-07-19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1943-09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1943-11-26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1946-02-09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1944-11-14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1945-03-31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1940-07-29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1946-07-12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1946-06-28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1944-03-13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1945-01-08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1944-01-27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1946-03-30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1943-09-15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1946-12-22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1943-02-03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1941-07-14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4"/>
    <s v="rock"/>
    <x v="2160"/>
    <d v="1942-05-18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1945-09-21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1944-07-22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1945-06-06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1946-06-24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1946-04-07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1944-12-03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1942-09-14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1947-02-09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1947-03-01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1945-08-20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1945-06-20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1945-04-16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1943-09-09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1946-05-04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1946-07-20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1945-04-30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1946-06-05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1947-01-17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1945-04-09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6"/>
    <s v="tabletop games"/>
    <x v="2180"/>
    <d v="1945-11-11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1947-02-20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1944-09-30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1947-02-08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1946-01-23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1943-03-25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1946-09-06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1945-04-01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1946-10-24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1946-04-20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1946-03-22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1947-02-13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1946-12-14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1946-11-20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1946-03-25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1945-08-09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1946-12-01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1945-02-26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1945-11-12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1945-10-13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4"/>
    <s v="electronic music"/>
    <x v="2200"/>
    <d v="1945-07-04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1943-01-15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1942-10-3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1945-09-22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1943-03-08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1942-05-3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1942-04-15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1943-11-15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1942-04-06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1944-04-12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1942-04-13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1944-04-08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1943-11-03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1945-05-13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1944-02-05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1942-03-12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1945-07-21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1945-10-31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1942-08-28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1945-08-17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6"/>
    <s v="tabletop games"/>
    <x v="2220"/>
    <d v="1943-07-26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1946-04-22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1942-01-26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1945-06-25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1946-10-28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1944-09-19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1946-02-10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1943-11-12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1945-08-14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1943-09-02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1944-04-23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1943-06-24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1944-07-17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1945-12-12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1947-01-04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1945-03-26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1946-01-30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1944-11-10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1947-03-09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1943-11-30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1946-04-21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1947-03-0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1943-11-26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1947-03-12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1946-10-15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1944-02-20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1945-09-02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1945-07-27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1946-12-13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1943-04-01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1946-12-02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1944-08-14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1946-08-05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1945-11-16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1947-01-23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1946-05-06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1946-11-21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1946-06-18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1945-06-09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1946-12-07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1944-03-24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1947-02-13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1944-11-16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1945-01-29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1946-05-22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1946-11-21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1946-04-26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1944-12-19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1947-03-11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1947-03-06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1947-01-09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1946-12-09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1945-12-05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1947-03-11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1944-02-22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1944-12-20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1944-01-04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1942-02-25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1946-01-01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1945-02-02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4"/>
    <s v="rock"/>
    <x v="2280"/>
    <d v="1945-09-15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1941-07-23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1946-01-12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1942-05-08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1941-03-10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1942-06-28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1943-09-05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1944-06-21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1942-06-25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1943-12-05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1939-11-30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1942-04-22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1942-04-17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1942-09-24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1943-01-19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1943-01-25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1942-02-21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1942-03-13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1944-03-24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1941-02-04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indie rock"/>
    <x v="2300"/>
    <d v="1942-06-27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1943-06-20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1943-12-30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1941-12-11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1940-12-30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1944-08-06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1942-03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1942-05-04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1944-08-27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1943-03-08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1943-03-20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1944-05-05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1944-04-16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1942-05-02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1942-06-06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1942-05-04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1939-12-08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1940-02-14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1939-09-25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1943-12-14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small batch"/>
    <x v="2320"/>
    <d v="1944-03-31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1947-04-03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1947-04-08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1947-03-19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1947-03-25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1947-03-28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1947-04-29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1944-08-24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1945-06-12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1944-07-15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1945-12-23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1944-08-16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1945-02-04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1944-05-27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1944-11-03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1944-06-09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1944-03-06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1944-06-24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1944-06-27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1946-12-18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2"/>
    <s v="web"/>
    <x v="2340"/>
    <d v="1946-10-29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1945-07-10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1944-10-04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1946-01-06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1946-06-23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1945-03-29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1946-10-16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1946-08-24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1946-02-18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1945-08-09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1947-01-02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1945-04-28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1945-06-04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1945-04-1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1945-01-08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1945-04-30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1945-06-03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1945-10-15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1945-01-29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1945-08-01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1946-02-05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1946-04-29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1944-12-09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1945-12-27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1945-10-24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1946-01-15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1945-10-19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1946-04-24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1945-04-12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1946-02-08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1944-12-16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1945-06-23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1945-04-22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1945-08-27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1945-02-10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1946-09-08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1945-12-08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1946-11-24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1945-08-24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1945-10-03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1945-09-29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1945-04-08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1945-08-02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1945-02-20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1944-11-12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1945-08-03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1945-01-08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1946-07-21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1945-01-13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1945-07-23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1945-01-02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1945-03-29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1945-10-27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1945-08-06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1945-02-24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1947-01-09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1945-10-13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1944-12-31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1945-06-30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1944-12-16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s v="food trucks"/>
    <x v="2400"/>
    <d v="1946-04-13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1946-03-04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1945-05-11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1946-03-29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1946-01-01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1946-09-02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1945-01-17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1945-04-09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1944-11-04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1945-08-16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1945-09-05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1945-08-23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1946-11-25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1944-05-29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1945-08-20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1946-07-14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1945-03-12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1944-08-08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1945-03-22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1945-02-16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1944-11-08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1945-02-19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1945-03-09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1944-12-29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1944-10-25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1946-05-26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1945-08-06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1946-03-22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1945-03-10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1947-02-04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1946-02-10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1946-06-27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1945-03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1946-02-25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1945-08-02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1945-10-03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1946-01-27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1945-03-15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1945-12-05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1945-10-16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small batch"/>
    <x v="2440"/>
    <d v="1946-02-11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1945-07-21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1945-03-17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1944-08-13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1946-05-24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1945-09-24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1946-11-25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1946-11-11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1946-08-30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1944-11-28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1944-10-26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1947-03-04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1945-12-27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1947-02-01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1947-03-10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1946-04-19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1947-02-24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1946-03-23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1946-06-08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1946-03-22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indie rock"/>
    <x v="2460"/>
    <d v="1947-01-02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1941-09-29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1942-07-18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1943-04-15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1945-09-28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1942-09-22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1943-05-08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1942-05-09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1942-10-27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1941-02-06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1942-05-23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1942-01-23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1940-09-02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1942-11-09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1940-10-09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1940-07-08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1944-11-01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1942-08-11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1943-01-12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1942-07-27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1945-10-08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1942-04-29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1941-07-30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1942-04-30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1941-09-13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1941-10-10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1942-04-21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1942-05-26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1941-11-14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1943-05-08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1942-06-22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1941-01-14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1942-06-15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1943-04-28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1942-05-22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1942-06-05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1943-03-28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1941-08-03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1945-01-25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1942-12-30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restaurants"/>
    <x v="2500"/>
    <d v="1942-06-22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1945-09-25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1944-09-19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1946-06-06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1944-11-13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1945-03-12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1945-10-01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1945-05-09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1944-08-12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1945-04-18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1945-05-12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1946-01-30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1944-12-11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1947-02-25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1944-08-18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1945-02-20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1944-11-27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1945-03-17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1944-11-11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1944-07-17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classical music"/>
    <x v="2520"/>
    <d v="1946-10-14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1945-10-11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1946-04-21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1944-11-16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1944-12-19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1942-06-27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1944-12-06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1943-10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1945-08-18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1942-03-24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1945-04-18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1945-08-13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1942-08-15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1943-02-28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1939-12-3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1944-11-29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1943-07-2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1941-07-30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1943-02-23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1945-01-31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1941-10-27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1943-09-25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1943-09-30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1940-12-31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1942-07-07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1945-02-25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1943-10-04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1942-04-03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1946-09-29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1943-05-30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1945-10-06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1942-03-20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1947-03-04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1942-09-20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1945-05-30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1942-05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1942-12-23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1944-05-13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1945-04-29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1941-11-13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food trucks"/>
    <x v="2560"/>
    <d v="1945-03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1945-10-11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1946-10-10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1945-07-28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1944-07-30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1946-05-08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1944-08-19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1945-04-21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1946-08-3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1945-09-15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1947-02-07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1946-05-18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1945-04-11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1944-08-21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1946-05-1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1945-01-10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1945-04-08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1944-08-02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1945-10-07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1944-09-13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1945-05-14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1945-11-14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1946-10-28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1945-03-14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1945-06-13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1944-07-03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1945-12-23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1945-12-28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1945-03-29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1946-03-22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1946-01-24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1946-03-12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1944-10-03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1945-04-23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1944-08-05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1947-02-23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1944-08-05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1946-06-18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1945-09-21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1944-08-01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2"/>
    <s v="space exploration"/>
    <x v="2600"/>
    <d v="1946-03-24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1942-09-12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1944-11-10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1943-12-22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1942-04-28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1946-06-16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1944-04-27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1945-08-10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1947-03-14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1942-07-14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1946-08-21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1947-01-01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1945-01-07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1942-09-20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1944-04-28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1946-04-29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1945-08-23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1944-10-18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1945-11-29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1945-10-21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1945-10-09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1945-05-19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1946-12-29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1946-12-01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1942-09-12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1946-11-08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1945-06-01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1945-11-24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1944-11-28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1945-05-12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1946-06-29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1945-08-28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1946-05-28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1944-02-26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1946-09-28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1945-03-07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1946-10-15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1946-10-11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1945-01-13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1945-02-17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1945-06-06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1944-09-13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1946-07-14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1946-12-20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1947-03-09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1944-11-06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1945-09-07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1945-08-12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1946-03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1946-01-30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1946-12-20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1945-12-15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1944-12-08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1944-06-11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1945-04-19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1946-02-07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1947-03-1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1946-08-02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1946-07-29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1945-04-16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makerspaces"/>
    <x v="2660"/>
    <d v="1945-11-22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1943-10-24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1945-08-19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1945-09-02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1945-12-07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1945-05-02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1945-09-23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1946-02-08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1945-11-07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1946-01-08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1944-07-27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1944-12-17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1945-12-26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1944-10-27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1946-07-04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1944-11-08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1946-05-21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1944-07-01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1945-09-22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1945-02-26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7"/>
    <s v="food trucks"/>
    <x v="2680"/>
    <d v="1946-04-05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1944-07-08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1944-11-20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1945-02-27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1944-08-07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1945-04-25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1944-09-28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1945-06-27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1945-02-22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1946-07-29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1945-06-01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1945-05-08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1945-03-23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1944-08-11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1944-09-24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1945-04-12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1944-12-23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1945-07-31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1944-06-25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1944-08-06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1"/>
    <s v="spaces"/>
    <x v="2700"/>
    <d v="1944-09-16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1947-04-06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1947-04-04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1947-03-21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1947-04-04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1947-03-23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1944-10-14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1943-05-26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1946-07-20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1946-10-03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1944-08-07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1944-06-18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1943-07-12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1945-12-22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1946-10-13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1946-02-19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1945-10-06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1944-12-04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1946-05-02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1946-04-16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hardware"/>
    <x v="2720"/>
    <d v="1946-11-10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1943-09-05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1947-01-28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1944-12-29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1945-08-13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1947-02-28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1946-04-21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1945-08-05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1945-12-28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1945-04-29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1943-04-21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1944-10-16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1943-05-27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1945-04-08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1946-10-12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1943-03-12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1944-04-21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1944-01-14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1946-11-05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1944-05-03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3"/>
    <s v="children's books"/>
    <x v="2740"/>
    <d v="1945-03-09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1944-10-18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1942-05-14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1946-10-18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1942-02-27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1942-07-13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1944-08-27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1942-06-15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1946-09-01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1945-04-02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1942-06-29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1944-06-15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1941-12-16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1942-08-25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1944-09-09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1945-04-06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1944-01-10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1946-08-05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1946-10-09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1946-07-15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1943-06-19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1943-01-02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1942-03-17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1943-05-23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1942-05-29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1942-10-27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1941-08-09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1945-08-14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1942-03-28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1944-06-03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1944-03-16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1943-01-3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1943-10-04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1946-04-23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1943-03-07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1941-12-14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1945-06-10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1945-07-15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1944-08-23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1945-11-20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plays"/>
    <x v="2780"/>
    <d v="1947-03-09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1945-02-10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1945-02-15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1945-04-21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1944-10-27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1946-08-04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1944-07-07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1944-07-16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1946-07-28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1945-03-10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1945-02-09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1946-09-08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1945-08-10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1945-07-19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1946-03-02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1944-06-04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1944-07-03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1944-07-06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1945-07-29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1946-06-16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1945-01-02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1944-10-08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1945-08-04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1945-07-14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1944-09-27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1945-08-20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1945-08-03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1945-06-27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1945-08-20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1946-03-29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1944-05-30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1945-02-21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1945-04-04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1946-12-13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1945-05-07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1946-08-06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1945-07-31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1945-02-26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1945-09-21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1945-06-12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1946-02-24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1944-09-21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1945-03-25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1945-03-29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1945-06-11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1945-12-02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1945-07-08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1946-06-02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1945-09-30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1946-06-01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1944-05-10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1945-07-14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1944-11-21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1945-10-09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1945-01-28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1945-12-03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1947-02-17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1945-12-07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1944-08-11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1944-08-23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1945-03-16T17:00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2841"/>
    <d v="1945-09-29T13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2842"/>
    <d v="1944-08-08T17:20:4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43"/>
    <d v="1945-01-26T19:37:1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1947-01-03T13:06:2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45"/>
    <d v="1944-12-01T15:20:36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846"/>
    <d v="1944-07-18T18:51:27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plays"/>
    <x v="2847"/>
    <d v="1945-04-01T21:48:59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48"/>
    <d v="1946-12-11T06:00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2849"/>
    <d v="1945-09-05T18:09:5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50"/>
    <d v="1946-02-04T04:59:00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1946-01-27T23:17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52"/>
    <d v="1944-09-25T21:17:2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1944-09-12T04:34:57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854"/>
    <d v="1946-03-01T16:08:13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55"/>
    <d v="1946-02-14T18:33: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856"/>
    <d v="1946-06-07T17:33:39"/>
    <x v="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1947-02-19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1944-12-03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1945-10-14T08:41:4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60"/>
    <d v="1945-03-06T16:50:03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1945-09-22T14:10:4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62"/>
    <d v="1945-07-01T14:46:35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63"/>
    <d v="1946-04-22T10:16:40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864"/>
    <d v="1946-10-01T09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65"/>
    <d v="1944-06-29T22:30:00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866"/>
    <d v="1946-05-14T20:21:1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867"/>
    <d v="1945-06-08T09:58:22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68"/>
    <d v="1945-04-03T03:40:47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2869"/>
    <d v="1946-02-18T21:05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1946-03-22T03:29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871"/>
    <d v="1945-11-06T18:59:4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72"/>
    <d v="1946-03-15T08:33:1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73"/>
    <d v="1946-07-03T04:00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4"/>
    <d v="1944-08-10T22:50:1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2875"/>
    <d v="1944-09-07T16:49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2876"/>
    <d v="1944-05-18T06:59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77"/>
    <d v="1947-01-13T00:42:36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2878"/>
    <d v="1946-03-10T22:20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79"/>
    <d v="1946-07-28T23:29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2880"/>
    <d v="1946-01-16T00:00:0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881"/>
    <d v="1945-03-22T03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82"/>
    <d v="1945-10-31T16:50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83"/>
    <d v="1944-06-20T21:00:00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84"/>
    <d v="1944-10-23T02:59:5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85"/>
    <d v="1944-05-15T04:32:4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2886"/>
    <d v="1946-07-02T19:59:0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887"/>
    <d v="1944-05-17T11:26:29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8"/>
    <d v="1945-01-09T10:15:2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2889"/>
    <d v="1944-11-18T16:04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90"/>
    <d v="1946-01-29T23:55: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891"/>
    <d v="1944-10-24T21:52:38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2892"/>
    <d v="1945-06-09T23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3"/>
    <d v="1945-09-17T03:59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894"/>
    <d v="1945-02-26T22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95"/>
    <d v="1944-10-16T04:5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96"/>
    <d v="1944-12-16T15:02:44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97"/>
    <d v="1944-12-31T11:49:1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2898"/>
    <d v="1945-03-06T12:57:05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2899"/>
    <d v="1945-06-13T19:10:18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0"/>
    <d v="1945-02-05T21:42:19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2901"/>
    <d v="1947-03-05T06:58:27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2902"/>
    <d v="1945-08-17T04:06:16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2903"/>
    <d v="1945-01-09T04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04"/>
    <d v="1946-10-04T19:50:54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905"/>
    <d v="1946-07-16T04:19:0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906"/>
    <d v="1945-08-18T17:05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2907"/>
    <d v="1946-03-03T23:19:2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908"/>
    <d v="1945-04-13T05:04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2909"/>
    <d v="1945-12-11T20:59:5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910"/>
    <d v="1945-11-12T23:00:0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11"/>
    <d v="1945-07-13T10:43:4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12"/>
    <d v="1944-08-07T05:37:1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13"/>
    <d v="1945-08-22T10:33:16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14"/>
    <d v="1944-10-18T19:23:05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2915"/>
    <d v="1945-06-25T21:44:14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2916"/>
    <d v="1944-10-24T20:08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917"/>
    <d v="1945-05-13T19:14: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918"/>
    <d v="1946-05-04T17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2919"/>
    <d v="1944-12-14T22:3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musical"/>
    <x v="2920"/>
    <d v="1945-03-23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1944-09-23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1945-05-16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1945-01-22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1945-05-07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1944-09-09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1945-02-21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1944-07-13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1946-03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1944-05-23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1945-05-05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1944-09-13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1945-02-19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1946-06-03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1944-06-13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1946-08-28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1944-10-11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1944-07-11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1945-01-28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1944-08-26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spaces"/>
    <x v="2940"/>
    <d v="1945-01-16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1945-02-27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1945-12-14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1945-04-11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1945-06-05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1945-05-22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1946-08-14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1946-11-23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1945-05-31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1945-11-17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1946-01-21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1944-10-03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1946-10-16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1945-10-06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1947-03-15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1945-06-14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1946-05-03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1945-03-25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1946-05-07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1946-06-06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plays"/>
    <x v="2960"/>
    <d v="1944-09-09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1945-03-24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1945-02-27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1945-06-30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1944-08-04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1945-07-05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1945-09-14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1945-03-07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1946-08-16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1945-05-01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1944-07-16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1944-08-29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1946-12-04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1945-12-30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1944-09-24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1944-11-25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1946-03-12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1945-03-21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1944-10-18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1945-01-04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spaces"/>
    <x v="2980"/>
    <d v="1945-08-22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1945-09-21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1946-02-09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1944-11-09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1946-08-23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1946-10-30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1946-04-30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1946-10-12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1946-06-19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1945-12-19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1946-01-05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1947-01-26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1946-10-08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1946-02-18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1944-10-01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1947-01-18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1945-05-24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1947-02-26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1944-06-14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1947-02-28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1947-01-30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1946-07-12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1942-12-25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1946-02-28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1944-11-13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1944-10-04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1944-12-12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1945-04-23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1946-01-19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1944-11-24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1945-02-19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1945-12-21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1945-02-08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1945-06-19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1944-11-03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1944-06-09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1944-07-16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1944-08-18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1945-07-18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1944-05-25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1945-08-12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1946-11-21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1946-08-26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1945-06-09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1942-10-05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1944-05-28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1947-03-02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1945-03-18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1946-08-14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1944-11-16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1945-09-14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1946-10-13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1945-09-09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1946-08-17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1946-10-3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1943-05-03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1943-08-15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1940-09-30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1946-03-03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1943-12-28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1945-06-24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1946-01-18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1945-10-04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1945-04-14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1946-01-31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1944-08-20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1944-09-08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1946-04-26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1944-12-29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1945-06-12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1946-05-04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1947-02-07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1945-05-26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1944-09-30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1945-02-28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1945-01-07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1944-09-27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1946-04-02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1946-05-19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1944-08-06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1945-09-26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1944-08-11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1945-09-28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1946-10-21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1945-11-20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1944-07-28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1946-07-09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1945-09-07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1945-10-14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1944-12-12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1946-12-0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1945-04-19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1946-10-29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1945-06-12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1946-03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1946-08-18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1945-10-07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1947-03-0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1945-02-24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1945-03-20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1944-12-25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1945-09-18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1945-11-13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1944-08-30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1945-05-03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1945-09-27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1945-08-15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1946-12-20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1945-01-06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1946-07-08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1945-04-29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1946-08-13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1945-10-13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1944-05-30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1945-09-18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1946-07-3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1945-05-18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1946-10-06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1946-02-06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1946-02-10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1944-10-18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1945-07-14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1946-08-22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1945-06-10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1945-02-01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1944-10-17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1945-09-14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1945-05-09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1945-04-26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1944-08-26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1947-02-18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1944-10-02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1946-10-3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1945-04-15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1944-09-19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1946-06-04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1945-03-30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1946-05-26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1946-07-01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1945-03-25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1946-05-04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1944-09-24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1946-11-08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1946-07-08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1945-01-31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1946-01-05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1946-03-26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plays"/>
    <x v="3127"/>
    <d v="1945-02-27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1947-03-15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1947-04-17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1947-04-13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1947-04-07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1947-04-20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1947-03-23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1947-03-26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1947-04-0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1947-03-30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1947-05-02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1947-04-02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1947-03-24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1947-04-06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1947-04-15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1947-03-18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1947-04-08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1947-03-18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1947-03-26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1947-04-15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1944-11-05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1944-09-29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1942-12-06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1941-01-23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1944-09-08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1943-11-01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1941-04-29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1942-03-3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1942-12-19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1942-05-3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1944-07-17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1943-07-21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1942-01-16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1944-08-11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1944-10-13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1944-07-05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1944-06-13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1944-06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1941-05-01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1944-11-24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1944-07-31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1944-06-11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1943-12-12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1944-06-30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1946-05-05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1942-02-12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1944-09-24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1944-08-23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1941-02-15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1943-08-17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1944-06-19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1944-07-14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1943-05-05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1944-06-18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1944-06-13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1942-01-29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1943-08-22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1944-06-29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1944-07-14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1944-09-14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musical"/>
    <x v="3187"/>
    <d v="1944-08-02T15:59:33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188"/>
    <d v="1945-11-19T04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1945-05-22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1946-12-08T04:37:5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191"/>
    <d v="1945-10-09T15:29:05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192"/>
    <d v="1944-09-26T18:55:56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93"/>
    <d v="1945-10-14T04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4"/>
    <d v="1945-04-29T08:59:32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1945-12-12T05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196"/>
    <d v="1946-10-13T22:00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1945-02-02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1945-02-14T10:11:17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199"/>
    <d v="1945-04-08T05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200"/>
    <d v="1946-12-20T17:03:14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201"/>
    <d v="1946-11-29T17:00:00"/>
    <x v="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202"/>
    <d v="1946-05-22T19:21:05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203"/>
    <d v="1946-09-17T19:51:0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204"/>
    <d v="1945-01-14T10:26:0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205"/>
    <d v="1944-11-23T19:46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x v="3206"/>
    <d v="1945-07-03T22:59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207"/>
    <d v="1944-08-10T01:53:58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1944-07-26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1944-06-18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1942-05-3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1944-08-13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1944-08-06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1945-07-24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1946-01-03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1945-09-08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1945-07-09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1946-11-03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1944-12-29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1945-03-20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1947-03-11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1945-07-03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1945-10-22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1945-08-18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1947-01-0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1946-06-02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1945-10-28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1947-01-16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1945-12-15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1944-11-18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1944-09-29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1946-04-15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1946-05-03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1947-03-0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1947-01-3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1946-06-30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1946-12-27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1945-09-27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1945-06-29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1945-10-23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1947-02-15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1944-10-12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1944-09-17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1945-10-07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1946-11-30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1945-06-10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1945-09-1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1945-07-10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1945-04-02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1945-06-18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1944-11-03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1945-06-19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1946-09-06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1946-09-07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1945-03-24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1944-10-05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1945-06-09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1947-02-21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1945-01-06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1946-09-30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1945-11-28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1945-07-14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1944-12-20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1945-10-28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1945-01-26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1945-12-01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1945-06-10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1945-07-15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1946-08-23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1945-06-14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1945-07-10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1944-10-31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1945-11-04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1946-09-13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1946-03-14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1945-02-07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1946-03-3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1944-11-16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1945-05-28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1946-03-3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1945-05-30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1945-08-31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1946-04-28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1946-02-08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1946-01-27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1947-02-27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1946-08-14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1945-11-26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1946-06-19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1947-02-19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1947-03-10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1945-09-15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1945-12-02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1947-03-03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1945-06-14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1946-09-25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1945-11-20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1945-07-25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1945-09-11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1945-10-12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1945-04-27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1946-07-3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1946-12-06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1945-03-26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1946-12-21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1945-07-29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1946-06-09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1946-05-14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1946-04-12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1946-10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1945-10-04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1945-10-15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1946-11-10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1946-01-25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1945-05-06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1946-05-05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1944-08-06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1946-06-07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1946-04-10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1945-01-29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1946-06-21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1944-10-14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1946-06-21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1946-09-24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1946-06-04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1945-04-03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1945-03-06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1946-05-07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1944-07-03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1944-07-25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1945-03-30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1945-10-04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1944-07-17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1945-06-13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1945-07-28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1944-08-01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1946-04-04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1944-10-08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1947-02-2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1946-07-27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1946-12-05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1946-06-11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1945-03-30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1946-04-12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1944-08-28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1945-04-16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1945-02-24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1946-05-07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1946-04-29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1946-06-12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1945-11-27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1944-07-21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1946-06-30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1946-05-01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1945-10-27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1946-05-09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1946-07-14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1944-07-30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1944-11-17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1947-02-24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1946-12-13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1944-08-30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1945-03-05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1944-08-17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1946-03-14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1945-12-11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1945-05-11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1945-07-30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1944-12-30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1947-01-14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1946-12-16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1945-11-30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1944-08-23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1945-07-16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1945-10-26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1944-05-1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1945-04-23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1945-03-18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1944-08-29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1945-08-24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1944-11-27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1945-03-09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1946-07-3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1946-06-22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1945-11-19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1944-12-08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1944-12-01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1944-12-12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1945-06-16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1946-06-02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1944-07-08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1944-08-06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1946-05-05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1944-11-04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1944-07-25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1945-05-28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1944-05-30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1946-02-16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1944-11-19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1945-02-19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1944-08-26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1945-08-05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1945-11-10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1945-06-23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1945-06-15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1946-02-28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1944-07-14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1944-07-04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1944-07-16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1946-07-30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1946-06-05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1945-10-06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1944-09-25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1945-02-26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1946-11-30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1946-04-16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1945-04-21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1944-10-24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1944-05-21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1946-04-05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1946-02-12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1945-03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1945-12-12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1945-04-22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1945-02-03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1944-10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1944-09-19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1944-06-30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1945-02-26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1946-11-01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1944-07-28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1944-08-16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1946-02-03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1944-06-15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1944-07-08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1946-08-06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1944-08-19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1945-08-17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1945-04-30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1946-01-17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1944-07-09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1945-11-11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1945-05-28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1944-09-07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1946-06-07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1945-10-21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1945-02-03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1946-03-17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1944-12-15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1946-07-08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1945-03-31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1945-04-19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1944-07-21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1946-08-12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1944-07-29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1946-10-12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1944-07-30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1945-02-10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1945-02-01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1946-05-19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1944-08-13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1946-10-28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1945-07-08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1946-10-10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1946-08-22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1945-08-07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1946-04-18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1945-03-18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1946-09-20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1946-04-27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1946-07-14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1944-08-29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1944-11-04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1945-03-18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1946-07-19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1944-11-01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1944-10-25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1945-05-15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1945-03-14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1944-06-19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1945-07-08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1944-12-31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1944-07-04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1944-07-01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1946-06-14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1946-01-31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1945-06-01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1945-06-22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1945-04-15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1944-05-22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1946-04-12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1945-05-16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1945-10-24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1944-08-15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1946-11-25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1944-10-30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1946-09-10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1946-06-01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1946-05-27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1945-06-29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1946-03-06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1945-09-09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1946-03-15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1946-07-23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1945-11-17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1944-05-11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1944-08-21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1946-05-30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1946-05-09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1944-11-19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1944-06-30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1944-11-05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1945-04-21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1944-06-02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1945-01-31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1945-05-29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1944-09-06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1944-07-02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1944-09-30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1945-03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1945-09-04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1944-09-27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1945-09-13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1946-09-24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1944-09-11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1945-08-07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1946-04-27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1945-07-09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1947-01-17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1945-07-11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1946-04-09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1946-06-29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1944-09-16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1945-11-09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1945-09-29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1945-09-30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1945-12-18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1944-11-15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1946-08-16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1946-09-07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1946-06-25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1945-08-29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1944-09-05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1945-06-23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1945-03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1945-04-09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1945-03-30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1946-05-13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1946-03-04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1945-09-02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1946-05-01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1944-05-20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1944-06-26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1945-08-10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1945-02-09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1946-11-16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1944-08-15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1944-05-03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1945-06-24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1945-07-29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1945-05-25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1945-08-03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1946-03-12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1946-07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1945-10-03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1944-12-29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1945-01-21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1945-06-08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1944-09-15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1945-01-06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1944-12-29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1944-10-28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1945-06-19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1944-11-06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1944-11-11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1946-08-10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1946-12-04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1945-04-24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1946-04-29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1946-03-30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1945-02-27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1944-07-28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1946-04-04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1946-04-17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1945-07-11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1944-12-19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1946-09-22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1946-06-26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1945-04-27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1945-05-24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1944-10-18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1945-01-22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1945-02-09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1945-01-03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1946-09-03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1945-03-11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1944-08-24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1946-03-02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1944-09-01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1945-08-28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1946-10-12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1945-01-14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1946-05-16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1945-11-03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1946-04-28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1946-02-11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1946-08-13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1945-12-13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1946-06-16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1946-03-29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1945-08-15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1945-04-06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1944-06-07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1944-06-26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1945-06-17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1945-12-08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1945-03-17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1947-02-27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1945-06-01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1946-11-18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1945-03-03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1946-09-29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1944-09-26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1944-07-24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1946-08-22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1945-06-30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1944-08-14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musical"/>
    <x v="3627"/>
    <d v="1946-05-20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628"/>
    <d v="1945-03-31T01:0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629"/>
    <d v="1945-12-17T19:49:59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630"/>
    <d v="1946-08-15T18:07:49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631"/>
    <d v="1946-01-12T18:16:56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32"/>
    <d v="1945-11-29T05:59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33"/>
    <d v="1946-09-06T01:21:5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1947-01-13T03:59:0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635"/>
    <d v="1946-05-18T00:56:28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636"/>
    <d v="1944-07-01T17:02:44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637"/>
    <d v="1945-02-26T08:00:0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1945-04-17T15:08:5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639"/>
    <d v="1945-08-26T22:30:0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640"/>
    <d v="1945-09-14T05:37:2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641"/>
    <d v="1945-02-10T14:15:42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1945-11-28T17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643"/>
    <d v="1946-11-30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644"/>
    <d v="1945-06-14T21:41:5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1946-11-21T00:17:18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646"/>
    <d v="1944-09-07T16:12:03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647"/>
    <d v="1945-09-23T23:43:42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1944-10-03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1944-06-14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1946-01-31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1944-08-08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1946-08-24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1945-08-03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1946-04-02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1945-07-16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1947-01-3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1946-05-3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1944-06-30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1945-03-17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1944-12-21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1946-04-09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1945-03-29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1946-12-20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1946-06-15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1945-10-26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1944-07-22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1945-07-16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1945-07-21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1945-06-09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1945-05-29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1944-07-19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1944-09-24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1944-11-03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1946-09-02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1946-05-14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1944-09-10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1944-07-01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1945-05-29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1944-06-29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1946-10-0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1946-01-13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1944-06-14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1946-10-19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1945-08-31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1944-05-17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1945-08-27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1944-06-25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1944-08-06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1945-06-19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1944-11-25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1945-02-28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1944-09-17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1945-11-28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1946-06-05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1945-01-09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1945-02-11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1946-05-0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1946-03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1944-10-13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1944-09-28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1945-06-02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1946-07-09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1946-08-12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1946-05-30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1944-06-21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1944-09-10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1946-07-21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1944-07-02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1944-06-23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1945-04-01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1944-06-13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1945-05-29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1946-06-03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1945-05-24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1945-03-29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1946-01-19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1945-05-07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1945-02-25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1945-06-20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1945-06-3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1944-11-03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1946-02-09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1944-11-28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1946-05-03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1946-02-16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1946-04-28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1946-10-19T04:55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728"/>
    <d v="1944-09-21T03:59:00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729"/>
    <d v="1945-07-15T16:14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30"/>
    <d v="1945-04-18T21:09:2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731"/>
    <d v="1946-01-13T03:09:34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1945-01-22T12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33"/>
    <d v="1944-11-06T00:00:0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734"/>
    <d v="1946-07-10T15:09:2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35"/>
    <d v="1945-11-26T21:22:2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36"/>
    <d v="1945-06-24T13:25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37"/>
    <d v="1945-07-05T19:26:2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738"/>
    <d v="1945-08-27T01:56:5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739"/>
    <d v="1945-01-29T15:25:5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740"/>
    <d v="1946-03-23T22:59:23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741"/>
    <d v="1945-03-26T22:07:06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742"/>
    <d v="1944-06-19T01:05:03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743"/>
    <d v="1945-01-04T02:44:19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744"/>
    <d v="1946-04-13T04:39:4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45"/>
    <d v="1946-11-21T17:00:2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746"/>
    <d v="1945-10-29T15:57:33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747"/>
    <d v="1946-04-16T20:43:31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1946-02-14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1946-04-28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1945-02-08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1946-04-01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1946-10-15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1945-06-01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1944-07-24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1946-04-14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1944-06-09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1944-11-29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1944-05-17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1945-08-24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1944-05-03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1945-08-08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1945-07-31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1945-03-30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1946-05-28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1944-07-28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1944-07-01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1945-02-27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1944-06-10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1946-04-14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1945-06-11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1946-05-17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1946-11-28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1946-11-14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1945-04-07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1945-04-07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1944-07-30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1944-09-25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1945-02-12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1946-03-25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1945-07-11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1944-09-06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1946-07-23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1946-03-14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1946-07-09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1946-08-01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1946-05-26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1945-07-09T03:59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88"/>
    <d v="1944-06-01T06:59:0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789"/>
    <d v="1944-06-22T18:57:09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790"/>
    <d v="1945-09-07T04:00:1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791"/>
    <d v="1946-08-28T03:55:0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792"/>
    <d v="1946-01-18T17:24:21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793"/>
    <d v="1944-10-20T15:36:5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794"/>
    <d v="1945-11-15T22:24:14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95"/>
    <d v="1944-07-13T22:00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796"/>
    <d v="1945-06-06T00:23:53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97"/>
    <d v="1944-08-27T20:43:0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798"/>
    <d v="1945-05-20T21:00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799"/>
    <d v="1946-05-31T23:38:2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800"/>
    <d v="1945-02-14T07:13:4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801"/>
    <d v="1945-07-15T13:18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802"/>
    <d v="1945-02-12T11:27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803"/>
    <d v="1947-02-28T19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804"/>
    <d v="1944-09-04T21:00: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805"/>
    <d v="1944-07-28T20:53:59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1944-06-27T06:13:0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807"/>
    <d v="1945-09-26T02:49:1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1945-04-23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1944-07-28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1945-03-19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1946-05-30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1945-05-30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1946-06-13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1945-03-30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1945-08-18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1944-07-15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1945-10-22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1945-03-10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1945-07-15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1945-07-03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1946-01-02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1946-01-17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1945-07-18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1946-07-3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1945-06-15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1945-05-05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1945-03-25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1944-12-29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1946-08-30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1946-05-26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1944-11-03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1946-02-18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1944-11-29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1945-06-16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1946-04-20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1946-08-02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1945-07-01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1945-05-20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1945-07-28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1946-03-27T15:50:29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841"/>
    <d v="1945-03-12T20:46:3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842"/>
    <d v="1944-06-19T11:00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843"/>
    <d v="1946-05-05T13:04:0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844"/>
    <d v="1945-03-21T18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845"/>
    <d v="1945-04-01T22:40:1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846"/>
    <d v="1945-11-23T23:00:00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47"/>
    <d v="1945-06-09T02:13:11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848"/>
    <d v="1945-05-27T15:34:1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1945-06-09T18:24:44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0"/>
    <d v="1944-07-30T17:12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851"/>
    <d v="1946-04-30T14:18:38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852"/>
    <d v="1946-03-15T03:02:44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853"/>
    <d v="1946-09-05T11:22:3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854"/>
    <d v="1946-01-01T20:17:36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855"/>
    <d v="1945-05-11T20:45:1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856"/>
    <d v="1945-06-05T13:55:54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857"/>
    <d v="1945-11-27T13:56:44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858"/>
    <d v="1944-11-27T21:19:5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59"/>
    <d v="1945-04-23T04:35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860"/>
    <d v="1944-08-07T06:25:04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861"/>
    <d v="1944-06-28T17:28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862"/>
    <d v="1945-01-26T13:04:38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63"/>
    <d v="1945-08-12T19:38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864"/>
    <d v="1946-09-01T20:24:33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1944-08-28T05:3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866"/>
    <d v="1945-04-16T22:3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867"/>
    <d v="1947-01-16T20:16:26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1944-09-06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1945-03-12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1944-07-01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1947-03-28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1945-08-12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1945-10-06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1945-01-22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1946-09-02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1946-01-31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1946-12-07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1945-06-28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1945-01-23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1944-07-28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1947-02-19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1946-01-29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1944-08-31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1945-03-25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1946-05-08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1944-12-09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plays"/>
    <x v="3887"/>
    <d v="1945-04-29T22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88"/>
    <d v="1945-10-16T19:36:2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889"/>
    <d v="1946-06-03T17:19:57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890"/>
    <d v="1947-02-22T01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891"/>
    <d v="1946-04-14T20:12:08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892"/>
    <d v="1946-05-13T21:03:5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893"/>
    <d v="1944-10-20T04:59:0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894"/>
    <d v="1945-06-18T02:47:1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895"/>
    <d v="1945-07-20T23:08:2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1"/>
    <s v="plays"/>
    <x v="3896"/>
    <d v="1942-12-04T09:23:41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1945-01-06T20:58:03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98"/>
    <d v="1946-06-18T19:12:56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99"/>
    <d v="1945-07-17T05:23:1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900"/>
    <d v="1946-12-05T04:59:00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01"/>
    <d v="1945-02-13T14:05:4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02"/>
    <d v="1945-04-17T16:19:46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903"/>
    <d v="1945-09-29T15:02:5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904"/>
    <d v="1945-08-15T16:15:59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05"/>
    <d v="1946-04-19T21:11:16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906"/>
    <d v="1945-11-10T06:59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907"/>
    <d v="1947-01-24T21:41:22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08"/>
    <d v="1944-09-15T20:56:4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909"/>
    <d v="1945-01-18T19:16:0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0"/>
    <d v="1944-11-24T20:29:37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11"/>
    <d v="1946-03-04T05:54:29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12"/>
    <d v="1946-07-12T20:48:18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13"/>
    <d v="1944-07-22T02:59:00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914"/>
    <d v="1946-07-01T17:44:28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d v="1945-10-02T15:45:46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1946-06-02T11:19:1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17"/>
    <d v="1945-04-07T23:31:1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918"/>
    <d v="1944-10-02T06:59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19"/>
    <d v="1944-06-29T06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20"/>
    <d v="1944-05-06T21:23: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921"/>
    <d v="1945-12-12T00:36:1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922"/>
    <d v="1945-07-30T01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923"/>
    <d v="1944-08-29T18:24:37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24"/>
    <d v="1945-05-29T15:28:02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925"/>
    <d v="1944-10-21T15:16:3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1944-12-25T02:02:28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927"/>
    <d v="1944-08-19T18:35:11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928"/>
    <d v="1945-12-15T22:05: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29"/>
    <d v="1945-05-07T04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1946-03-31T06:00:0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931"/>
    <d v="1945-07-30T14:00:0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932"/>
    <d v="1945-06-14T23:3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933"/>
    <d v="1945-03-21T04:59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34"/>
    <d v="1946-11-13T12:14:02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935"/>
    <d v="1945-07-25T01:29:5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936"/>
    <d v="1945-09-17T06:37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937"/>
    <d v="1944-05-07T06:53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938"/>
    <d v="1945-03-21T03:55:12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1944-10-05T04:30:0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940"/>
    <d v="1946-10-06T15:11:00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41"/>
    <d v="1944-07-17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42"/>
    <d v="1944-08-24T16:28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943"/>
    <d v="1947-02-25T13:05:58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44"/>
    <d v="1947-01-12T23:05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945"/>
    <d v="1946-04-20T02:23:43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46"/>
    <d v="1946-06-18T22:32:01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947"/>
    <d v="1945-11-15T04:27:19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1944-09-05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1945-02-09T02:53:41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0"/>
    <d v="1944-07-30T07:00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1946-05-02T18:49:0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952"/>
    <d v="1944-08-10T18:36:0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53"/>
    <d v="1944-11-10T21:47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1944-07-12T15:37:44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55"/>
    <d v="1945-02-22T03:15:4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56"/>
    <d v="1945-01-07T02:00:00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957"/>
    <d v="1946-05-04T03:04:53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958"/>
    <d v="1946-04-29T05:34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59"/>
    <d v="1945-03-25T03:34:3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60"/>
    <d v="1944-09-09T12:39:2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961"/>
    <d v="1944-09-04T00:10:1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2"/>
    <d v="1944-07-03T14:22:27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1945-11-16T04:41:5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musical"/>
    <x v="3964"/>
    <d v="1946-06-17T19:32:19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65"/>
    <d v="1944-09-22T22:00:0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66"/>
    <d v="1946-11-12T10:17:4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7"/>
    <d v="1946-05-21T19:34:3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68"/>
    <d v="1946-03-31T03:59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969"/>
    <d v="1945-05-23T21:38:16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70"/>
    <d v="1945-07-17T18:44: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71"/>
    <d v="1945-08-25T15:54:35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72"/>
    <d v="1944-07-31T14:00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73"/>
    <d v="1944-10-24T18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974"/>
    <d v="1944-05-09T11:50:5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75"/>
    <d v="1945-01-02T23:26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976"/>
    <d v="1945-02-18T23:14:16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977"/>
    <d v="1946-03-07T04:59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978"/>
    <d v="1945-05-27T16:36:34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979"/>
    <d v="1946-11-18T01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980"/>
    <d v="1944-11-21T22:29:09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981"/>
    <d v="1944-08-23T21:00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982"/>
    <d v="1945-08-13T18:12:24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d v="1944-10-06T03:54:17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984"/>
    <d v="1945-02-27T03:00:0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85"/>
    <d v="1945-12-02T16:43:59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986"/>
    <d v="1946-04-10T11:13:07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987"/>
    <d v="1944-07-04T16:36:32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988"/>
    <d v="1945-05-08T18:45:3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989"/>
    <d v="1946-07-30T07:00:00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990"/>
    <d v="1946-10-07T09:20:39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991"/>
    <d v="1946-07-16T17:49:46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992"/>
    <d v="1946-01-27T23:34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93"/>
    <d v="1946-05-08T04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94"/>
    <d v="1945-09-04T03:38:27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995"/>
    <d v="1945-06-10T20:11:27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996"/>
    <d v="1946-06-12T04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997"/>
    <d v="1945-08-29T16:04:5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98"/>
    <d v="1945-05-08T22:59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99"/>
    <d v="1946-07-20T15:02:3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00"/>
    <d v="1944-10-15T19:10:1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01"/>
    <d v="1946-07-21T18:55:3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4002"/>
    <d v="1945-12-09T23:34:1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03"/>
    <d v="1945-04-01T21:44:1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4004"/>
    <d v="1946-10-01T03:25:44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4005"/>
    <d v="1944-08-10T15:51:5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6"/>
    <d v="1944-09-25T01:02:4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4007"/>
    <d v="1945-10-24T18:58: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4008"/>
    <d v="1944-12-30T16:48:5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4009"/>
    <d v="1944-12-19T17:43:3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10"/>
    <d v="1947-03-02T05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11"/>
    <d v="1945-01-09T01:00:00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12"/>
    <d v="1945-09-12T16:40:29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3"/>
    <d v="1945-04-30T13:04:09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4014"/>
    <d v="1945-05-07T21:14:1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5"/>
    <d v="1944-10-24T18:29:26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16"/>
    <d v="1946-09-11T16:59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4017"/>
    <d v="1945-12-11T18:44:5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4018"/>
    <d v="1945-06-25T18:27:06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19"/>
    <d v="1946-05-06T14:29:18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20"/>
    <d v="1946-07-23T01:52:38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21"/>
    <d v="1945-11-03T14:16:15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22"/>
    <d v="1944-07-03T03:59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4023"/>
    <d v="1946-04-07T18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4024"/>
    <d v="1945-11-28T06:04:0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1945-07-24T05:42:1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26"/>
    <d v="1945-08-20T19:34:5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4027"/>
    <d v="1945-03-24T22:17:5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d v="1945-07-12T23:00:1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4029"/>
    <d v="1944-12-31T16:13:36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4030"/>
    <d v="1944-09-04T05:09:04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4031"/>
    <d v="1945-08-06T21:34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32"/>
    <d v="1945-07-16T03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plays"/>
    <x v="4033"/>
    <d v="1945-04-21T05:40:07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34"/>
    <d v="1944-06-03T22:31:40"/>
    <x v="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4035"/>
    <d v="1944-12-03T17:27:15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6"/>
    <d v="1944-10-19T21:11:27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37"/>
    <d v="1945-10-20T03:01:4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4038"/>
    <d v="1944-11-07T12:00:0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4039"/>
    <d v="1944-06-24T23:02:02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40"/>
    <d v="1946-02-01T18:49:00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41"/>
    <d v="1945-01-30T02:54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42"/>
    <d v="1945-12-13T20:25:16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1944-11-18T22:58:45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4044"/>
    <d v="1944-08-30T20:09:38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1944-08-19T04:49:49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46"/>
    <d v="1946-05-23T14:2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  <d v="1945-02-26T12:00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48"/>
    <d v="1944-10-03T05:00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4049"/>
    <d v="1945-01-08T03:23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4050"/>
    <d v="1945-08-15T16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51"/>
    <d v="1944-09-02T16:07:5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4052"/>
    <d v="1944-09-04T22:08:5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4053"/>
    <d v="1944-08-07T03:00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54"/>
    <d v="1944-08-22T07:00:0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4055"/>
    <d v="1944-07-19T12:52:06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4056"/>
    <d v="1944-08-02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57"/>
    <d v="1945-07-14T17:51:1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4058"/>
    <d v="1944-08-29T19:51:49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1944-09-14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1944-06-21T16:00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1"/>
    <d v="1945-05-29T17:35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4062"/>
    <d v="1945-11-26T14:54:5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4063"/>
    <d v="1946-06-01T13:07:28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1945-04-27T14:07:0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65"/>
    <d v="1944-06-17T15:33:5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6"/>
    <d v="1945-01-14T12:09:11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4067"/>
    <d v="1944-12-30T02:59:0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68"/>
    <d v="1944-10-19T19:51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4069"/>
    <d v="1945-03-12T00:50:0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70"/>
    <d v="1946-04-24T00:2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1946-12-25T19:18:5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2"/>
    <d v="1947-02-27T08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3"/>
    <d v="1947-01-26T18:54:0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4074"/>
    <d v="1946-07-18T14:14:4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75"/>
    <d v="1945-03-22T03:34:5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4076"/>
    <d v="1946-07-16T00:4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77"/>
    <d v="1944-10-11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78"/>
    <d v="1944-11-13T20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79"/>
    <d v="1946-10-06T21:51:48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80"/>
    <d v="1946-09-30T04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4081"/>
    <d v="1945-02-28T23:0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4082"/>
    <d v="1944-11-23T01:00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083"/>
    <d v="1944-08-08T16:45:02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1946-10-08T10:28:26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4085"/>
    <d v="1945-05-05T17:11:59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86"/>
    <d v="1945-11-03T16:11:45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7"/>
    <d v="1946-06-13T18:54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4088"/>
    <d v="1944-07-27T03:14:5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4089"/>
    <d v="1945-02-04T01:37:1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4090"/>
    <d v="1944-05-30T01:44:2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4091"/>
    <d v="1946-07-16T10:47:48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4092"/>
    <d v="1945-02-26T06:00:18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4093"/>
    <d v="1945-07-15T10:32:59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94"/>
    <d v="1946-04-14T16:28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1946-12-18T00:45:5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96"/>
    <d v="1945-08-24T18:32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4097"/>
    <d v="1945-03-27T20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98"/>
    <d v="1944-06-23T21:00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099"/>
    <d v="1945-12-21T16:18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4100"/>
    <d v="1945-10-27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4101"/>
    <d v="1944-08-03T14:52:09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102"/>
    <d v="1944-06-25T16:21:2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4103"/>
    <d v="1944-09-09T08:37:22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1946-10-26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1946-12-25T00:15:0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4106"/>
    <d v="1945-05-26T16:38:09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107"/>
    <d v="1945-04-03T08:23:41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4108"/>
    <d v="1944-05-14T22:11:3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109"/>
    <d v="1946-07-07T23:25:54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4110"/>
    <d v="1944-06-15T04:36:18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x v="4111"/>
    <d v="1946-09-29T17:58:47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1946-02-26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9"/>
    <m/>
    <x v="4113"/>
    <d v="1946-01-06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372AD-6672-479B-BA50-DB11A50BAFA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compact="0" compactData="0" gridDropZones="1" multipleFieldFilters="0" chartFormat="14">
  <location ref="A4:E18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28618-4D15-4A2F-B66E-760383282B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59FA4-AD07-4F85-92EB-7D6A47DC611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CF686-603F-45D3-8645-8E56683AA14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9AC64-FD2A-4522-9DA3-37636C3641EC}">
  <sheetPr codeName="Sheet11"/>
  <dimension ref="A1:E18"/>
  <sheetViews>
    <sheetView workbookViewId="0">
      <selection activeCell="A4" activeCellId="1" sqref="A1:B2 A4:E18"/>
    </sheetView>
  </sheetViews>
  <sheetFormatPr defaultRowHeight="14.4" x14ac:dyDescent="0.55000000000000004"/>
  <cols>
    <col min="1" max="1" width="16.5234375" bestFit="1" customWidth="1"/>
    <col min="2" max="4" width="9.15625" bestFit="1" customWidth="1"/>
    <col min="5" max="5" width="10.3125" bestFit="1" customWidth="1"/>
    <col min="6" max="6" width="16.5234375" bestFit="1" customWidth="1"/>
    <col min="7" max="7" width="29.15625" bestFit="1" customWidth="1"/>
    <col min="8" max="8" width="21.1015625" bestFit="1" customWidth="1"/>
    <col min="9" max="9" width="33.734375" bestFit="1" customWidth="1"/>
  </cols>
  <sheetData>
    <row r="1" spans="1:5" x14ac:dyDescent="0.55000000000000004">
      <c r="A1" s="12" t="s">
        <v>8358</v>
      </c>
      <c r="B1" t="s">
        <v>8315</v>
      </c>
    </row>
    <row r="2" spans="1:5" x14ac:dyDescent="0.55000000000000004">
      <c r="A2" s="12" t="s">
        <v>8398</v>
      </c>
      <c r="B2" t="s">
        <v>8364</v>
      </c>
    </row>
    <row r="4" spans="1:5" x14ac:dyDescent="0.55000000000000004">
      <c r="A4" s="12" t="s">
        <v>8363</v>
      </c>
    </row>
    <row r="5" spans="1:5" x14ac:dyDescent="0.55000000000000004"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55000000000000004">
      <c r="A7" s="16" t="s">
        <v>8374</v>
      </c>
      <c r="B7" s="14">
        <v>72</v>
      </c>
      <c r="C7" s="14">
        <v>40</v>
      </c>
      <c r="D7" s="14">
        <v>3</v>
      </c>
      <c r="E7" s="14">
        <v>115</v>
      </c>
    </row>
    <row r="8" spans="1:5" x14ac:dyDescent="0.55000000000000004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55000000000000004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55000000000000004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55000000000000004">
      <c r="A11" s="16" t="s">
        <v>8377</v>
      </c>
      <c r="B11" s="14">
        <v>99</v>
      </c>
      <c r="C11" s="14">
        <v>49</v>
      </c>
      <c r="D11" s="14">
        <v>4</v>
      </c>
      <c r="E11" s="14">
        <v>152</v>
      </c>
    </row>
    <row r="12" spans="1:5" x14ac:dyDescent="0.55000000000000004">
      <c r="A12" s="16" t="s">
        <v>8368</v>
      </c>
      <c r="B12" s="14">
        <v>86</v>
      </c>
      <c r="C12" s="14">
        <v>50</v>
      </c>
      <c r="D12" s="14">
        <v>1</v>
      </c>
      <c r="E12" s="14">
        <v>137</v>
      </c>
    </row>
    <row r="13" spans="1:5" x14ac:dyDescent="0.55000000000000004">
      <c r="A13" s="16" t="s">
        <v>8369</v>
      </c>
      <c r="B13" s="14">
        <v>72</v>
      </c>
      <c r="C13" s="14">
        <v>48</v>
      </c>
      <c r="D13" s="14">
        <v>4</v>
      </c>
      <c r="E13" s="14">
        <v>124</v>
      </c>
    </row>
    <row r="14" spans="1:5" x14ac:dyDescent="0.55000000000000004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55000000000000004">
      <c r="A15" s="16" t="s">
        <v>8371</v>
      </c>
      <c r="B15" s="14">
        <v>64</v>
      </c>
      <c r="C15" s="14">
        <v>50</v>
      </c>
      <c r="D15" s="14"/>
      <c r="E15" s="14">
        <v>114</v>
      </c>
    </row>
    <row r="16" spans="1:5" x14ac:dyDescent="0.55000000000000004">
      <c r="A16" s="16" t="s">
        <v>8372</v>
      </c>
      <c r="B16" s="14">
        <v>54</v>
      </c>
      <c r="C16" s="14">
        <v>32</v>
      </c>
      <c r="D16" s="14">
        <v>3</v>
      </c>
      <c r="E16" s="14">
        <v>89</v>
      </c>
    </row>
    <row r="17" spans="1:5" x14ac:dyDescent="0.55000000000000004">
      <c r="A17" s="16" t="s">
        <v>8378</v>
      </c>
      <c r="B17" s="14">
        <v>37</v>
      </c>
      <c r="C17" s="14">
        <v>34</v>
      </c>
      <c r="D17" s="14">
        <v>3</v>
      </c>
      <c r="E17" s="14">
        <v>74</v>
      </c>
    </row>
    <row r="18" spans="1:5" x14ac:dyDescent="0.55000000000000004">
      <c r="A18" s="16" t="s">
        <v>8361</v>
      </c>
      <c r="B18" s="14">
        <v>837</v>
      </c>
      <c r="C18" s="14">
        <v>495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B1" zoomScale="110" zoomScaleNormal="110" workbookViewId="0">
      <pane xSplit="1" ySplit="1" topLeftCell="C537" activePane="bottomRight" state="frozen"/>
      <selection activeCell="B1" sqref="B1"/>
      <selection pane="topRight" activeCell="C1" sqref="C1"/>
      <selection pane="bottomLeft" activeCell="B2" sqref="B2"/>
      <selection pane="bottomRight" activeCell="V3" sqref="V3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style="10" bestFit="1" customWidth="1"/>
    <col min="16" max="16" width="15.41796875" bestFit="1" customWidth="1"/>
    <col min="17" max="17" width="24.20703125" bestFit="1" customWidth="1"/>
    <col min="18" max="18" width="14.62890625" bestFit="1" customWidth="1"/>
    <col min="19" max="19" width="21.1015625" style="16" bestFit="1" customWidth="1"/>
    <col min="20" max="20" width="25.8398437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5" t="s">
        <v>8365</v>
      </c>
      <c r="T1" t="s">
        <v>8366</v>
      </c>
      <c r="U1" t="s">
        <v>8398</v>
      </c>
    </row>
    <row r="2" spans="1:21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</f>
        <v>16639.125</v>
      </c>
      <c r="U2">
        <f>YEAR(S2)</f>
        <v>2015</v>
      </c>
    </row>
    <row r="3" spans="1:21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</f>
        <v>17227.600497685184</v>
      </c>
      <c r="U3">
        <f t="shared" ref="U3:U66" si="4">YEAR(S3)</f>
        <v>2017</v>
      </c>
    </row>
    <row r="4" spans="1:21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16846.702349537038</v>
      </c>
      <c r="U4">
        <f t="shared" si="4"/>
        <v>2016</v>
      </c>
    </row>
    <row r="5" spans="1:21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16289.515127314815</v>
      </c>
      <c r="U5">
        <f t="shared" si="4"/>
        <v>2014</v>
      </c>
    </row>
    <row r="6" spans="1:21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16788.834247685187</v>
      </c>
      <c r="U6">
        <f t="shared" si="4"/>
        <v>2015</v>
      </c>
    </row>
    <row r="7" spans="1:21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17011.232638888887</v>
      </c>
      <c r="U7">
        <f t="shared" si="4"/>
        <v>2016</v>
      </c>
    </row>
    <row r="8" spans="1:21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16235.072337962964</v>
      </c>
      <c r="U8">
        <f t="shared" si="4"/>
        <v>2014</v>
      </c>
    </row>
    <row r="9" spans="1:21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16987.047071759262</v>
      </c>
      <c r="U9">
        <f t="shared" si="4"/>
        <v>2016</v>
      </c>
    </row>
    <row r="10" spans="1:21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16906.875</v>
      </c>
      <c r="U10">
        <f t="shared" si="4"/>
        <v>2016</v>
      </c>
    </row>
    <row r="11" spans="1:21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16908.103518518517</v>
      </c>
      <c r="U11">
        <f t="shared" si="4"/>
        <v>2016</v>
      </c>
    </row>
    <row r="12" spans="1:21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16246.068043981482</v>
      </c>
      <c r="U12">
        <f t="shared" si="4"/>
        <v>2014</v>
      </c>
    </row>
    <row r="13" spans="1:21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17035.125</v>
      </c>
      <c r="U13">
        <f t="shared" si="4"/>
        <v>2016</v>
      </c>
    </row>
    <row r="14" spans="1:21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16267.125</v>
      </c>
      <c r="U14">
        <f t="shared" si="4"/>
        <v>2014</v>
      </c>
    </row>
    <row r="15" spans="1:21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16975.852083333335</v>
      </c>
      <c r="U15">
        <f t="shared" si="4"/>
        <v>2016</v>
      </c>
    </row>
    <row r="16" spans="1:21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16264.582638888889</v>
      </c>
      <c r="U16">
        <f t="shared" si="4"/>
        <v>2014</v>
      </c>
    </row>
    <row r="17" spans="1:21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16705.843055555557</v>
      </c>
      <c r="U17">
        <f t="shared" si="4"/>
        <v>2015</v>
      </c>
    </row>
    <row r="18" spans="1:21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16237.229166666666</v>
      </c>
      <c r="U18">
        <f t="shared" si="4"/>
        <v>2014</v>
      </c>
    </row>
    <row r="19" spans="1:21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16378.773402777777</v>
      </c>
      <c r="U19">
        <f t="shared" si="4"/>
        <v>2014</v>
      </c>
    </row>
    <row r="20" spans="1:21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16330.542314814817</v>
      </c>
      <c r="U20">
        <f t="shared" si="4"/>
        <v>2014</v>
      </c>
    </row>
    <row r="21" spans="1:21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16636.816365740739</v>
      </c>
      <c r="U21">
        <f t="shared" si="4"/>
        <v>2015</v>
      </c>
    </row>
    <row r="22" spans="1:21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16691.758240740743</v>
      </c>
      <c r="U22">
        <f t="shared" si="4"/>
        <v>2015</v>
      </c>
    </row>
    <row r="23" spans="1:21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16339.6271875</v>
      </c>
      <c r="U23">
        <f t="shared" si="4"/>
        <v>2014</v>
      </c>
    </row>
    <row r="24" spans="1:21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16436.332638888889</v>
      </c>
      <c r="U24">
        <f t="shared" si="4"/>
        <v>2014</v>
      </c>
    </row>
    <row r="25" spans="1:21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16555.638888888887</v>
      </c>
      <c r="U25">
        <f t="shared" si="4"/>
        <v>2015</v>
      </c>
    </row>
    <row r="26" spans="1:21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16693.818750000002</v>
      </c>
      <c r="U26">
        <f t="shared" si="4"/>
        <v>2015</v>
      </c>
    </row>
    <row r="27" spans="1:21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16809.025011574075</v>
      </c>
      <c r="U27">
        <f t="shared" si="4"/>
        <v>2015</v>
      </c>
    </row>
    <row r="28" spans="1:21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16299.515555555554</v>
      </c>
      <c r="U28">
        <f t="shared" si="4"/>
        <v>2014</v>
      </c>
    </row>
    <row r="29" spans="1:21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16390.206400462961</v>
      </c>
      <c r="U29">
        <f t="shared" si="4"/>
        <v>2014</v>
      </c>
    </row>
    <row r="30" spans="1:21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16785.963935185184</v>
      </c>
      <c r="U30">
        <f t="shared" si="4"/>
        <v>2015</v>
      </c>
    </row>
    <row r="31" spans="1:21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16273.67324074074</v>
      </c>
      <c r="U31">
        <f t="shared" si="4"/>
        <v>2014</v>
      </c>
    </row>
    <row r="32" spans="1:21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16303.292997685186</v>
      </c>
      <c r="U32">
        <f t="shared" si="4"/>
        <v>2014</v>
      </c>
    </row>
    <row r="33" spans="1:21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16825.792060185184</v>
      </c>
      <c r="U33">
        <f t="shared" si="4"/>
        <v>2016</v>
      </c>
    </row>
    <row r="34" spans="1:21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16934.165972222221</v>
      </c>
      <c r="U34">
        <f t="shared" si="4"/>
        <v>2016</v>
      </c>
    </row>
    <row r="35" spans="1:21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16747.702557870372</v>
      </c>
      <c r="U35">
        <f t="shared" si="4"/>
        <v>2015</v>
      </c>
    </row>
    <row r="36" spans="1:21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16287.321770833334</v>
      </c>
      <c r="U36">
        <f t="shared" si="4"/>
        <v>2014</v>
      </c>
    </row>
    <row r="37" spans="1:21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16553</v>
      </c>
      <c r="U37">
        <f t="shared" si="4"/>
        <v>2015</v>
      </c>
    </row>
    <row r="38" spans="1:21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16529.26533564815</v>
      </c>
      <c r="U38">
        <f t="shared" si="4"/>
        <v>2015</v>
      </c>
    </row>
    <row r="39" spans="1:21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16493.693043981482</v>
      </c>
      <c r="U39">
        <f t="shared" si="4"/>
        <v>2015</v>
      </c>
    </row>
    <row r="40" spans="1:21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15836.05722222222</v>
      </c>
      <c r="U40">
        <f t="shared" si="4"/>
        <v>2013</v>
      </c>
    </row>
    <row r="41" spans="1:21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16215.957638888889</v>
      </c>
      <c r="U41">
        <f t="shared" si="4"/>
        <v>2014</v>
      </c>
    </row>
    <row r="42" spans="1:21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16240.166666666666</v>
      </c>
      <c r="U42">
        <f t="shared" si="4"/>
        <v>2014</v>
      </c>
    </row>
    <row r="43" spans="1:21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16348.568912037037</v>
      </c>
      <c r="U43">
        <f t="shared" si="4"/>
        <v>2014</v>
      </c>
    </row>
    <row r="44" spans="1:21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16432.639189814814</v>
      </c>
      <c r="U44">
        <f t="shared" si="4"/>
        <v>2014</v>
      </c>
    </row>
    <row r="45" spans="1:21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16264</v>
      </c>
      <c r="U45">
        <f t="shared" si="4"/>
        <v>2014</v>
      </c>
    </row>
    <row r="46" spans="1:21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16350.098807870372</v>
      </c>
      <c r="U46">
        <f t="shared" si="4"/>
        <v>2014</v>
      </c>
    </row>
    <row r="47" spans="1:21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16918.623923611111</v>
      </c>
      <c r="U47">
        <f t="shared" si="4"/>
        <v>2016</v>
      </c>
    </row>
    <row r="48" spans="1:21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16784.964976851854</v>
      </c>
      <c r="U48">
        <f t="shared" si="4"/>
        <v>2015</v>
      </c>
    </row>
    <row r="49" spans="1:21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16423.861192129629</v>
      </c>
      <c r="U49">
        <f t="shared" si="4"/>
        <v>2014</v>
      </c>
    </row>
    <row r="50" spans="1:21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16495.5</v>
      </c>
      <c r="U50">
        <f t="shared" si="4"/>
        <v>2015</v>
      </c>
    </row>
    <row r="51" spans="1:21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16732.176446759258</v>
      </c>
      <c r="U51">
        <f t="shared" si="4"/>
        <v>2015</v>
      </c>
    </row>
    <row r="52" spans="1:21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16465.708333333332</v>
      </c>
      <c r="U52">
        <f t="shared" si="4"/>
        <v>2014</v>
      </c>
    </row>
    <row r="53" spans="1:21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16657.928668981483</v>
      </c>
      <c r="U53">
        <f t="shared" si="4"/>
        <v>2015</v>
      </c>
    </row>
    <row r="54" spans="1:21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16268.701921296297</v>
      </c>
      <c r="U54">
        <f t="shared" si="4"/>
        <v>2014</v>
      </c>
    </row>
    <row r="55" spans="1:21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16164.916666666666</v>
      </c>
      <c r="U55">
        <f t="shared" si="4"/>
        <v>2014</v>
      </c>
    </row>
    <row r="56" spans="1:21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16794.713206018518</v>
      </c>
      <c r="U56">
        <f t="shared" si="4"/>
        <v>2015</v>
      </c>
    </row>
    <row r="57" spans="1:21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16948.968935185185</v>
      </c>
      <c r="U57">
        <f t="shared" si="4"/>
        <v>2016</v>
      </c>
    </row>
    <row r="58" spans="1:21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16594.666666666668</v>
      </c>
      <c r="U58">
        <f t="shared" si="4"/>
        <v>2015</v>
      </c>
    </row>
    <row r="59" spans="1:21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16550.83289351852</v>
      </c>
      <c r="U59">
        <f t="shared" si="4"/>
        <v>2015</v>
      </c>
    </row>
    <row r="60" spans="1:21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16393.786712962963</v>
      </c>
      <c r="U60">
        <f t="shared" si="4"/>
        <v>2014</v>
      </c>
    </row>
    <row r="61" spans="1:21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8310</v>
      </c>
      <c r="S61" s="16">
        <f t="shared" si="2"/>
        <v>42230.23583333334</v>
      </c>
      <c r="T61" s="16">
        <f t="shared" si="3"/>
        <v>16692.875</v>
      </c>
      <c r="U61">
        <f t="shared" si="4"/>
        <v>2015</v>
      </c>
    </row>
    <row r="62" spans="1:21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16152</v>
      </c>
      <c r="U62">
        <f t="shared" si="4"/>
        <v>2014</v>
      </c>
    </row>
    <row r="63" spans="1:21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15862.814317129631</v>
      </c>
      <c r="U63">
        <f t="shared" si="4"/>
        <v>2013</v>
      </c>
    </row>
    <row r="64" spans="1:21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15767.799513888889</v>
      </c>
      <c r="U64">
        <f t="shared" si="4"/>
        <v>2013</v>
      </c>
    </row>
    <row r="65" spans="1:21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16067.207638888889</v>
      </c>
      <c r="U65">
        <f t="shared" si="4"/>
        <v>2013</v>
      </c>
    </row>
    <row r="66" spans="1:21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15894.018298611112</v>
      </c>
      <c r="U66">
        <f t="shared" si="4"/>
        <v>2013</v>
      </c>
    </row>
    <row r="67" spans="1:21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</f>
        <v>16293.249305555555</v>
      </c>
      <c r="U67">
        <f t="shared" ref="U67:U130" si="9">YEAR(S67)</f>
        <v>2014</v>
      </c>
    </row>
    <row r="68" spans="1:21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17000.849768518518</v>
      </c>
      <c r="U68">
        <f t="shared" si="9"/>
        <v>2016</v>
      </c>
    </row>
    <row r="69" spans="1:21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15536.583379629628</v>
      </c>
      <c r="U69">
        <f t="shared" si="9"/>
        <v>2012</v>
      </c>
    </row>
    <row r="70" spans="1:21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16124.569340277778</v>
      </c>
      <c r="U70">
        <f t="shared" si="9"/>
        <v>2014</v>
      </c>
    </row>
    <row r="71" spans="1:21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15249.290972222223</v>
      </c>
      <c r="U71">
        <f t="shared" si="9"/>
        <v>2011</v>
      </c>
    </row>
    <row r="72" spans="1:21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15221.896354166667</v>
      </c>
      <c r="U72">
        <f t="shared" si="9"/>
        <v>2011</v>
      </c>
    </row>
    <row r="73" spans="1:21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15488.271493055554</v>
      </c>
      <c r="U73">
        <f t="shared" si="9"/>
        <v>2012</v>
      </c>
    </row>
    <row r="74" spans="1:21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15659</v>
      </c>
      <c r="U74">
        <f t="shared" si="9"/>
        <v>2012</v>
      </c>
    </row>
    <row r="75" spans="1:21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15097.165972222223</v>
      </c>
      <c r="U75">
        <f t="shared" si="9"/>
        <v>2011</v>
      </c>
    </row>
    <row r="76" spans="1:21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16821.487210648145</v>
      </c>
      <c r="U76">
        <f t="shared" si="9"/>
        <v>2015</v>
      </c>
    </row>
    <row r="77" spans="1:21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15818.209166666666</v>
      </c>
      <c r="U77">
        <f t="shared" si="9"/>
        <v>2013</v>
      </c>
    </row>
    <row r="78" spans="1:21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15335.733310185184</v>
      </c>
      <c r="U78">
        <f t="shared" si="9"/>
        <v>2011</v>
      </c>
    </row>
    <row r="79" spans="1:21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15481.124305555555</v>
      </c>
      <c r="U79">
        <f t="shared" si="9"/>
        <v>2012</v>
      </c>
    </row>
    <row r="80" spans="1:21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17045.730567129631</v>
      </c>
      <c r="U80">
        <f t="shared" si="9"/>
        <v>2016</v>
      </c>
    </row>
    <row r="81" spans="1:21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16185.776539351851</v>
      </c>
      <c r="U81">
        <f t="shared" si="9"/>
        <v>2014</v>
      </c>
    </row>
    <row r="82" spans="1:21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16049.083981481483</v>
      </c>
      <c r="U82">
        <f t="shared" si="9"/>
        <v>2013</v>
      </c>
    </row>
    <row r="83" spans="1:21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15535.126388888888</v>
      </c>
      <c r="U83">
        <f t="shared" si="9"/>
        <v>2012</v>
      </c>
    </row>
    <row r="84" spans="1:21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15256.820150462961</v>
      </c>
      <c r="U84">
        <f t="shared" si="9"/>
        <v>2011</v>
      </c>
    </row>
    <row r="85" spans="1:21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16488.479166666668</v>
      </c>
      <c r="U85">
        <f t="shared" si="9"/>
        <v>2015</v>
      </c>
    </row>
    <row r="86" spans="1:21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15109.757939814815</v>
      </c>
      <c r="U86">
        <f t="shared" si="9"/>
        <v>2011</v>
      </c>
    </row>
    <row r="87" spans="1:21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15240.125428240741</v>
      </c>
      <c r="U87">
        <f t="shared" si="9"/>
        <v>2011</v>
      </c>
    </row>
    <row r="88" spans="1:21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16796.597743055554</v>
      </c>
      <c r="U88">
        <f t="shared" si="9"/>
        <v>2015</v>
      </c>
    </row>
    <row r="89" spans="1:21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14763.07013888889</v>
      </c>
      <c r="U89">
        <f t="shared" si="9"/>
        <v>2010</v>
      </c>
    </row>
    <row r="90" spans="1:21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16243.658923611112</v>
      </c>
      <c r="U90">
        <f t="shared" si="9"/>
        <v>2014</v>
      </c>
    </row>
    <row r="91" spans="1:21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15858.752222222223</v>
      </c>
      <c r="U91">
        <f t="shared" si="9"/>
        <v>2013</v>
      </c>
    </row>
    <row r="92" spans="1:21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15167.297442129629</v>
      </c>
      <c r="U92">
        <f t="shared" si="9"/>
        <v>2011</v>
      </c>
    </row>
    <row r="93" spans="1:21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15111.40236111111</v>
      </c>
      <c r="U93">
        <f t="shared" si="9"/>
        <v>2011</v>
      </c>
    </row>
    <row r="94" spans="1:21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17198.333333333332</v>
      </c>
      <c r="U94">
        <f t="shared" si="9"/>
        <v>2016</v>
      </c>
    </row>
    <row r="95" spans="1:21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15524.875</v>
      </c>
      <c r="U95">
        <f t="shared" si="9"/>
        <v>2012</v>
      </c>
    </row>
    <row r="96" spans="1:21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16167.717847222222</v>
      </c>
      <c r="U96">
        <f t="shared" si="9"/>
        <v>2014</v>
      </c>
    </row>
    <row r="97" spans="1:21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15396.005104166667</v>
      </c>
      <c r="U97">
        <f t="shared" si="9"/>
        <v>2012</v>
      </c>
    </row>
    <row r="98" spans="1:21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14822.125</v>
      </c>
      <c r="U98">
        <f t="shared" si="9"/>
        <v>2010</v>
      </c>
    </row>
    <row r="99" spans="1:21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15167.135208333333</v>
      </c>
      <c r="U99">
        <f t="shared" si="9"/>
        <v>2011</v>
      </c>
    </row>
    <row r="100" spans="1:21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15681.979166666666</v>
      </c>
      <c r="U100">
        <f t="shared" si="9"/>
        <v>2012</v>
      </c>
    </row>
    <row r="101" spans="1:21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16092.902766203704</v>
      </c>
      <c r="U101">
        <f t="shared" si="9"/>
        <v>2013</v>
      </c>
    </row>
    <row r="102" spans="1:21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15648.794976851852</v>
      </c>
      <c r="U102">
        <f t="shared" si="9"/>
        <v>2012</v>
      </c>
    </row>
    <row r="103" spans="1:21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15729.776736111111</v>
      </c>
      <c r="U103">
        <f t="shared" si="9"/>
        <v>2012</v>
      </c>
    </row>
    <row r="104" spans="1:21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14966.131168981481</v>
      </c>
      <c r="U104">
        <f t="shared" si="9"/>
        <v>2010</v>
      </c>
    </row>
    <row r="105" spans="1:21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16136.805902777778</v>
      </c>
      <c r="U105">
        <f t="shared" si="9"/>
        <v>2014</v>
      </c>
    </row>
    <row r="106" spans="1:21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15067.041666666666</v>
      </c>
      <c r="U106">
        <f t="shared" si="9"/>
        <v>2011</v>
      </c>
    </row>
    <row r="107" spans="1:21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16935</v>
      </c>
      <c r="U107">
        <f t="shared" si="9"/>
        <v>2016</v>
      </c>
    </row>
    <row r="108" spans="1:21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15432.776631944447</v>
      </c>
      <c r="U108">
        <f t="shared" si="9"/>
        <v>2012</v>
      </c>
    </row>
    <row r="109" spans="1:21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15088.982488425927</v>
      </c>
      <c r="U109">
        <f t="shared" si="9"/>
        <v>2011</v>
      </c>
    </row>
    <row r="110" spans="1:21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15856.613078703704</v>
      </c>
      <c r="U110">
        <f t="shared" si="9"/>
        <v>2013</v>
      </c>
    </row>
    <row r="111" spans="1:21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15031.025810185187</v>
      </c>
      <c r="U111">
        <f t="shared" si="9"/>
        <v>2011</v>
      </c>
    </row>
    <row r="112" spans="1:21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16023.249305555555</v>
      </c>
      <c r="U112">
        <f t="shared" si="9"/>
        <v>2013</v>
      </c>
    </row>
    <row r="113" spans="1:21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16586.33318287037</v>
      </c>
      <c r="U113">
        <f t="shared" si="9"/>
        <v>2015</v>
      </c>
    </row>
    <row r="114" spans="1:21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16173.083333333334</v>
      </c>
      <c r="U114">
        <f t="shared" si="9"/>
        <v>2014</v>
      </c>
    </row>
    <row r="115" spans="1:21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15192.625</v>
      </c>
      <c r="U115">
        <f t="shared" si="9"/>
        <v>2011</v>
      </c>
    </row>
    <row r="116" spans="1:21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15352.274166666668</v>
      </c>
      <c r="U116">
        <f t="shared" si="9"/>
        <v>2011</v>
      </c>
    </row>
    <row r="117" spans="1:21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15374.738935185183</v>
      </c>
      <c r="U117">
        <f t="shared" si="9"/>
        <v>2012</v>
      </c>
    </row>
    <row r="118" spans="1:21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15072.455497685187</v>
      </c>
      <c r="U118">
        <f t="shared" si="9"/>
        <v>2011</v>
      </c>
    </row>
    <row r="119" spans="1:21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14769.791666666666</v>
      </c>
      <c r="U119">
        <f t="shared" si="9"/>
        <v>2010</v>
      </c>
    </row>
    <row r="120" spans="1:21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15184.053657407407</v>
      </c>
      <c r="U120">
        <f t="shared" si="9"/>
        <v>2011</v>
      </c>
    </row>
    <row r="121" spans="1:21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8311</v>
      </c>
      <c r="S121" s="16">
        <f t="shared" si="7"/>
        <v>40739.069282407407</v>
      </c>
      <c r="T121" s="16">
        <f t="shared" si="8"/>
        <v>15199.958333333334</v>
      </c>
      <c r="U121">
        <f t="shared" si="9"/>
        <v>2011</v>
      </c>
    </row>
    <row r="122" spans="1:21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17077.049849537038</v>
      </c>
      <c r="U122">
        <f t="shared" si="9"/>
        <v>2016</v>
      </c>
    </row>
    <row r="123" spans="1:21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16543.427777777779</v>
      </c>
      <c r="U123">
        <f t="shared" si="9"/>
        <v>2015</v>
      </c>
    </row>
    <row r="124" spans="1:21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17084.431793981483</v>
      </c>
      <c r="U124">
        <f t="shared" si="9"/>
        <v>2016</v>
      </c>
    </row>
    <row r="125" spans="1:21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16371.916666666666</v>
      </c>
      <c r="U125">
        <f t="shared" si="9"/>
        <v>2014</v>
      </c>
    </row>
    <row r="126" spans="1:21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16570.928726851853</v>
      </c>
      <c r="U126">
        <f t="shared" si="9"/>
        <v>2015</v>
      </c>
    </row>
    <row r="127" spans="1:21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17200.993981481482</v>
      </c>
      <c r="U127">
        <f t="shared" si="9"/>
        <v>2016</v>
      </c>
    </row>
    <row r="128" spans="1:21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16597.083333333332</v>
      </c>
      <c r="U128">
        <f t="shared" si="9"/>
        <v>2015</v>
      </c>
    </row>
    <row r="129" spans="1:21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16528.582650462962</v>
      </c>
      <c r="U129">
        <f t="shared" si="9"/>
        <v>2015</v>
      </c>
    </row>
    <row r="130" spans="1:21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17094.22792824074</v>
      </c>
      <c r="U130">
        <f t="shared" si="9"/>
        <v>2016</v>
      </c>
    </row>
    <row r="131" spans="1:21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</f>
        <v>16373.937303240738</v>
      </c>
      <c r="U131">
        <f t="shared" ref="U131:U194" si="14">YEAR(S131)</f>
        <v>2014</v>
      </c>
    </row>
    <row r="132" spans="1:21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16237.844444444445</v>
      </c>
      <c r="U132">
        <f t="shared" si="14"/>
        <v>2014</v>
      </c>
    </row>
    <row r="133" spans="1:21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16988</v>
      </c>
      <c r="U133">
        <f t="shared" si="14"/>
        <v>2016</v>
      </c>
    </row>
    <row r="134" spans="1:21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16381.854247685185</v>
      </c>
      <c r="U134">
        <f t="shared" si="14"/>
        <v>2014</v>
      </c>
    </row>
    <row r="135" spans="1:21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16952.729861111111</v>
      </c>
      <c r="U135">
        <f t="shared" si="14"/>
        <v>2016</v>
      </c>
    </row>
    <row r="136" spans="1:21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16682.708333333332</v>
      </c>
      <c r="U136">
        <f t="shared" si="14"/>
        <v>2015</v>
      </c>
    </row>
    <row r="137" spans="1:21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16252.791666666666</v>
      </c>
      <c r="U137">
        <f t="shared" si="14"/>
        <v>2014</v>
      </c>
    </row>
    <row r="138" spans="1:21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16571.427777777779</v>
      </c>
      <c r="U138">
        <f t="shared" si="14"/>
        <v>2015</v>
      </c>
    </row>
    <row r="139" spans="1:21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16720.573993055554</v>
      </c>
      <c r="U139">
        <f t="shared" si="14"/>
        <v>2015</v>
      </c>
    </row>
    <row r="140" spans="1:21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16648.207638888889</v>
      </c>
      <c r="U140">
        <f t="shared" si="14"/>
        <v>2015</v>
      </c>
    </row>
    <row r="141" spans="1:21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16628.920972222222</v>
      </c>
      <c r="U141">
        <f t="shared" si="14"/>
        <v>2015</v>
      </c>
    </row>
    <row r="142" spans="1:21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16514.156620370373</v>
      </c>
      <c r="U142">
        <f t="shared" si="14"/>
        <v>2015</v>
      </c>
    </row>
    <row r="143" spans="1:21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16586.153043981481</v>
      </c>
      <c r="U143">
        <f t="shared" si="14"/>
        <v>2015</v>
      </c>
    </row>
    <row r="144" spans="1:21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16390.934930555555</v>
      </c>
      <c r="U144">
        <f t="shared" si="14"/>
        <v>2014</v>
      </c>
    </row>
    <row r="145" spans="1:21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17047.246527777777</v>
      </c>
      <c r="U145">
        <f t="shared" si="14"/>
        <v>2016</v>
      </c>
    </row>
    <row r="146" spans="1:21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16538.72074074074</v>
      </c>
      <c r="U146">
        <f t="shared" si="14"/>
        <v>2015</v>
      </c>
    </row>
    <row r="147" spans="1:21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16658.542268518519</v>
      </c>
      <c r="U147">
        <f t="shared" si="14"/>
        <v>2015</v>
      </c>
    </row>
    <row r="148" spans="1:21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17184.016180555558</v>
      </c>
      <c r="U148">
        <f t="shared" si="14"/>
        <v>2016</v>
      </c>
    </row>
    <row r="149" spans="1:21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16443.762500000001</v>
      </c>
      <c r="U149">
        <f t="shared" si="14"/>
        <v>2014</v>
      </c>
    </row>
    <row r="150" spans="1:21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16858.281666666666</v>
      </c>
      <c r="U150">
        <f t="shared" si="14"/>
        <v>2016</v>
      </c>
    </row>
    <row r="151" spans="1:21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16429.333333333332</v>
      </c>
      <c r="U151">
        <f t="shared" si="14"/>
        <v>2014</v>
      </c>
    </row>
    <row r="152" spans="1:21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16581.161828703705</v>
      </c>
      <c r="U152">
        <f t="shared" si="14"/>
        <v>2015</v>
      </c>
    </row>
    <row r="153" spans="1:21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16604.550821759261</v>
      </c>
      <c r="U153">
        <f t="shared" si="14"/>
        <v>2015</v>
      </c>
    </row>
    <row r="154" spans="1:21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16336.077546296297</v>
      </c>
      <c r="U154">
        <f t="shared" si="14"/>
        <v>2014</v>
      </c>
    </row>
    <row r="155" spans="1:21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16406.627824074076</v>
      </c>
      <c r="U155">
        <f t="shared" si="14"/>
        <v>2014</v>
      </c>
    </row>
    <row r="156" spans="1:21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16589.547395833335</v>
      </c>
      <c r="U156">
        <f t="shared" si="14"/>
        <v>2015</v>
      </c>
    </row>
    <row r="157" spans="1:21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16639.55943287037</v>
      </c>
      <c r="U157">
        <f t="shared" si="14"/>
        <v>2015</v>
      </c>
    </row>
    <row r="158" spans="1:21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16285.124953703706</v>
      </c>
      <c r="U158">
        <f t="shared" si="14"/>
        <v>2014</v>
      </c>
    </row>
    <row r="159" spans="1:21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16857.911712962963</v>
      </c>
      <c r="U159">
        <f t="shared" si="14"/>
        <v>2016</v>
      </c>
    </row>
    <row r="160" spans="1:21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16365.076712962962</v>
      </c>
      <c r="U160">
        <f t="shared" si="14"/>
        <v>2014</v>
      </c>
    </row>
    <row r="161" spans="1:21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8312</v>
      </c>
      <c r="S161" s="16">
        <f t="shared" si="12"/>
        <v>42514.434548611112</v>
      </c>
      <c r="T161" s="16">
        <f t="shared" si="13"/>
        <v>16985.434548611109</v>
      </c>
      <c r="U161">
        <f t="shared" si="14"/>
        <v>2016</v>
      </c>
    </row>
    <row r="162" spans="1:21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16662.91309027778</v>
      </c>
      <c r="U162">
        <f t="shared" si="14"/>
        <v>2015</v>
      </c>
    </row>
    <row r="163" spans="1:21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16253.687442129631</v>
      </c>
      <c r="U163">
        <f t="shared" si="14"/>
        <v>2014</v>
      </c>
    </row>
    <row r="164" spans="1:21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16298.987500000001</v>
      </c>
      <c r="U164">
        <f t="shared" si="14"/>
        <v>2014</v>
      </c>
    </row>
    <row r="165" spans="1:21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16709</v>
      </c>
      <c r="U165">
        <f t="shared" si="14"/>
        <v>2015</v>
      </c>
    </row>
    <row r="166" spans="1:21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16332.762743055557</v>
      </c>
      <c r="U166">
        <f t="shared" si="14"/>
        <v>2014</v>
      </c>
    </row>
    <row r="167" spans="1:21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16812.658842592591</v>
      </c>
      <c r="U167">
        <f t="shared" si="14"/>
        <v>2015</v>
      </c>
    </row>
    <row r="168" spans="1:21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17182.075949074075</v>
      </c>
      <c r="U168">
        <f t="shared" si="14"/>
        <v>2016</v>
      </c>
    </row>
    <row r="169" spans="1:21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16651.927488425925</v>
      </c>
      <c r="U169">
        <f t="shared" si="14"/>
        <v>2015</v>
      </c>
    </row>
    <row r="170" spans="1:21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16513.793634259258</v>
      </c>
      <c r="U170">
        <f t="shared" si="14"/>
        <v>2015</v>
      </c>
    </row>
    <row r="171" spans="1:21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16361.505312499999</v>
      </c>
      <c r="U171">
        <f t="shared" si="14"/>
        <v>2014</v>
      </c>
    </row>
    <row r="172" spans="1:21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16677.227777777778</v>
      </c>
      <c r="U172">
        <f t="shared" si="14"/>
        <v>2015</v>
      </c>
    </row>
    <row r="173" spans="1:21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17025.180717592593</v>
      </c>
      <c r="U173">
        <f t="shared" si="14"/>
        <v>2016</v>
      </c>
    </row>
    <row r="174" spans="1:21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16513.35327546296</v>
      </c>
      <c r="U174">
        <f t="shared" si="14"/>
        <v>2015</v>
      </c>
    </row>
    <row r="175" spans="1:21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16494.57300925926</v>
      </c>
      <c r="U175">
        <f t="shared" si="14"/>
        <v>2015</v>
      </c>
    </row>
    <row r="176" spans="1:21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16563.758981481482</v>
      </c>
      <c r="U176">
        <f t="shared" si="14"/>
        <v>2015</v>
      </c>
    </row>
    <row r="177" spans="1:21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16311.777905092591</v>
      </c>
      <c r="U177">
        <f t="shared" si="14"/>
        <v>2014</v>
      </c>
    </row>
    <row r="178" spans="1:21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16652.8240625</v>
      </c>
      <c r="U178">
        <f t="shared" si="14"/>
        <v>2015</v>
      </c>
    </row>
    <row r="179" spans="1:21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16518.006087962964</v>
      </c>
      <c r="U179">
        <f t="shared" si="14"/>
        <v>2015</v>
      </c>
    </row>
    <row r="180" spans="1:21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16765.997048611109</v>
      </c>
      <c r="U180">
        <f t="shared" si="14"/>
        <v>2015</v>
      </c>
    </row>
    <row r="181" spans="1:21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16864.080497685187</v>
      </c>
      <c r="U181">
        <f t="shared" si="14"/>
        <v>2016</v>
      </c>
    </row>
    <row r="182" spans="1:21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16538.791666666668</v>
      </c>
      <c r="U182">
        <f t="shared" si="14"/>
        <v>2015</v>
      </c>
    </row>
    <row r="183" spans="1:21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16608.741840277777</v>
      </c>
      <c r="U183">
        <f t="shared" si="14"/>
        <v>2015</v>
      </c>
    </row>
    <row r="184" spans="1:21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17173.011944444446</v>
      </c>
      <c r="U184">
        <f t="shared" si="14"/>
        <v>2016</v>
      </c>
    </row>
    <row r="185" spans="1:21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16400.851967592593</v>
      </c>
      <c r="U185">
        <f t="shared" si="14"/>
        <v>2014</v>
      </c>
    </row>
    <row r="186" spans="1:21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16314.165972222223</v>
      </c>
      <c r="U186">
        <f t="shared" si="14"/>
        <v>2014</v>
      </c>
    </row>
    <row r="187" spans="1:21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17031.911331018517</v>
      </c>
      <c r="U187">
        <f t="shared" si="14"/>
        <v>2016</v>
      </c>
    </row>
    <row r="188" spans="1:21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17228.833333333332</v>
      </c>
      <c r="U188">
        <f t="shared" si="14"/>
        <v>2017</v>
      </c>
    </row>
    <row r="189" spans="1:21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16637.290972222221</v>
      </c>
      <c r="U189">
        <f t="shared" si="14"/>
        <v>2015</v>
      </c>
    </row>
    <row r="190" spans="1:21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16318.18304398148</v>
      </c>
      <c r="U190">
        <f t="shared" si="14"/>
        <v>2014</v>
      </c>
    </row>
    <row r="191" spans="1:21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17047.690706018519</v>
      </c>
      <c r="U191">
        <f t="shared" si="14"/>
        <v>2016</v>
      </c>
    </row>
    <row r="192" spans="1:21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16968.650995370372</v>
      </c>
      <c r="U192">
        <f t="shared" si="14"/>
        <v>2016</v>
      </c>
    </row>
    <row r="193" spans="1:21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16710.441412037038</v>
      </c>
      <c r="U193">
        <f t="shared" si="14"/>
        <v>2015</v>
      </c>
    </row>
    <row r="194" spans="1:21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16360.792037037039</v>
      </c>
      <c r="U194">
        <f t="shared" si="14"/>
        <v>2014</v>
      </c>
    </row>
    <row r="195" spans="1:21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</f>
        <v>16402.976458333334</v>
      </c>
      <c r="U195">
        <f t="shared" ref="U195:U258" si="19">YEAR(S195)</f>
        <v>2014</v>
      </c>
    </row>
    <row r="196" spans="1:21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16866.996886574074</v>
      </c>
      <c r="U196">
        <f t="shared" si="19"/>
        <v>2016</v>
      </c>
    </row>
    <row r="197" spans="1:21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16626.67050925926</v>
      </c>
      <c r="U197">
        <f t="shared" si="19"/>
        <v>2015</v>
      </c>
    </row>
    <row r="198" spans="1:21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16718.875</v>
      </c>
      <c r="U198">
        <f t="shared" si="19"/>
        <v>2015</v>
      </c>
    </row>
    <row r="199" spans="1:21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17214.875</v>
      </c>
      <c r="U199">
        <f t="shared" si="19"/>
        <v>2017</v>
      </c>
    </row>
    <row r="200" spans="1:21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16348.383356481483</v>
      </c>
      <c r="U200">
        <f t="shared" si="19"/>
        <v>2014</v>
      </c>
    </row>
    <row r="201" spans="1:21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17045.123865740741</v>
      </c>
      <c r="U201">
        <f t="shared" si="19"/>
        <v>2016</v>
      </c>
    </row>
    <row r="202" spans="1:21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16328.083368055557</v>
      </c>
      <c r="U202">
        <f t="shared" si="19"/>
        <v>2014</v>
      </c>
    </row>
    <row r="203" spans="1:21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16474.818622685187</v>
      </c>
      <c r="U203">
        <f t="shared" si="19"/>
        <v>2015</v>
      </c>
    </row>
    <row r="204" spans="1:21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16716.874305555557</v>
      </c>
      <c r="U204">
        <f t="shared" si="19"/>
        <v>2015</v>
      </c>
    </row>
    <row r="205" spans="1:21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16464.847962962962</v>
      </c>
      <c r="U205">
        <f t="shared" si="19"/>
        <v>2014</v>
      </c>
    </row>
    <row r="206" spans="1:21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17017.583368055555</v>
      </c>
      <c r="U206">
        <f t="shared" si="19"/>
        <v>2016</v>
      </c>
    </row>
    <row r="207" spans="1:21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16714.632199074073</v>
      </c>
      <c r="U207">
        <f t="shared" si="19"/>
        <v>2015</v>
      </c>
    </row>
    <row r="208" spans="1:21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17019.00443287037</v>
      </c>
      <c r="U208">
        <f t="shared" si="19"/>
        <v>2016</v>
      </c>
    </row>
    <row r="209" spans="1:21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16439.197199074075</v>
      </c>
      <c r="U209">
        <f t="shared" si="19"/>
        <v>2014</v>
      </c>
    </row>
    <row r="210" spans="1:21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16420.369988425929</v>
      </c>
      <c r="U210">
        <f t="shared" si="19"/>
        <v>2014</v>
      </c>
    </row>
    <row r="211" spans="1:21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16626.922858796297</v>
      </c>
      <c r="U211">
        <f t="shared" si="19"/>
        <v>2015</v>
      </c>
    </row>
    <row r="212" spans="1:21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16709.208333333332</v>
      </c>
      <c r="U212">
        <f t="shared" si="19"/>
        <v>2015</v>
      </c>
    </row>
    <row r="213" spans="1:21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16697.159918981484</v>
      </c>
      <c r="U213">
        <f t="shared" si="19"/>
        <v>2015</v>
      </c>
    </row>
    <row r="214" spans="1:21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16907.839351851853</v>
      </c>
      <c r="U214">
        <f t="shared" si="19"/>
        <v>2016</v>
      </c>
    </row>
    <row r="215" spans="1:21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16663.587974537037</v>
      </c>
      <c r="U215">
        <f t="shared" si="19"/>
        <v>2015</v>
      </c>
    </row>
    <row r="216" spans="1:21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16500.640613425927</v>
      </c>
      <c r="U216">
        <f t="shared" si="19"/>
        <v>2015</v>
      </c>
    </row>
    <row r="217" spans="1:21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16848.999305555557</v>
      </c>
      <c r="U217">
        <f t="shared" si="19"/>
        <v>2016</v>
      </c>
    </row>
    <row r="218" spans="1:21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16547.917094907407</v>
      </c>
      <c r="U218">
        <f t="shared" si="19"/>
        <v>2015</v>
      </c>
    </row>
    <row r="219" spans="1:21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16432.640613425927</v>
      </c>
      <c r="U219">
        <f t="shared" si="19"/>
        <v>2014</v>
      </c>
    </row>
    <row r="220" spans="1:21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16570.628344907407</v>
      </c>
      <c r="U220">
        <f t="shared" si="19"/>
        <v>2015</v>
      </c>
    </row>
    <row r="221" spans="1:21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16892.290972222221</v>
      </c>
      <c r="U221">
        <f t="shared" si="19"/>
        <v>2016</v>
      </c>
    </row>
    <row r="222" spans="1:21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16667.837499999998</v>
      </c>
      <c r="U222">
        <f t="shared" si="19"/>
        <v>2015</v>
      </c>
    </row>
    <row r="223" spans="1:21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16522.79587962963</v>
      </c>
      <c r="U223">
        <f t="shared" si="19"/>
        <v>2015</v>
      </c>
    </row>
    <row r="224" spans="1:21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16521.110416666666</v>
      </c>
      <c r="U224">
        <f t="shared" si="19"/>
        <v>2015</v>
      </c>
    </row>
    <row r="225" spans="1:21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16943.045138888887</v>
      </c>
      <c r="U225">
        <f t="shared" si="19"/>
        <v>2016</v>
      </c>
    </row>
    <row r="226" spans="1:21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16626.235254629628</v>
      </c>
      <c r="U226">
        <f t="shared" si="19"/>
        <v>2015</v>
      </c>
    </row>
    <row r="227" spans="1:21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16899.919606481482</v>
      </c>
      <c r="U227">
        <f t="shared" si="19"/>
        <v>2016</v>
      </c>
    </row>
    <row r="228" spans="1:21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16586.395138888889</v>
      </c>
      <c r="U228">
        <f t="shared" si="19"/>
        <v>2015</v>
      </c>
    </row>
    <row r="229" spans="1:21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16625.893993055557</v>
      </c>
      <c r="U229">
        <f t="shared" si="19"/>
        <v>2015</v>
      </c>
    </row>
    <row r="230" spans="1:21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16587.686400462964</v>
      </c>
      <c r="U230">
        <f t="shared" si="19"/>
        <v>2015</v>
      </c>
    </row>
    <row r="231" spans="1:21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16844.933993055554</v>
      </c>
      <c r="U231">
        <f t="shared" si="19"/>
        <v>2016</v>
      </c>
    </row>
    <row r="232" spans="1:21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16590.777210648146</v>
      </c>
      <c r="U232">
        <f t="shared" si="19"/>
        <v>2015</v>
      </c>
    </row>
    <row r="233" spans="1:21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16802.958923611113</v>
      </c>
      <c r="U233">
        <f t="shared" si="19"/>
        <v>2015</v>
      </c>
    </row>
    <row r="234" spans="1:21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16493.82576388889</v>
      </c>
      <c r="U234">
        <f t="shared" si="19"/>
        <v>2015</v>
      </c>
    </row>
    <row r="235" spans="1:21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17073.911712962963</v>
      </c>
      <c r="U235">
        <f t="shared" si="19"/>
        <v>2016</v>
      </c>
    </row>
    <row r="236" spans="1:21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16607.035405092593</v>
      </c>
      <c r="U236">
        <f t="shared" si="19"/>
        <v>2015</v>
      </c>
    </row>
    <row r="237" spans="1:21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16625.908530092594</v>
      </c>
      <c r="U237">
        <f t="shared" si="19"/>
        <v>2015</v>
      </c>
    </row>
    <row r="238" spans="1:21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16805</v>
      </c>
      <c r="U238">
        <f t="shared" si="19"/>
        <v>2015</v>
      </c>
    </row>
    <row r="239" spans="1:21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16868.577187499999</v>
      </c>
      <c r="U239">
        <f t="shared" si="19"/>
        <v>2016</v>
      </c>
    </row>
    <row r="240" spans="1:21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17165.375</v>
      </c>
      <c r="U240">
        <f t="shared" si="19"/>
        <v>2016</v>
      </c>
    </row>
    <row r="241" spans="1:21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8313</v>
      </c>
      <c r="S241" s="16">
        <f t="shared" si="17"/>
        <v>42297.110300925924</v>
      </c>
      <c r="T241" s="16">
        <f t="shared" si="18"/>
        <v>16747.5</v>
      </c>
      <c r="U241">
        <f t="shared" si="19"/>
        <v>2015</v>
      </c>
    </row>
    <row r="242" spans="1:21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15830.708460648149</v>
      </c>
      <c r="U242">
        <f t="shared" si="19"/>
        <v>2013</v>
      </c>
    </row>
    <row r="243" spans="1:21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16425.69796296296</v>
      </c>
      <c r="U243">
        <f t="shared" si="19"/>
        <v>2014</v>
      </c>
    </row>
    <row r="244" spans="1:21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15328.492939814814</v>
      </c>
      <c r="U244">
        <f t="shared" si="19"/>
        <v>2011</v>
      </c>
    </row>
    <row r="245" spans="1:21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16123.047499999999</v>
      </c>
      <c r="U245">
        <f t="shared" si="19"/>
        <v>2014</v>
      </c>
    </row>
    <row r="246" spans="1:21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14684.295833333332</v>
      </c>
      <c r="U246">
        <f t="shared" si="19"/>
        <v>2010</v>
      </c>
    </row>
    <row r="247" spans="1:21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15568.053067129631</v>
      </c>
      <c r="U247">
        <f t="shared" si="19"/>
        <v>2012</v>
      </c>
    </row>
    <row r="248" spans="1:21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14961.405150462962</v>
      </c>
      <c r="U248">
        <f t="shared" si="19"/>
        <v>2010</v>
      </c>
    </row>
    <row r="249" spans="1:21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14898.152083333334</v>
      </c>
      <c r="U249">
        <f t="shared" si="19"/>
        <v>2010</v>
      </c>
    </row>
    <row r="250" spans="1:21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15346.774409722222</v>
      </c>
      <c r="U250">
        <f t="shared" si="19"/>
        <v>2011</v>
      </c>
    </row>
    <row r="251" spans="1:21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14843.736111111111</v>
      </c>
      <c r="U251">
        <f t="shared" si="19"/>
        <v>2010</v>
      </c>
    </row>
    <row r="252" spans="1:21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15862.565868055557</v>
      </c>
      <c r="U252">
        <f t="shared" si="19"/>
        <v>2013</v>
      </c>
    </row>
    <row r="253" spans="1:21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15476.791666666666</v>
      </c>
      <c r="U253">
        <f t="shared" si="19"/>
        <v>2012</v>
      </c>
    </row>
    <row r="254" spans="1:21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14761.165972222223</v>
      </c>
      <c r="U254">
        <f t="shared" si="19"/>
        <v>2010</v>
      </c>
    </row>
    <row r="255" spans="1:21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15385.650868055556</v>
      </c>
      <c r="U255">
        <f t="shared" si="19"/>
        <v>2012</v>
      </c>
    </row>
    <row r="256" spans="1:21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16725.083333333332</v>
      </c>
      <c r="U256">
        <f t="shared" si="19"/>
        <v>2015</v>
      </c>
    </row>
    <row r="257" spans="1:21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15049.484745370371</v>
      </c>
      <c r="U257">
        <f t="shared" si="19"/>
        <v>2011</v>
      </c>
    </row>
    <row r="258" spans="1:21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15780.769293981482</v>
      </c>
      <c r="U258">
        <f t="shared" si="19"/>
        <v>2013</v>
      </c>
    </row>
    <row r="259" spans="1:21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</f>
        <v>16940.626874999998</v>
      </c>
      <c r="U259">
        <f t="shared" ref="U259:U322" si="24">YEAR(S259)</f>
        <v>2016</v>
      </c>
    </row>
    <row r="260" spans="1:21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15143.051689814814</v>
      </c>
      <c r="U260">
        <f t="shared" si="24"/>
        <v>2011</v>
      </c>
    </row>
    <row r="261" spans="1:21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16533.738067129631</v>
      </c>
      <c r="U261">
        <f t="shared" si="24"/>
        <v>2015</v>
      </c>
    </row>
    <row r="262" spans="1:21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14807.415972222223</v>
      </c>
      <c r="U262">
        <f t="shared" si="24"/>
        <v>2010</v>
      </c>
    </row>
    <row r="263" spans="1:21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15498.621527777779</v>
      </c>
      <c r="U263">
        <f t="shared" si="24"/>
        <v>2012</v>
      </c>
    </row>
    <row r="264" spans="1:21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15031.24800925926</v>
      </c>
      <c r="U264">
        <f t="shared" si="24"/>
        <v>2011</v>
      </c>
    </row>
    <row r="265" spans="1:21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15610.954791666665</v>
      </c>
      <c r="U265">
        <f t="shared" si="24"/>
        <v>2012</v>
      </c>
    </row>
    <row r="266" spans="1:21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15471.620312500001</v>
      </c>
      <c r="U266">
        <f t="shared" si="24"/>
        <v>2012</v>
      </c>
    </row>
    <row r="267" spans="1:21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14739.844444444445</v>
      </c>
      <c r="U267">
        <f t="shared" si="24"/>
        <v>2010</v>
      </c>
    </row>
    <row r="268" spans="1:21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14722.160416666666</v>
      </c>
      <c r="U268">
        <f t="shared" si="24"/>
        <v>2010</v>
      </c>
    </row>
    <row r="269" spans="1:21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16246.452534722221</v>
      </c>
      <c r="U269">
        <f t="shared" si="24"/>
        <v>2014</v>
      </c>
    </row>
    <row r="270" spans="1:21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15285.194189814814</v>
      </c>
      <c r="U270">
        <f t="shared" si="24"/>
        <v>2011</v>
      </c>
    </row>
    <row r="271" spans="1:21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17219.19701388889</v>
      </c>
      <c r="U271">
        <f t="shared" si="24"/>
        <v>2017</v>
      </c>
    </row>
    <row r="272" spans="1:21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15119.166666666666</v>
      </c>
      <c r="U272">
        <f t="shared" si="24"/>
        <v>2011</v>
      </c>
    </row>
    <row r="273" spans="1:21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16072.333333333334</v>
      </c>
      <c r="U273">
        <f t="shared" si="24"/>
        <v>2013</v>
      </c>
    </row>
    <row r="274" spans="1:21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14727.784027777778</v>
      </c>
      <c r="U274">
        <f t="shared" si="24"/>
        <v>2010</v>
      </c>
    </row>
    <row r="275" spans="1:21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15158.498449074074</v>
      </c>
      <c r="U275">
        <f t="shared" si="24"/>
        <v>2011</v>
      </c>
    </row>
    <row r="276" spans="1:21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15435.290972222223</v>
      </c>
      <c r="U276">
        <f t="shared" si="24"/>
        <v>2012</v>
      </c>
    </row>
    <row r="277" spans="1:21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15654.073680555557</v>
      </c>
      <c r="U277">
        <f t="shared" si="24"/>
        <v>2012</v>
      </c>
    </row>
    <row r="278" spans="1:21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15458.040208333332</v>
      </c>
      <c r="U278">
        <f t="shared" si="24"/>
        <v>2012</v>
      </c>
    </row>
    <row r="279" spans="1:21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16578.891423611112</v>
      </c>
      <c r="U279">
        <f t="shared" si="24"/>
        <v>2015</v>
      </c>
    </row>
    <row r="280" spans="1:21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15625.040960648148</v>
      </c>
      <c r="U280">
        <f t="shared" si="24"/>
        <v>2012</v>
      </c>
    </row>
    <row r="281" spans="1:21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17224.084027777779</v>
      </c>
      <c r="U281">
        <f t="shared" si="24"/>
        <v>2017</v>
      </c>
    </row>
    <row r="282" spans="1:21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16220.590682870368</v>
      </c>
      <c r="U282">
        <f t="shared" si="24"/>
        <v>2014</v>
      </c>
    </row>
    <row r="283" spans="1:21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14466.809722222222</v>
      </c>
      <c r="U283">
        <f t="shared" si="24"/>
        <v>2009</v>
      </c>
    </row>
    <row r="284" spans="1:21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14662.916666666666</v>
      </c>
      <c r="U284">
        <f t="shared" si="24"/>
        <v>2010</v>
      </c>
    </row>
    <row r="285" spans="1:21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15126.207638888889</v>
      </c>
      <c r="U285">
        <f t="shared" si="24"/>
        <v>2011</v>
      </c>
    </row>
    <row r="286" spans="1:21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15360.738194444444</v>
      </c>
      <c r="U286">
        <f t="shared" si="24"/>
        <v>2011</v>
      </c>
    </row>
    <row r="287" spans="1:21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15967.756111111112</v>
      </c>
      <c r="U287">
        <f t="shared" si="24"/>
        <v>2013</v>
      </c>
    </row>
    <row r="288" spans="1:21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15789.774583333332</v>
      </c>
      <c r="U288">
        <f t="shared" si="24"/>
        <v>2013</v>
      </c>
    </row>
    <row r="289" spans="1:21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15646.166666666666</v>
      </c>
      <c r="U289">
        <f t="shared" si="24"/>
        <v>2012</v>
      </c>
    </row>
    <row r="290" spans="1:21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15517.168900462961</v>
      </c>
      <c r="U290">
        <f t="shared" si="24"/>
        <v>2012</v>
      </c>
    </row>
    <row r="291" spans="1:21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16011.456412037036</v>
      </c>
      <c r="U291">
        <f t="shared" si="24"/>
        <v>2013</v>
      </c>
    </row>
    <row r="292" spans="1:21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15007.332638888889</v>
      </c>
      <c r="U292">
        <f t="shared" si="24"/>
        <v>2010</v>
      </c>
    </row>
    <row r="293" spans="1:21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15826.000694444445</v>
      </c>
      <c r="U293">
        <f t="shared" si="24"/>
        <v>2013</v>
      </c>
    </row>
    <row r="294" spans="1:21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15276.165972222223</v>
      </c>
      <c r="U294">
        <f t="shared" si="24"/>
        <v>2011</v>
      </c>
    </row>
    <row r="295" spans="1:21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16180.66798611111</v>
      </c>
      <c r="U295">
        <f t="shared" si="24"/>
        <v>2014</v>
      </c>
    </row>
    <row r="296" spans="1:21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14809.666666666666</v>
      </c>
      <c r="U296">
        <f t="shared" si="24"/>
        <v>2010</v>
      </c>
    </row>
    <row r="297" spans="1:21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16010</v>
      </c>
      <c r="U297">
        <f t="shared" si="24"/>
        <v>2013</v>
      </c>
    </row>
    <row r="298" spans="1:21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15590.475497685184</v>
      </c>
      <c r="U298">
        <f t="shared" si="24"/>
        <v>2012</v>
      </c>
    </row>
    <row r="299" spans="1:21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16556.165972222221</v>
      </c>
      <c r="U299">
        <f t="shared" si="24"/>
        <v>2015</v>
      </c>
    </row>
    <row r="300" spans="1:21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16199.875</v>
      </c>
      <c r="U300">
        <f t="shared" si="24"/>
        <v>2014</v>
      </c>
    </row>
    <row r="301" spans="1:21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14930.266898148147</v>
      </c>
      <c r="U301">
        <f t="shared" si="24"/>
        <v>2010</v>
      </c>
    </row>
    <row r="302" spans="1:21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15088.959930555555</v>
      </c>
      <c r="U302">
        <f t="shared" si="24"/>
        <v>2011</v>
      </c>
    </row>
    <row r="303" spans="1:21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15783.696006944445</v>
      </c>
      <c r="U303">
        <f t="shared" si="24"/>
        <v>2013</v>
      </c>
    </row>
    <row r="304" spans="1:21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15394.856921296296</v>
      </c>
      <c r="U304">
        <f t="shared" si="24"/>
        <v>2012</v>
      </c>
    </row>
    <row r="305" spans="1:21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15493.07113425926</v>
      </c>
      <c r="U305">
        <f t="shared" si="24"/>
        <v>2012</v>
      </c>
    </row>
    <row r="306" spans="1:21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15584.083333333334</v>
      </c>
      <c r="U306">
        <f t="shared" si="24"/>
        <v>2012</v>
      </c>
    </row>
    <row r="307" spans="1:21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15409.630196759259</v>
      </c>
      <c r="U307">
        <f t="shared" si="24"/>
        <v>2012</v>
      </c>
    </row>
    <row r="308" spans="1:21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15784.795520833335</v>
      </c>
      <c r="U308">
        <f t="shared" si="24"/>
        <v>2013</v>
      </c>
    </row>
    <row r="309" spans="1:21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15743.944456018517</v>
      </c>
      <c r="U309">
        <f t="shared" si="24"/>
        <v>2013</v>
      </c>
    </row>
    <row r="310" spans="1:21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15043.694560185186</v>
      </c>
      <c r="U310">
        <f t="shared" si="24"/>
        <v>2011</v>
      </c>
    </row>
    <row r="311" spans="1:21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15586.751550925926</v>
      </c>
      <c r="U311">
        <f t="shared" si="24"/>
        <v>2012</v>
      </c>
    </row>
    <row r="312" spans="1:21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15267.083333333334</v>
      </c>
      <c r="U312">
        <f t="shared" si="24"/>
        <v>2011</v>
      </c>
    </row>
    <row r="313" spans="1:21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15340.332638888889</v>
      </c>
      <c r="U313">
        <f t="shared" si="24"/>
        <v>2011</v>
      </c>
    </row>
    <row r="314" spans="1:21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15809.877685185185</v>
      </c>
      <c r="U314">
        <f t="shared" si="24"/>
        <v>2013</v>
      </c>
    </row>
    <row r="315" spans="1:21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14832.665972222223</v>
      </c>
      <c r="U315">
        <f t="shared" si="24"/>
        <v>2010</v>
      </c>
    </row>
    <row r="316" spans="1:21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15765.833194444445</v>
      </c>
      <c r="U316">
        <f t="shared" si="24"/>
        <v>2013</v>
      </c>
    </row>
    <row r="317" spans="1:21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15574.77238425926</v>
      </c>
      <c r="U317">
        <f t="shared" si="24"/>
        <v>2012</v>
      </c>
    </row>
    <row r="318" spans="1:21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16415.207638888889</v>
      </c>
      <c r="U318">
        <f t="shared" si="24"/>
        <v>2014</v>
      </c>
    </row>
    <row r="319" spans="1:21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16050.676886574072</v>
      </c>
      <c r="U319">
        <f t="shared" si="24"/>
        <v>2013</v>
      </c>
    </row>
    <row r="320" spans="1:21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15790.997118055557</v>
      </c>
      <c r="U320">
        <f t="shared" si="24"/>
        <v>2013</v>
      </c>
    </row>
    <row r="321" spans="1:21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14642.332638888889</v>
      </c>
      <c r="U321">
        <f t="shared" si="24"/>
        <v>2009</v>
      </c>
    </row>
    <row r="322" spans="1:21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16791.958333333332</v>
      </c>
      <c r="U322">
        <f t="shared" si="24"/>
        <v>2015</v>
      </c>
    </row>
    <row r="323" spans="1:21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</f>
        <v>17113.488263888892</v>
      </c>
      <c r="U323">
        <f t="shared" ref="U323:U386" si="29">YEAR(S323)</f>
        <v>2016</v>
      </c>
    </row>
    <row r="324" spans="1:21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16934.57</v>
      </c>
      <c r="U324">
        <f t="shared" si="29"/>
        <v>2016</v>
      </c>
    </row>
    <row r="325" spans="1:21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17156.332638888889</v>
      </c>
      <c r="U325">
        <f t="shared" si="29"/>
        <v>2016</v>
      </c>
    </row>
    <row r="326" spans="1:21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16648.626250000001</v>
      </c>
      <c r="U326">
        <f t="shared" si="29"/>
        <v>2015</v>
      </c>
    </row>
    <row r="327" spans="1:21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17155.187881944443</v>
      </c>
      <c r="U327">
        <f t="shared" si="29"/>
        <v>2016</v>
      </c>
    </row>
    <row r="328" spans="1:21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17239.956249999999</v>
      </c>
      <c r="U328">
        <f t="shared" si="29"/>
        <v>2017</v>
      </c>
    </row>
    <row r="329" spans="1:21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16516.333333333332</v>
      </c>
      <c r="U329">
        <f t="shared" si="29"/>
        <v>2015</v>
      </c>
    </row>
    <row r="330" spans="1:21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16740.166666666668</v>
      </c>
      <c r="U330">
        <f t="shared" si="29"/>
        <v>2015</v>
      </c>
    </row>
    <row r="331" spans="1:21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16746.166666666668</v>
      </c>
      <c r="U331">
        <f t="shared" si="29"/>
        <v>2015</v>
      </c>
    </row>
    <row r="332" spans="1:21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15842.165972222223</v>
      </c>
      <c r="U332">
        <f t="shared" si="29"/>
        <v>2013</v>
      </c>
    </row>
    <row r="333" spans="1:21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16969.581412037038</v>
      </c>
      <c r="U333">
        <f t="shared" si="29"/>
        <v>2016</v>
      </c>
    </row>
    <row r="334" spans="1:21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16736.333333333332</v>
      </c>
      <c r="U334">
        <f t="shared" si="29"/>
        <v>2015</v>
      </c>
    </row>
    <row r="335" spans="1:21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16898.59480324074</v>
      </c>
      <c r="U335">
        <f t="shared" si="29"/>
        <v>2016</v>
      </c>
    </row>
    <row r="336" spans="1:21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16570.791666666668</v>
      </c>
      <c r="U336">
        <f t="shared" si="29"/>
        <v>2015</v>
      </c>
    </row>
    <row r="337" spans="1:21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16563.916666666668</v>
      </c>
      <c r="U337">
        <f t="shared" si="29"/>
        <v>2015</v>
      </c>
    </row>
    <row r="338" spans="1:21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16752.637939814816</v>
      </c>
      <c r="U338">
        <f t="shared" si="29"/>
        <v>2015</v>
      </c>
    </row>
    <row r="339" spans="1:21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16508.086898148147</v>
      </c>
      <c r="U339">
        <f t="shared" si="29"/>
        <v>2015</v>
      </c>
    </row>
    <row r="340" spans="1:21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17047.041666666668</v>
      </c>
      <c r="U340">
        <f t="shared" si="29"/>
        <v>2016</v>
      </c>
    </row>
    <row r="341" spans="1:21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16554.760046296295</v>
      </c>
      <c r="U341">
        <f t="shared" si="29"/>
        <v>2015</v>
      </c>
    </row>
    <row r="342" spans="1:21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17233.875</v>
      </c>
      <c r="U342">
        <f t="shared" si="29"/>
        <v>2017</v>
      </c>
    </row>
    <row r="343" spans="1:21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16344.165972222223</v>
      </c>
      <c r="U343">
        <f t="shared" si="29"/>
        <v>2014</v>
      </c>
    </row>
    <row r="344" spans="1:21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16920.780844907407</v>
      </c>
      <c r="U344">
        <f t="shared" si="29"/>
        <v>2016</v>
      </c>
    </row>
    <row r="345" spans="1:21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16388.125</v>
      </c>
      <c r="U345">
        <f t="shared" si="29"/>
        <v>2014</v>
      </c>
    </row>
    <row r="346" spans="1:21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16587.097222222223</v>
      </c>
      <c r="U346">
        <f t="shared" si="29"/>
        <v>2015</v>
      </c>
    </row>
    <row r="347" spans="1:21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16575.944328703703</v>
      </c>
      <c r="U347">
        <f t="shared" si="29"/>
        <v>2015</v>
      </c>
    </row>
    <row r="348" spans="1:21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16722.500243055558</v>
      </c>
      <c r="U348">
        <f t="shared" si="29"/>
        <v>2015</v>
      </c>
    </row>
    <row r="349" spans="1:21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16753.537141203702</v>
      </c>
      <c r="U349">
        <f t="shared" si="29"/>
        <v>2015</v>
      </c>
    </row>
    <row r="350" spans="1:21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16668.58699074074</v>
      </c>
      <c r="U350">
        <f t="shared" si="29"/>
        <v>2015</v>
      </c>
    </row>
    <row r="351" spans="1:21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17221.498935185184</v>
      </c>
      <c r="U351">
        <f t="shared" si="29"/>
        <v>2017</v>
      </c>
    </row>
    <row r="352" spans="1:21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17055.165972222221</v>
      </c>
      <c r="U352">
        <f t="shared" si="29"/>
        <v>2016</v>
      </c>
    </row>
    <row r="353" spans="1:21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16898.923078703705</v>
      </c>
      <c r="U353">
        <f t="shared" si="29"/>
        <v>2016</v>
      </c>
    </row>
    <row r="354" spans="1:21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16351.167453703703</v>
      </c>
      <c r="U354">
        <f t="shared" si="29"/>
        <v>2014</v>
      </c>
    </row>
    <row r="355" spans="1:21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16758.83355324074</v>
      </c>
      <c r="U355">
        <f t="shared" si="29"/>
        <v>2015</v>
      </c>
    </row>
    <row r="356" spans="1:21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16899.786122685186</v>
      </c>
      <c r="U356">
        <f t="shared" si="29"/>
        <v>2016</v>
      </c>
    </row>
    <row r="357" spans="1:21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16405.335578703704</v>
      </c>
      <c r="U357">
        <f t="shared" si="29"/>
        <v>2014</v>
      </c>
    </row>
    <row r="358" spans="1:21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16876.761493055554</v>
      </c>
      <c r="U358">
        <f t="shared" si="29"/>
        <v>2016</v>
      </c>
    </row>
    <row r="359" spans="1:21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16549.2221875</v>
      </c>
      <c r="U359">
        <f t="shared" si="29"/>
        <v>2015</v>
      </c>
    </row>
    <row r="360" spans="1:21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16967.625</v>
      </c>
      <c r="U360">
        <f t="shared" si="29"/>
        <v>2016</v>
      </c>
    </row>
    <row r="361" spans="1:21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16388.216666666667</v>
      </c>
      <c r="U361">
        <f t="shared" si="29"/>
        <v>2014</v>
      </c>
    </row>
    <row r="362" spans="1:21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16639.132638888888</v>
      </c>
      <c r="U362">
        <f t="shared" si="29"/>
        <v>2015</v>
      </c>
    </row>
    <row r="363" spans="1:21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16397.042893518515</v>
      </c>
      <c r="U363">
        <f t="shared" si="29"/>
        <v>2014</v>
      </c>
    </row>
    <row r="364" spans="1:21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16290</v>
      </c>
      <c r="U364">
        <f t="shared" si="29"/>
        <v>2014</v>
      </c>
    </row>
    <row r="365" spans="1:21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14731.806944444443</v>
      </c>
      <c r="U365">
        <f t="shared" si="29"/>
        <v>2010</v>
      </c>
    </row>
    <row r="366" spans="1:21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16242.165972222223</v>
      </c>
      <c r="U366">
        <f t="shared" si="29"/>
        <v>2014</v>
      </c>
    </row>
    <row r="367" spans="1:21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16129.606469907407</v>
      </c>
      <c r="U367">
        <f t="shared" si="29"/>
        <v>2014</v>
      </c>
    </row>
    <row r="368" spans="1:21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15480.793032407406</v>
      </c>
      <c r="U368">
        <f t="shared" si="29"/>
        <v>2012</v>
      </c>
    </row>
    <row r="369" spans="1:21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15826.207638888889</v>
      </c>
      <c r="U369">
        <f t="shared" si="29"/>
        <v>2013</v>
      </c>
    </row>
    <row r="370" spans="1:21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16509.563912037036</v>
      </c>
      <c r="U370">
        <f t="shared" si="29"/>
        <v>2015</v>
      </c>
    </row>
    <row r="371" spans="1:21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15354.551724537037</v>
      </c>
      <c r="U371">
        <f t="shared" si="29"/>
        <v>2011</v>
      </c>
    </row>
    <row r="372" spans="1:21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17172.795138888887</v>
      </c>
      <c r="U372">
        <f t="shared" si="29"/>
        <v>2016</v>
      </c>
    </row>
    <row r="373" spans="1:21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15737.7678125</v>
      </c>
      <c r="U373">
        <f t="shared" si="29"/>
        <v>2012</v>
      </c>
    </row>
    <row r="374" spans="1:21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16896.666666666668</v>
      </c>
      <c r="U374">
        <f t="shared" si="29"/>
        <v>2016</v>
      </c>
    </row>
    <row r="375" spans="1:21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15539.91201388889</v>
      </c>
      <c r="U375">
        <f t="shared" si="29"/>
        <v>2012</v>
      </c>
    </row>
    <row r="376" spans="1:21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15233.889247685183</v>
      </c>
      <c r="U376">
        <f t="shared" si="29"/>
        <v>2011</v>
      </c>
    </row>
    <row r="377" spans="1:21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16130.720833333333</v>
      </c>
      <c r="U377">
        <f t="shared" si="29"/>
        <v>2014</v>
      </c>
    </row>
    <row r="378" spans="1:21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17038.45273148148</v>
      </c>
      <c r="U378">
        <f t="shared" si="29"/>
        <v>2016</v>
      </c>
    </row>
    <row r="379" spans="1:21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16753.292361111111</v>
      </c>
      <c r="U379">
        <f t="shared" si="29"/>
        <v>2015</v>
      </c>
    </row>
    <row r="380" spans="1:21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16825.994444444445</v>
      </c>
      <c r="U380">
        <f t="shared" si="29"/>
        <v>2016</v>
      </c>
    </row>
    <row r="381" spans="1:21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15463.688333333332</v>
      </c>
      <c r="U381">
        <f t="shared" si="29"/>
        <v>2012</v>
      </c>
    </row>
    <row r="382" spans="1:21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16823.719814814816</v>
      </c>
      <c r="U382">
        <f t="shared" si="29"/>
        <v>2015</v>
      </c>
    </row>
    <row r="383" spans="1:21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15551.208333333334</v>
      </c>
      <c r="U383">
        <f t="shared" si="29"/>
        <v>2012</v>
      </c>
    </row>
    <row r="384" spans="1:21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15589.709490740743</v>
      </c>
      <c r="U384">
        <f t="shared" si="29"/>
        <v>2012</v>
      </c>
    </row>
    <row r="385" spans="1:21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16209.117581018518</v>
      </c>
      <c r="U385">
        <f t="shared" si="29"/>
        <v>2014</v>
      </c>
    </row>
    <row r="386" spans="1:21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16441.781793981481</v>
      </c>
      <c r="U386">
        <f t="shared" si="29"/>
        <v>2014</v>
      </c>
    </row>
    <row r="387" spans="1:21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</f>
        <v>16395.626168981482</v>
      </c>
      <c r="U387">
        <f t="shared" ref="U387:U450" si="34">YEAR(S387)</f>
        <v>2014</v>
      </c>
    </row>
    <row r="388" spans="1:21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16657.951284722225</v>
      </c>
      <c r="U388">
        <f t="shared" si="34"/>
        <v>2015</v>
      </c>
    </row>
    <row r="389" spans="1:21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16662.25</v>
      </c>
      <c r="U389">
        <f t="shared" si="34"/>
        <v>2015</v>
      </c>
    </row>
    <row r="390" spans="1:21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17010.076157407409</v>
      </c>
      <c r="U390">
        <f t="shared" si="34"/>
        <v>2016</v>
      </c>
    </row>
    <row r="391" spans="1:21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16136.957638888889</v>
      </c>
      <c r="U391">
        <f t="shared" si="34"/>
        <v>2014</v>
      </c>
    </row>
    <row r="392" spans="1:21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16563.036712962963</v>
      </c>
      <c r="U392">
        <f t="shared" si="34"/>
        <v>2015</v>
      </c>
    </row>
    <row r="393" spans="1:21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15326.040972222223</v>
      </c>
      <c r="U393">
        <f t="shared" si="34"/>
        <v>2011</v>
      </c>
    </row>
    <row r="394" spans="1:21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15225.125</v>
      </c>
      <c r="U394">
        <f t="shared" si="34"/>
        <v>2011</v>
      </c>
    </row>
    <row r="395" spans="1:21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15988.708935185185</v>
      </c>
      <c r="U395">
        <f t="shared" si="34"/>
        <v>2013</v>
      </c>
    </row>
    <row r="396" spans="1:21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16908.776412037038</v>
      </c>
      <c r="U396">
        <f t="shared" si="34"/>
        <v>2016</v>
      </c>
    </row>
    <row r="397" spans="1:21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15457.897222222222</v>
      </c>
      <c r="U397">
        <f t="shared" si="34"/>
        <v>2012</v>
      </c>
    </row>
    <row r="398" spans="1:21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15528.564884259258</v>
      </c>
      <c r="U398">
        <f t="shared" si="34"/>
        <v>2012</v>
      </c>
    </row>
    <row r="399" spans="1:21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14853.155555555555</v>
      </c>
      <c r="U399">
        <f t="shared" si="34"/>
        <v>2010</v>
      </c>
    </row>
    <row r="400" spans="1:21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16554.793125</v>
      </c>
      <c r="U400">
        <f t="shared" si="34"/>
        <v>2015</v>
      </c>
    </row>
    <row r="401" spans="1:21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17149.5</v>
      </c>
      <c r="U401">
        <f t="shared" si="34"/>
        <v>2016</v>
      </c>
    </row>
    <row r="402" spans="1:21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16207.145833333334</v>
      </c>
      <c r="U402">
        <f t="shared" si="34"/>
        <v>2014</v>
      </c>
    </row>
    <row r="403" spans="1:21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15193.84224537037</v>
      </c>
      <c r="U403">
        <f t="shared" si="34"/>
        <v>2011</v>
      </c>
    </row>
    <row r="404" spans="1:21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16744.581215277776</v>
      </c>
      <c r="U404">
        <f t="shared" si="34"/>
        <v>2015</v>
      </c>
    </row>
    <row r="405" spans="1:21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15196.297222222223</v>
      </c>
      <c r="U405">
        <f t="shared" si="34"/>
        <v>2011</v>
      </c>
    </row>
    <row r="406" spans="1:21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16106.96111111111</v>
      </c>
      <c r="U406">
        <f t="shared" si="34"/>
        <v>2014</v>
      </c>
    </row>
    <row r="407" spans="1:21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16135.08494212963</v>
      </c>
      <c r="U407">
        <f t="shared" si="34"/>
        <v>2014</v>
      </c>
    </row>
    <row r="408" spans="1:21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15103.249305555555</v>
      </c>
      <c r="U408">
        <f t="shared" si="34"/>
        <v>2011</v>
      </c>
    </row>
    <row r="409" spans="1:21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15297.912615740743</v>
      </c>
      <c r="U409">
        <f t="shared" si="34"/>
        <v>2011</v>
      </c>
    </row>
    <row r="410" spans="1:21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16014.777662037035</v>
      </c>
      <c r="U410">
        <f t="shared" si="34"/>
        <v>2013</v>
      </c>
    </row>
    <row r="411" spans="1:21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17004.862777777777</v>
      </c>
      <c r="U411">
        <f t="shared" si="34"/>
        <v>2016</v>
      </c>
    </row>
    <row r="412" spans="1:21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16604.981446759262</v>
      </c>
      <c r="U412">
        <f t="shared" si="34"/>
        <v>2015</v>
      </c>
    </row>
    <row r="413" spans="1:21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16061.208333333334</v>
      </c>
      <c r="U413">
        <f t="shared" si="34"/>
        <v>2013</v>
      </c>
    </row>
    <row r="414" spans="1:21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15546.742800925926</v>
      </c>
      <c r="U414">
        <f t="shared" si="34"/>
        <v>2012</v>
      </c>
    </row>
    <row r="415" spans="1:21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15540.877442129628</v>
      </c>
      <c r="U415">
        <f t="shared" si="34"/>
        <v>2012</v>
      </c>
    </row>
    <row r="416" spans="1:21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15990.063252314814</v>
      </c>
      <c r="U416">
        <f t="shared" si="34"/>
        <v>2013</v>
      </c>
    </row>
    <row r="417" spans="1:21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16360.5</v>
      </c>
      <c r="U417">
        <f t="shared" si="34"/>
        <v>2014</v>
      </c>
    </row>
    <row r="418" spans="1:21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16109.396192129629</v>
      </c>
      <c r="U418">
        <f t="shared" si="34"/>
        <v>2014</v>
      </c>
    </row>
    <row r="419" spans="1:21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15803.189583333333</v>
      </c>
      <c r="U419">
        <f t="shared" si="34"/>
        <v>2013</v>
      </c>
    </row>
    <row r="420" spans="1:21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16639.282372685186</v>
      </c>
      <c r="U420">
        <f t="shared" si="34"/>
        <v>2015</v>
      </c>
    </row>
    <row r="421" spans="1:21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8314</v>
      </c>
      <c r="S421" s="16">
        <f t="shared" si="32"/>
        <v>41394.842442129629</v>
      </c>
      <c r="T421" s="16">
        <f t="shared" si="33"/>
        <v>15885.842442129629</v>
      </c>
      <c r="U421">
        <f t="shared" si="34"/>
        <v>2013</v>
      </c>
    </row>
    <row r="422" spans="1:21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16143.19480324074</v>
      </c>
      <c r="U422">
        <f t="shared" si="34"/>
        <v>2014</v>
      </c>
    </row>
    <row r="423" spans="1:21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16668.491388888888</v>
      </c>
      <c r="U423">
        <f t="shared" si="34"/>
        <v>2015</v>
      </c>
    </row>
    <row r="424" spans="1:21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16324.260381944443</v>
      </c>
      <c r="U424">
        <f t="shared" si="34"/>
        <v>2014</v>
      </c>
    </row>
    <row r="425" spans="1:21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15861.926273148149</v>
      </c>
      <c r="U425">
        <f t="shared" si="34"/>
        <v>2013</v>
      </c>
    </row>
    <row r="426" spans="1:21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15425.334479166666</v>
      </c>
      <c r="U426">
        <f t="shared" si="34"/>
        <v>2012</v>
      </c>
    </row>
    <row r="427" spans="1:21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16766.902824074074</v>
      </c>
      <c r="U427">
        <f t="shared" si="34"/>
        <v>2015</v>
      </c>
    </row>
    <row r="428" spans="1:21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16861.711967592593</v>
      </c>
      <c r="U428">
        <f t="shared" si="34"/>
        <v>2016</v>
      </c>
    </row>
    <row r="429" spans="1:21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16730.790972222221</v>
      </c>
      <c r="U429">
        <f t="shared" si="34"/>
        <v>2015</v>
      </c>
    </row>
    <row r="430" spans="1:21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16237.916666666666</v>
      </c>
      <c r="U430">
        <f t="shared" si="34"/>
        <v>2014</v>
      </c>
    </row>
    <row r="431" spans="1:21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14575.207638888889</v>
      </c>
      <c r="U431">
        <f t="shared" si="34"/>
        <v>2009</v>
      </c>
    </row>
    <row r="432" spans="1:21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15959.107256944444</v>
      </c>
      <c r="U432">
        <f t="shared" si="34"/>
        <v>2013</v>
      </c>
    </row>
    <row r="433" spans="1:21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16987.871331018516</v>
      </c>
      <c r="U433">
        <f t="shared" si="34"/>
        <v>2016</v>
      </c>
    </row>
    <row r="434" spans="1:21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16729.726631944446</v>
      </c>
      <c r="U434">
        <f t="shared" si="34"/>
        <v>2015</v>
      </c>
    </row>
    <row r="435" spans="1:21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16719.629884259262</v>
      </c>
      <c r="U435">
        <f t="shared" si="34"/>
        <v>2015</v>
      </c>
    </row>
    <row r="436" spans="1:21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16040.876180555555</v>
      </c>
      <c r="U436">
        <f t="shared" si="34"/>
        <v>2013</v>
      </c>
    </row>
    <row r="437" spans="1:21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15961.747453703703</v>
      </c>
      <c r="U437">
        <f t="shared" si="34"/>
        <v>2013</v>
      </c>
    </row>
    <row r="438" spans="1:21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15917.36241898148</v>
      </c>
      <c r="U438">
        <f t="shared" si="34"/>
        <v>2013</v>
      </c>
    </row>
    <row r="439" spans="1:21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17082.318587962964</v>
      </c>
      <c r="U439">
        <f t="shared" si="34"/>
        <v>2016</v>
      </c>
    </row>
    <row r="440" spans="1:21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16757.302754629629</v>
      </c>
      <c r="U440">
        <f t="shared" si="34"/>
        <v>2015</v>
      </c>
    </row>
    <row r="441" spans="1:21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16360.761782407406</v>
      </c>
      <c r="U441">
        <f t="shared" si="34"/>
        <v>2014</v>
      </c>
    </row>
    <row r="442" spans="1:21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16884.943900462964</v>
      </c>
      <c r="U442">
        <f t="shared" si="34"/>
        <v>2016</v>
      </c>
    </row>
    <row r="443" spans="1:21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16011.793935185184</v>
      </c>
      <c r="U443">
        <f t="shared" si="34"/>
        <v>2013</v>
      </c>
    </row>
    <row r="444" spans="1:21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16485.888692129629</v>
      </c>
      <c r="U444">
        <f t="shared" si="34"/>
        <v>2015</v>
      </c>
    </row>
    <row r="445" spans="1:21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16111.015057870371</v>
      </c>
      <c r="U445">
        <f t="shared" si="34"/>
        <v>2014</v>
      </c>
    </row>
    <row r="446" spans="1:21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15385.906956018518</v>
      </c>
      <c r="U446">
        <f t="shared" si="34"/>
        <v>2011</v>
      </c>
    </row>
    <row r="447" spans="1:21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16576.335358796296</v>
      </c>
      <c r="U447">
        <f t="shared" si="34"/>
        <v>2015</v>
      </c>
    </row>
    <row r="448" spans="1:21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16498.083564814813</v>
      </c>
      <c r="U448">
        <f t="shared" si="34"/>
        <v>2015</v>
      </c>
    </row>
    <row r="449" spans="1:21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15787.513460648146</v>
      </c>
      <c r="U449">
        <f t="shared" si="34"/>
        <v>2013</v>
      </c>
    </row>
    <row r="450" spans="1:21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16204.758043981479</v>
      </c>
      <c r="U450">
        <f t="shared" si="34"/>
        <v>2014</v>
      </c>
    </row>
    <row r="451" spans="1:21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</f>
        <v>15995.568113425927</v>
      </c>
      <c r="U451">
        <f t="shared" ref="U451:U514" si="39">YEAR(S451)</f>
        <v>2013</v>
      </c>
    </row>
    <row r="452" spans="1:21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16115.946759259257</v>
      </c>
      <c r="U452">
        <f t="shared" si="39"/>
        <v>2014</v>
      </c>
    </row>
    <row r="453" spans="1:21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16095.715173611112</v>
      </c>
      <c r="U453">
        <f t="shared" si="39"/>
        <v>2013</v>
      </c>
    </row>
    <row r="454" spans="1:21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16568.703877314812</v>
      </c>
      <c r="U454">
        <f t="shared" si="39"/>
        <v>2015</v>
      </c>
    </row>
    <row r="455" spans="1:21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16485.824988425928</v>
      </c>
      <c r="U455">
        <f t="shared" si="39"/>
        <v>2015</v>
      </c>
    </row>
    <row r="456" spans="1:21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16400.551388888889</v>
      </c>
      <c r="U456">
        <f t="shared" si="39"/>
        <v>2014</v>
      </c>
    </row>
    <row r="457" spans="1:21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15447.021527777777</v>
      </c>
      <c r="U457">
        <f t="shared" si="39"/>
        <v>2012</v>
      </c>
    </row>
    <row r="458" spans="1:21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16000.165972222223</v>
      </c>
      <c r="U458">
        <f t="shared" si="39"/>
        <v>2013</v>
      </c>
    </row>
    <row r="459" spans="1:21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16298.7675</v>
      </c>
      <c r="U459">
        <f t="shared" si="39"/>
        <v>2014</v>
      </c>
    </row>
    <row r="460" spans="1:21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15839.69976851852</v>
      </c>
      <c r="U460">
        <f t="shared" si="39"/>
        <v>2013</v>
      </c>
    </row>
    <row r="461" spans="1:21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15291.682025462964</v>
      </c>
      <c r="U461">
        <f t="shared" si="39"/>
        <v>2011</v>
      </c>
    </row>
    <row r="462" spans="1:21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16222.166666666666</v>
      </c>
      <c r="U462">
        <f t="shared" si="39"/>
        <v>2014</v>
      </c>
    </row>
    <row r="463" spans="1:21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15858.846840277778</v>
      </c>
      <c r="U463">
        <f t="shared" si="39"/>
        <v>2013</v>
      </c>
    </row>
    <row r="464" spans="1:21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15196.126631944446</v>
      </c>
      <c r="U464">
        <f t="shared" si="39"/>
        <v>2011</v>
      </c>
    </row>
    <row r="465" spans="1:21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15241.710104166668</v>
      </c>
      <c r="U465">
        <f t="shared" si="39"/>
        <v>2011</v>
      </c>
    </row>
    <row r="466" spans="1:21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16939.848784722224</v>
      </c>
      <c r="U466">
        <f t="shared" si="39"/>
        <v>2016</v>
      </c>
    </row>
    <row r="467" spans="1:21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16248.120069444443</v>
      </c>
      <c r="U467">
        <f t="shared" si="39"/>
        <v>2014</v>
      </c>
    </row>
    <row r="468" spans="1:21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15590.942870370372</v>
      </c>
      <c r="U468">
        <f t="shared" si="39"/>
        <v>2012</v>
      </c>
    </row>
    <row r="469" spans="1:21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15611.679791666667</v>
      </c>
      <c r="U469">
        <f t="shared" si="39"/>
        <v>2012</v>
      </c>
    </row>
    <row r="470" spans="1:21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15532.160474537035</v>
      </c>
      <c r="U470">
        <f t="shared" si="39"/>
        <v>2012</v>
      </c>
    </row>
    <row r="471" spans="1:21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16318.989861111111</v>
      </c>
      <c r="U471">
        <f t="shared" si="39"/>
        <v>2014</v>
      </c>
    </row>
    <row r="472" spans="1:21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16086.166666666666</v>
      </c>
      <c r="U472">
        <f t="shared" si="39"/>
        <v>2013</v>
      </c>
    </row>
    <row r="473" spans="1:21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16179.680312499999</v>
      </c>
      <c r="U473">
        <f t="shared" si="39"/>
        <v>2014</v>
      </c>
    </row>
    <row r="474" spans="1:21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16305.922662037037</v>
      </c>
      <c r="U474">
        <f t="shared" si="39"/>
        <v>2014</v>
      </c>
    </row>
    <row r="475" spans="1:21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16330.698136574074</v>
      </c>
      <c r="U475">
        <f t="shared" si="39"/>
        <v>2014</v>
      </c>
    </row>
    <row r="476" spans="1:21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17214.329039351851</v>
      </c>
      <c r="U476">
        <f t="shared" si="39"/>
        <v>2017</v>
      </c>
    </row>
    <row r="477" spans="1:21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16561.086145833335</v>
      </c>
      <c r="U477">
        <f t="shared" si="39"/>
        <v>2015</v>
      </c>
    </row>
    <row r="478" spans="1:21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16224.165972222223</v>
      </c>
      <c r="U478">
        <f t="shared" si="39"/>
        <v>2014</v>
      </c>
    </row>
    <row r="479" spans="1:21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15478.83488425926</v>
      </c>
      <c r="U479">
        <f t="shared" si="39"/>
        <v>2012</v>
      </c>
    </row>
    <row r="480" spans="1:21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16526.869317129629</v>
      </c>
      <c r="U480">
        <f t="shared" si="39"/>
        <v>2015</v>
      </c>
    </row>
    <row r="481" spans="1:21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16395.449479166666</v>
      </c>
      <c r="U481">
        <f t="shared" si="39"/>
        <v>2014</v>
      </c>
    </row>
    <row r="482" spans="1:21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15926.50017361111</v>
      </c>
      <c r="U482">
        <f t="shared" si="39"/>
        <v>2013</v>
      </c>
    </row>
    <row r="483" spans="1:21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15623.672326388887</v>
      </c>
      <c r="U483">
        <f t="shared" si="39"/>
        <v>2012</v>
      </c>
    </row>
    <row r="484" spans="1:21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16905.606944444444</v>
      </c>
      <c r="U484">
        <f t="shared" si="39"/>
        <v>2016</v>
      </c>
    </row>
    <row r="485" spans="1:21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15734.197592592594</v>
      </c>
      <c r="U485">
        <f t="shared" si="39"/>
        <v>2012</v>
      </c>
    </row>
    <row r="486" spans="1:21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16744.981157407408</v>
      </c>
      <c r="U486">
        <f t="shared" si="39"/>
        <v>2015</v>
      </c>
    </row>
    <row r="487" spans="1:21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15842.505775462962</v>
      </c>
      <c r="U487">
        <f t="shared" si="39"/>
        <v>2013</v>
      </c>
    </row>
    <row r="488" spans="1:21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16222.942581018518</v>
      </c>
      <c r="U488">
        <f t="shared" si="39"/>
        <v>2014</v>
      </c>
    </row>
    <row r="489" spans="1:21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17160.636504629631</v>
      </c>
      <c r="U489">
        <f t="shared" si="39"/>
        <v>2016</v>
      </c>
    </row>
    <row r="490" spans="1:21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17175.05439814815</v>
      </c>
      <c r="U490">
        <f t="shared" si="39"/>
        <v>2016</v>
      </c>
    </row>
    <row r="491" spans="1:21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15344.481249999999</v>
      </c>
      <c r="U491">
        <f t="shared" si="39"/>
        <v>2011</v>
      </c>
    </row>
    <row r="492" spans="1:21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15574.96857638889</v>
      </c>
      <c r="U492">
        <f t="shared" si="39"/>
        <v>2012</v>
      </c>
    </row>
    <row r="493" spans="1:21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16827.982627314817</v>
      </c>
      <c r="U493">
        <f t="shared" si="39"/>
        <v>2015</v>
      </c>
    </row>
    <row r="494" spans="1:21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17087.035069444446</v>
      </c>
      <c r="U494">
        <f t="shared" si="39"/>
        <v>2016</v>
      </c>
    </row>
    <row r="495" spans="1:21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16575.726134259257</v>
      </c>
      <c r="U495">
        <f t="shared" si="39"/>
        <v>2015</v>
      </c>
    </row>
    <row r="496" spans="1:21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16254.125</v>
      </c>
      <c r="U496">
        <f t="shared" si="39"/>
        <v>2014</v>
      </c>
    </row>
    <row r="497" spans="1:21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16632.827604166665</v>
      </c>
      <c r="U497">
        <f t="shared" si="39"/>
        <v>2015</v>
      </c>
    </row>
    <row r="498" spans="1:21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16111.931412037038</v>
      </c>
      <c r="U498">
        <f t="shared" si="39"/>
        <v>2013</v>
      </c>
    </row>
    <row r="499" spans="1:21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16429.208333333332</v>
      </c>
      <c r="U499">
        <f t="shared" si="39"/>
        <v>2014</v>
      </c>
    </row>
    <row r="500" spans="1:21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15331.762141203704</v>
      </c>
      <c r="U500">
        <f t="shared" si="39"/>
        <v>2011</v>
      </c>
    </row>
    <row r="501" spans="1:21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14529.874305555555</v>
      </c>
      <c r="U501">
        <f t="shared" si="39"/>
        <v>2009</v>
      </c>
    </row>
    <row r="502" spans="1:21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14737.927777777777</v>
      </c>
      <c r="U502">
        <f t="shared" si="39"/>
        <v>2010</v>
      </c>
    </row>
    <row r="503" spans="1:21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15164.234386574075</v>
      </c>
      <c r="U503">
        <f t="shared" si="39"/>
        <v>2011</v>
      </c>
    </row>
    <row r="504" spans="1:21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15417.511863425925</v>
      </c>
      <c r="U504">
        <f t="shared" si="39"/>
        <v>2012</v>
      </c>
    </row>
    <row r="505" spans="1:21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16452.526655092592</v>
      </c>
      <c r="U505">
        <f t="shared" si="39"/>
        <v>2014</v>
      </c>
    </row>
    <row r="506" spans="1:21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15440.941979166666</v>
      </c>
      <c r="U506">
        <f t="shared" si="39"/>
        <v>2012</v>
      </c>
    </row>
    <row r="507" spans="1:21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16794.098217592593</v>
      </c>
      <c r="U507">
        <f t="shared" si="39"/>
        <v>2015</v>
      </c>
    </row>
    <row r="508" spans="1:21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15927.552314814813</v>
      </c>
      <c r="U508">
        <f t="shared" si="39"/>
        <v>2013</v>
      </c>
    </row>
    <row r="509" spans="1:21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15632.958993055554</v>
      </c>
      <c r="U509">
        <f t="shared" si="39"/>
        <v>2012</v>
      </c>
    </row>
    <row r="510" spans="1:21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15485.593055555555</v>
      </c>
      <c r="U510">
        <f t="shared" si="39"/>
        <v>2012</v>
      </c>
    </row>
    <row r="511" spans="1:21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16614.631597222222</v>
      </c>
      <c r="U511">
        <f t="shared" si="39"/>
        <v>2015</v>
      </c>
    </row>
    <row r="512" spans="1:21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16861.176377314816</v>
      </c>
      <c r="U512">
        <f t="shared" si="39"/>
        <v>2016</v>
      </c>
    </row>
    <row r="513" spans="1:21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15801.261365740742</v>
      </c>
      <c r="U513">
        <f t="shared" si="39"/>
        <v>2013</v>
      </c>
    </row>
    <row r="514" spans="1:21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17125.783877314814</v>
      </c>
      <c r="U514">
        <f t="shared" si="39"/>
        <v>2016</v>
      </c>
    </row>
    <row r="515" spans="1:21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20" si="40">ROUND(E515/D515*100,0)</f>
        <v>14</v>
      </c>
      <c r="P515">
        <f t="shared" ref="P515:P520" si="41">IFERROR(ROUND(E515/L515,2),0)</f>
        <v>102.38</v>
      </c>
      <c r="Q515" s="11" t="s">
        <v>8308</v>
      </c>
      <c r="R515" t="s">
        <v>8314</v>
      </c>
      <c r="S515" s="16">
        <f t="shared" ref="S515:S520" si="42">(((J515/60)/60)/24)+DATE(1970,1,1)</f>
        <v>42552.653993055559</v>
      </c>
      <c r="T515" s="16">
        <f t="shared" ref="T515:T520" si="43">(((I515/60)/60)/24)</f>
        <v>17028.291666666668</v>
      </c>
      <c r="U515">
        <f t="shared" ref="U515:U578" si="44">YEAR(S515)</f>
        <v>2016</v>
      </c>
    </row>
    <row r="516" spans="1:21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16291.613969907406</v>
      </c>
      <c r="U516">
        <f t="shared" si="44"/>
        <v>2014</v>
      </c>
    </row>
    <row r="517" spans="1:21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16798.490752314814</v>
      </c>
      <c r="U517">
        <f t="shared" si="44"/>
        <v>2015</v>
      </c>
    </row>
    <row r="518" spans="1:21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16582.778703703701</v>
      </c>
      <c r="U518">
        <f t="shared" si="44"/>
        <v>2015</v>
      </c>
    </row>
    <row r="519" spans="1:21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17199.615289351852</v>
      </c>
      <c r="U519">
        <f t="shared" si="44"/>
        <v>2017</v>
      </c>
    </row>
    <row r="520" spans="1:21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16684.615277777779</v>
      </c>
      <c r="U520">
        <f t="shared" si="44"/>
        <v>2015</v>
      </c>
    </row>
    <row r="521" spans="1:21" ht="43.2" x14ac:dyDescent="0.55000000000000004">
      <c r="A521">
        <v>4090</v>
      </c>
      <c r="B521" s="3" t="s">
        <v>4086</v>
      </c>
      <c r="C521" s="3" t="s">
        <v>8193</v>
      </c>
      <c r="D521" s="6">
        <v>1000</v>
      </c>
      <c r="E521" s="8">
        <v>32</v>
      </c>
      <c r="F521" t="s">
        <v>8220</v>
      </c>
      <c r="G521" t="s">
        <v>8223</v>
      </c>
      <c r="H521" t="s">
        <v>8245</v>
      </c>
      <c r="I521">
        <v>1438959600</v>
      </c>
      <c r="J521">
        <v>1437754137</v>
      </c>
      <c r="K521" t="b">
        <v>0</v>
      </c>
      <c r="L521">
        <v>3</v>
      </c>
      <c r="M521" t="b">
        <v>0</v>
      </c>
      <c r="N521" t="s">
        <v>8269</v>
      </c>
      <c r="O521" s="9">
        <f t="shared" ref="O521:O584" si="45">ROUND(E521/D521*100,0)</f>
        <v>3</v>
      </c>
      <c r="P521">
        <f t="shared" ref="P521:P584" si="46">IFERROR(ROUND(E521/L521,2),0)</f>
        <v>10.67</v>
      </c>
      <c r="Q521" s="11" t="s">
        <v>8315</v>
      </c>
      <c r="R521" t="s">
        <v>8316</v>
      </c>
      <c r="S521" s="16">
        <f t="shared" ref="S521:S584" si="47">(((J521/60)/60)/24)+DATE(1970,1,1)</f>
        <v>42209.67288194444</v>
      </c>
      <c r="T521" s="16">
        <f t="shared" ref="T521:T584" si="48">(((I521/60)/60)/24)</f>
        <v>16654.625</v>
      </c>
      <c r="U521">
        <f t="shared" si="44"/>
        <v>2015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5"/>
        <v>102</v>
      </c>
      <c r="P522">
        <f t="shared" si="46"/>
        <v>150.15</v>
      </c>
      <c r="Q522" s="11" t="s">
        <v>8315</v>
      </c>
      <c r="R522" t="s">
        <v>8316</v>
      </c>
      <c r="S522" s="16">
        <f t="shared" si="47"/>
        <v>42318.702094907407</v>
      </c>
      <c r="T522" s="16">
        <f t="shared" si="48"/>
        <v>16779.702094907407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5"/>
        <v>105</v>
      </c>
      <c r="P523">
        <f t="shared" si="46"/>
        <v>93.43</v>
      </c>
      <c r="Q523" s="11" t="s">
        <v>8315</v>
      </c>
      <c r="R523" t="s">
        <v>8316</v>
      </c>
      <c r="S523" s="16">
        <f t="shared" si="47"/>
        <v>42646.092812499999</v>
      </c>
      <c r="T523" s="16">
        <f t="shared" si="48"/>
        <v>17106.207638888889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5"/>
        <v>115</v>
      </c>
      <c r="P524">
        <f t="shared" si="46"/>
        <v>110.97</v>
      </c>
      <c r="Q524" s="11" t="s">
        <v>8315</v>
      </c>
      <c r="R524" t="s">
        <v>8316</v>
      </c>
      <c r="S524" s="16">
        <f t="shared" si="47"/>
        <v>42430.040798611109</v>
      </c>
      <c r="T524" s="16">
        <f t="shared" si="48"/>
        <v>16880.999131944445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5"/>
        <v>121</v>
      </c>
      <c r="P525">
        <f t="shared" si="46"/>
        <v>71.790000000000006</v>
      </c>
      <c r="Q525" s="11" t="s">
        <v>8315</v>
      </c>
      <c r="R525" t="s">
        <v>8316</v>
      </c>
      <c r="S525" s="16">
        <f t="shared" si="47"/>
        <v>42238.13282407407</v>
      </c>
      <c r="T525" s="16">
        <f t="shared" si="48"/>
        <v>16699.132824074073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5"/>
        <v>109</v>
      </c>
      <c r="P526">
        <f t="shared" si="46"/>
        <v>29.26</v>
      </c>
      <c r="Q526" s="11" t="s">
        <v>8315</v>
      </c>
      <c r="R526" t="s">
        <v>8316</v>
      </c>
      <c r="S526" s="16">
        <f t="shared" si="47"/>
        <v>42492.717233796298</v>
      </c>
      <c r="T526" s="16">
        <f t="shared" si="48"/>
        <v>16953.717233796295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5"/>
        <v>100</v>
      </c>
      <c r="P527">
        <f t="shared" si="46"/>
        <v>1000</v>
      </c>
      <c r="Q527" s="11" t="s">
        <v>8315</v>
      </c>
      <c r="R527" t="s">
        <v>8316</v>
      </c>
      <c r="S527" s="16">
        <f t="shared" si="47"/>
        <v>41850.400937500002</v>
      </c>
      <c r="T527" s="16">
        <f t="shared" si="48"/>
        <v>16326.400937500001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5"/>
        <v>114</v>
      </c>
      <c r="P528">
        <f t="shared" si="46"/>
        <v>74.349999999999994</v>
      </c>
      <c r="Q528" s="11" t="s">
        <v>8315</v>
      </c>
      <c r="R528" t="s">
        <v>8316</v>
      </c>
      <c r="S528" s="16">
        <f t="shared" si="47"/>
        <v>42192.591944444444</v>
      </c>
      <c r="T528" s="16">
        <f t="shared" si="48"/>
        <v>16654.708333333332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5"/>
        <v>101</v>
      </c>
      <c r="P529">
        <f t="shared" si="46"/>
        <v>63.83</v>
      </c>
      <c r="Q529" s="11" t="s">
        <v>8315</v>
      </c>
      <c r="R529" t="s">
        <v>8316</v>
      </c>
      <c r="S529" s="16">
        <f t="shared" si="47"/>
        <v>42753.205625000002</v>
      </c>
      <c r="T529" s="16">
        <f t="shared" si="48"/>
        <v>17214.670138888887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5"/>
        <v>116</v>
      </c>
      <c r="P530">
        <f t="shared" si="46"/>
        <v>44.33</v>
      </c>
      <c r="Q530" s="11" t="s">
        <v>8315</v>
      </c>
      <c r="R530" t="s">
        <v>8316</v>
      </c>
      <c r="S530" s="16">
        <f t="shared" si="47"/>
        <v>42155.920219907406</v>
      </c>
      <c r="T530" s="16">
        <f t="shared" si="48"/>
        <v>16607.888888888887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5"/>
        <v>130</v>
      </c>
      <c r="P531">
        <f t="shared" si="46"/>
        <v>86.94</v>
      </c>
      <c r="Q531" s="11" t="s">
        <v>8315</v>
      </c>
      <c r="R531" t="s">
        <v>8316</v>
      </c>
      <c r="S531" s="16">
        <f t="shared" si="47"/>
        <v>42725.031180555554</v>
      </c>
      <c r="T531" s="16">
        <f t="shared" si="48"/>
        <v>17177.208333333332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5"/>
        <v>108</v>
      </c>
      <c r="P532">
        <f t="shared" si="46"/>
        <v>126.55</v>
      </c>
      <c r="Q532" s="11" t="s">
        <v>8315</v>
      </c>
      <c r="R532" t="s">
        <v>8316</v>
      </c>
      <c r="S532" s="16">
        <f t="shared" si="47"/>
        <v>42157.591064814813</v>
      </c>
      <c r="T532" s="16">
        <f t="shared" si="48"/>
        <v>16610.083333333332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5"/>
        <v>100</v>
      </c>
      <c r="P533">
        <f t="shared" si="46"/>
        <v>129.03</v>
      </c>
      <c r="Q533" s="11" t="s">
        <v>8315</v>
      </c>
      <c r="R533" t="s">
        <v>8316</v>
      </c>
      <c r="S533" s="16">
        <f t="shared" si="47"/>
        <v>42676.065150462964</v>
      </c>
      <c r="T533" s="16">
        <f t="shared" si="48"/>
        <v>17152.290972222221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5"/>
        <v>123</v>
      </c>
      <c r="P534">
        <f t="shared" si="46"/>
        <v>71.239999999999995</v>
      </c>
      <c r="Q534" s="11" t="s">
        <v>8315</v>
      </c>
      <c r="R534" t="s">
        <v>8316</v>
      </c>
      <c r="S534" s="16">
        <f t="shared" si="47"/>
        <v>42473.007037037038</v>
      </c>
      <c r="T534" s="16">
        <f t="shared" si="48"/>
        <v>16934.007037037038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5"/>
        <v>100</v>
      </c>
      <c r="P535">
        <f t="shared" si="46"/>
        <v>117.88</v>
      </c>
      <c r="Q535" s="11" t="s">
        <v>8315</v>
      </c>
      <c r="R535" t="s">
        <v>8316</v>
      </c>
      <c r="S535" s="16">
        <f t="shared" si="47"/>
        <v>42482.43478009259</v>
      </c>
      <c r="T535" s="16">
        <f t="shared" si="48"/>
        <v>16937.434780092593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5"/>
        <v>105</v>
      </c>
      <c r="P536">
        <f t="shared" si="46"/>
        <v>327.08</v>
      </c>
      <c r="Q536" s="11" t="s">
        <v>8315</v>
      </c>
      <c r="R536" t="s">
        <v>8316</v>
      </c>
      <c r="S536" s="16">
        <f t="shared" si="47"/>
        <v>42270.810995370368</v>
      </c>
      <c r="T536" s="16">
        <f t="shared" si="48"/>
        <v>16740.958333333332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5"/>
        <v>103</v>
      </c>
      <c r="P537">
        <f t="shared" si="46"/>
        <v>34.75</v>
      </c>
      <c r="Q537" s="11" t="s">
        <v>8315</v>
      </c>
      <c r="R537" t="s">
        <v>8316</v>
      </c>
      <c r="S537" s="16">
        <f t="shared" si="47"/>
        <v>42711.545196759253</v>
      </c>
      <c r="T537" s="16">
        <f t="shared" si="48"/>
        <v>17172.545196759256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5"/>
        <v>118</v>
      </c>
      <c r="P538">
        <f t="shared" si="46"/>
        <v>100.06</v>
      </c>
      <c r="Q538" s="11" t="s">
        <v>8315</v>
      </c>
      <c r="R538" t="s">
        <v>8316</v>
      </c>
      <c r="S538" s="16">
        <f t="shared" si="47"/>
        <v>42179.344988425932</v>
      </c>
      <c r="T538" s="16">
        <f t="shared" si="48"/>
        <v>16650.75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5"/>
        <v>121</v>
      </c>
      <c r="P539">
        <f t="shared" si="46"/>
        <v>40.85</v>
      </c>
      <c r="Q539" s="11" t="s">
        <v>8315</v>
      </c>
      <c r="R539" t="s">
        <v>8316</v>
      </c>
      <c r="S539" s="16">
        <f t="shared" si="47"/>
        <v>42282.768414351856</v>
      </c>
      <c r="T539" s="16">
        <f t="shared" si="48"/>
        <v>16743.810081018517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5"/>
        <v>302</v>
      </c>
      <c r="P540">
        <f t="shared" si="46"/>
        <v>252.02</v>
      </c>
      <c r="Q540" s="11" t="s">
        <v>8315</v>
      </c>
      <c r="R540" t="s">
        <v>8316</v>
      </c>
      <c r="S540" s="16">
        <f t="shared" si="47"/>
        <v>42473.794710648144</v>
      </c>
      <c r="T540" s="16">
        <f t="shared" si="48"/>
        <v>16934.794710648148</v>
      </c>
      <c r="U540">
        <f t="shared" si="44"/>
        <v>2016</v>
      </c>
    </row>
    <row r="541" spans="1:21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5"/>
        <v>101</v>
      </c>
      <c r="P541">
        <f t="shared" si="46"/>
        <v>25.16</v>
      </c>
      <c r="Q541" s="11" t="s">
        <v>8317</v>
      </c>
      <c r="R541" t="s">
        <v>8318</v>
      </c>
      <c r="S541" s="16">
        <f t="shared" si="47"/>
        <v>42535.049849537041</v>
      </c>
      <c r="T541" s="16">
        <f t="shared" si="48"/>
        <v>16987.049849537038</v>
      </c>
      <c r="U541">
        <f t="shared" si="44"/>
        <v>2016</v>
      </c>
    </row>
    <row r="542" spans="1:21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16">
        <f t="shared" si="47"/>
        <v>42009.817199074074</v>
      </c>
      <c r="T542" s="16">
        <f t="shared" si="48"/>
        <v>16470.817199074074</v>
      </c>
      <c r="U542">
        <f t="shared" si="44"/>
        <v>2015</v>
      </c>
    </row>
    <row r="543" spans="1:21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16">
        <f t="shared" si="47"/>
        <v>42276.046689814815</v>
      </c>
      <c r="T543" s="16">
        <f t="shared" si="48"/>
        <v>16737.046689814815</v>
      </c>
      <c r="U543">
        <f t="shared" si="44"/>
        <v>2015</v>
      </c>
    </row>
    <row r="544" spans="1:21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16">
        <f t="shared" si="47"/>
        <v>42433.737453703703</v>
      </c>
      <c r="T544" s="16">
        <f t="shared" si="48"/>
        <v>16924.695787037035</v>
      </c>
      <c r="U544">
        <f t="shared" si="44"/>
        <v>2016</v>
      </c>
    </row>
    <row r="545" spans="1:21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16">
        <f t="shared" si="47"/>
        <v>41914.092152777775</v>
      </c>
      <c r="T545" s="16">
        <f t="shared" si="48"/>
        <v>16375.092152777777</v>
      </c>
      <c r="U545">
        <f t="shared" si="44"/>
        <v>2014</v>
      </c>
    </row>
    <row r="546" spans="1:21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16">
        <f t="shared" si="47"/>
        <v>42525.656944444447</v>
      </c>
      <c r="T546" s="16">
        <f t="shared" si="48"/>
        <v>16986.656944444443</v>
      </c>
      <c r="U546">
        <f t="shared" si="44"/>
        <v>2016</v>
      </c>
    </row>
    <row r="547" spans="1:21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6">
        <f t="shared" si="47"/>
        <v>42283.592465277776</v>
      </c>
      <c r="T547" s="16">
        <f t="shared" si="48"/>
        <v>16754.634131944444</v>
      </c>
      <c r="U547">
        <f t="shared" si="44"/>
        <v>2015</v>
      </c>
    </row>
    <row r="548" spans="1:21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16">
        <f t="shared" si="47"/>
        <v>42249.667997685188</v>
      </c>
      <c r="T548" s="16">
        <f t="shared" si="48"/>
        <v>16725.667997685185</v>
      </c>
      <c r="U548">
        <f t="shared" si="44"/>
        <v>2015</v>
      </c>
    </row>
    <row r="549" spans="1:21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5"/>
        <v>0</v>
      </c>
      <c r="P549">
        <f t="shared" si="46"/>
        <v>0</v>
      </c>
      <c r="Q549" s="11" t="s">
        <v>8317</v>
      </c>
      <c r="R549" t="s">
        <v>8318</v>
      </c>
      <c r="S549" s="16">
        <f t="shared" si="47"/>
        <v>42380.696342592593</v>
      </c>
      <c r="T549" s="16">
        <f t="shared" si="48"/>
        <v>16841.696342592593</v>
      </c>
      <c r="U549">
        <f t="shared" si="44"/>
        <v>2016</v>
      </c>
    </row>
    <row r="550" spans="1:21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6">
        <f t="shared" si="47"/>
        <v>42276.903333333335</v>
      </c>
      <c r="T550" s="16">
        <f t="shared" si="48"/>
        <v>16737.903333333332</v>
      </c>
      <c r="U550">
        <f t="shared" si="44"/>
        <v>2015</v>
      </c>
    </row>
    <row r="551" spans="1:21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6">
        <f t="shared" si="47"/>
        <v>42163.636828703704</v>
      </c>
      <c r="T551" s="16">
        <f t="shared" si="48"/>
        <v>16624.636828703704</v>
      </c>
      <c r="U551">
        <f t="shared" si="44"/>
        <v>2015</v>
      </c>
    </row>
    <row r="552" spans="1:21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6">
        <f t="shared" si="47"/>
        <v>42753.678761574076</v>
      </c>
      <c r="T552" s="16">
        <f t="shared" si="48"/>
        <v>17197.208333333332</v>
      </c>
      <c r="U552">
        <f t="shared" si="44"/>
        <v>2017</v>
      </c>
    </row>
    <row r="553" spans="1:21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16">
        <f t="shared" si="47"/>
        <v>42173.275740740741</v>
      </c>
      <c r="T553" s="16">
        <f t="shared" si="48"/>
        <v>16648.745138888891</v>
      </c>
      <c r="U553">
        <f t="shared" si="44"/>
        <v>2015</v>
      </c>
    </row>
    <row r="554" spans="1:21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5"/>
        <v>0</v>
      </c>
      <c r="P554">
        <f t="shared" si="46"/>
        <v>0</v>
      </c>
      <c r="Q554" s="11" t="s">
        <v>8317</v>
      </c>
      <c r="R554" t="s">
        <v>8318</v>
      </c>
      <c r="S554" s="16">
        <f t="shared" si="47"/>
        <v>42318.616851851853</v>
      </c>
      <c r="T554" s="16">
        <f t="shared" si="48"/>
        <v>16809.61685185185</v>
      </c>
      <c r="U554">
        <f t="shared" si="44"/>
        <v>2015</v>
      </c>
    </row>
    <row r="555" spans="1:21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16">
        <f t="shared" si="47"/>
        <v>41927.71980324074</v>
      </c>
      <c r="T555" s="16">
        <f t="shared" si="48"/>
        <v>16388.761469907407</v>
      </c>
      <c r="U555">
        <f t="shared" si="44"/>
        <v>2014</v>
      </c>
    </row>
    <row r="556" spans="1:21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16">
        <f t="shared" si="47"/>
        <v>41901.684861111113</v>
      </c>
      <c r="T556" s="16">
        <f t="shared" si="48"/>
        <v>16362.684861111111</v>
      </c>
      <c r="U556">
        <f t="shared" si="44"/>
        <v>2014</v>
      </c>
    </row>
    <row r="557" spans="1:21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5"/>
        <v>0</v>
      </c>
      <c r="P557">
        <f t="shared" si="46"/>
        <v>0</v>
      </c>
      <c r="Q557" s="11" t="s">
        <v>8317</v>
      </c>
      <c r="R557" t="s">
        <v>8318</v>
      </c>
      <c r="S557" s="16">
        <f t="shared" si="47"/>
        <v>42503.353506944448</v>
      </c>
      <c r="T557" s="16">
        <f t="shared" si="48"/>
        <v>16964.353506944444</v>
      </c>
      <c r="U557">
        <f t="shared" si="44"/>
        <v>2016</v>
      </c>
    </row>
    <row r="558" spans="1:21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16">
        <f t="shared" si="47"/>
        <v>42345.860150462962</v>
      </c>
      <c r="T558" s="16">
        <f t="shared" si="48"/>
        <v>16806.860150462962</v>
      </c>
      <c r="U558">
        <f t="shared" si="44"/>
        <v>2015</v>
      </c>
    </row>
    <row r="559" spans="1:21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6">
        <f t="shared" si="47"/>
        <v>42676.942164351851</v>
      </c>
      <c r="T559" s="16">
        <f t="shared" si="48"/>
        <v>17137.983831018519</v>
      </c>
      <c r="U559">
        <f t="shared" si="44"/>
        <v>2016</v>
      </c>
    </row>
    <row r="560" spans="1:21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5"/>
        <v>0</v>
      </c>
      <c r="P560">
        <f t="shared" si="46"/>
        <v>0</v>
      </c>
      <c r="Q560" s="11" t="s">
        <v>8317</v>
      </c>
      <c r="R560" t="s">
        <v>8318</v>
      </c>
      <c r="S560" s="16">
        <f t="shared" si="47"/>
        <v>42057.883159722223</v>
      </c>
      <c r="T560" s="16">
        <f t="shared" si="48"/>
        <v>16518.841493055555</v>
      </c>
      <c r="U560">
        <f t="shared" si="44"/>
        <v>2015</v>
      </c>
    </row>
    <row r="561" spans="1:21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16">
        <f t="shared" si="47"/>
        <v>42321.283101851848</v>
      </c>
      <c r="T561" s="16">
        <f t="shared" si="48"/>
        <v>16782.283101851852</v>
      </c>
      <c r="U561">
        <f t="shared" si="44"/>
        <v>2015</v>
      </c>
    </row>
    <row r="562" spans="1:21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6">
        <f t="shared" si="47"/>
        <v>41960.771354166667</v>
      </c>
      <c r="T562" s="16">
        <f t="shared" si="48"/>
        <v>16421.771354166667</v>
      </c>
      <c r="U562">
        <f t="shared" si="44"/>
        <v>2014</v>
      </c>
    </row>
    <row r="563" spans="1:21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16">
        <f t="shared" si="47"/>
        <v>42268.658715277779</v>
      </c>
      <c r="T563" s="16">
        <f t="shared" si="48"/>
        <v>16734.658715277779</v>
      </c>
      <c r="U563">
        <f t="shared" si="44"/>
        <v>2015</v>
      </c>
    </row>
    <row r="564" spans="1:21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5"/>
        <v>0</v>
      </c>
      <c r="P564">
        <f t="shared" si="46"/>
        <v>0</v>
      </c>
      <c r="Q564" s="11" t="s">
        <v>8317</v>
      </c>
      <c r="R564" t="s">
        <v>8318</v>
      </c>
      <c r="S564" s="16">
        <f t="shared" si="47"/>
        <v>42692.389062500006</v>
      </c>
      <c r="T564" s="16">
        <f t="shared" si="48"/>
        <v>17153.389062500002</v>
      </c>
      <c r="U564">
        <f t="shared" si="44"/>
        <v>2016</v>
      </c>
    </row>
    <row r="565" spans="1:21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6">
        <f t="shared" si="47"/>
        <v>42022.069988425923</v>
      </c>
      <c r="T565" s="16">
        <f t="shared" si="48"/>
        <v>16483.069988425927</v>
      </c>
      <c r="U565">
        <f t="shared" si="44"/>
        <v>2015</v>
      </c>
    </row>
    <row r="566" spans="1:21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6">
        <f t="shared" si="47"/>
        <v>42411.942997685182</v>
      </c>
      <c r="T566" s="16">
        <f t="shared" si="48"/>
        <v>16872.942997685186</v>
      </c>
      <c r="U566">
        <f t="shared" si="44"/>
        <v>2016</v>
      </c>
    </row>
    <row r="567" spans="1:21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5"/>
        <v>0</v>
      </c>
      <c r="P567">
        <f t="shared" si="46"/>
        <v>0</v>
      </c>
      <c r="Q567" s="11" t="s">
        <v>8317</v>
      </c>
      <c r="R567" t="s">
        <v>8318</v>
      </c>
      <c r="S567" s="16">
        <f t="shared" si="47"/>
        <v>42165.785289351858</v>
      </c>
      <c r="T567" s="16">
        <f t="shared" si="48"/>
        <v>16626.785289351854</v>
      </c>
      <c r="U567">
        <f t="shared" si="44"/>
        <v>2015</v>
      </c>
    </row>
    <row r="568" spans="1:21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16">
        <f t="shared" si="47"/>
        <v>42535.68440972222</v>
      </c>
      <c r="T568" s="16">
        <f t="shared" si="48"/>
        <v>16996.684409722224</v>
      </c>
      <c r="U568">
        <f t="shared" si="44"/>
        <v>2016</v>
      </c>
    </row>
    <row r="569" spans="1:21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5"/>
        <v>0</v>
      </c>
      <c r="P569">
        <f t="shared" si="46"/>
        <v>0</v>
      </c>
      <c r="Q569" s="11" t="s">
        <v>8317</v>
      </c>
      <c r="R569" t="s">
        <v>8318</v>
      </c>
      <c r="S569" s="16">
        <f t="shared" si="47"/>
        <v>41975.842523148152</v>
      </c>
      <c r="T569" s="16">
        <f t="shared" si="48"/>
        <v>16436.842523148149</v>
      </c>
      <c r="U569">
        <f t="shared" si="44"/>
        <v>2014</v>
      </c>
    </row>
    <row r="570" spans="1:21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6">
        <f t="shared" si="47"/>
        <v>42348.9215625</v>
      </c>
      <c r="T570" s="16">
        <f t="shared" si="48"/>
        <v>16816.458333333332</v>
      </c>
      <c r="U570">
        <f t="shared" si="44"/>
        <v>2015</v>
      </c>
    </row>
    <row r="571" spans="1:21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6">
        <f t="shared" si="47"/>
        <v>42340.847361111111</v>
      </c>
      <c r="T571" s="16">
        <f t="shared" si="48"/>
        <v>16801.847361111111</v>
      </c>
      <c r="U571">
        <f t="shared" si="44"/>
        <v>2015</v>
      </c>
    </row>
    <row r="572" spans="1:21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6">
        <f t="shared" si="47"/>
        <v>42388.798252314817</v>
      </c>
      <c r="T572" s="16">
        <f t="shared" si="48"/>
        <v>16849.798252314817</v>
      </c>
      <c r="U572">
        <f t="shared" si="44"/>
        <v>2016</v>
      </c>
    </row>
    <row r="573" spans="1:21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6">
        <f t="shared" si="47"/>
        <v>42192.816238425927</v>
      </c>
      <c r="T573" s="16">
        <f t="shared" si="48"/>
        <v>16643.165972222221</v>
      </c>
      <c r="U573">
        <f t="shared" si="44"/>
        <v>2015</v>
      </c>
    </row>
    <row r="574" spans="1:21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5"/>
        <v>0</v>
      </c>
      <c r="P574">
        <f t="shared" si="46"/>
        <v>0</v>
      </c>
      <c r="Q574" s="11" t="s">
        <v>8317</v>
      </c>
      <c r="R574" t="s">
        <v>8318</v>
      </c>
      <c r="S574" s="16">
        <f t="shared" si="47"/>
        <v>42282.71629629629</v>
      </c>
      <c r="T574" s="16">
        <f t="shared" si="48"/>
        <v>16743.757962962962</v>
      </c>
      <c r="U574">
        <f t="shared" si="44"/>
        <v>2015</v>
      </c>
    </row>
    <row r="575" spans="1:21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6">
        <f t="shared" si="47"/>
        <v>41963.050127314811</v>
      </c>
      <c r="T575" s="16">
        <f t="shared" si="48"/>
        <v>16453.05</v>
      </c>
      <c r="U575">
        <f t="shared" si="44"/>
        <v>2014</v>
      </c>
    </row>
    <row r="576" spans="1:21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6">
        <f t="shared" si="47"/>
        <v>42632.443368055552</v>
      </c>
      <c r="T576" s="16">
        <f t="shared" si="48"/>
        <v>17093.443368055556</v>
      </c>
      <c r="U576">
        <f t="shared" si="44"/>
        <v>2016</v>
      </c>
    </row>
    <row r="577" spans="1:21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6">
        <f t="shared" si="47"/>
        <v>42138.692627314813</v>
      </c>
      <c r="T577" s="16">
        <f t="shared" si="48"/>
        <v>16599.692627314816</v>
      </c>
      <c r="U577">
        <f t="shared" si="44"/>
        <v>2015</v>
      </c>
    </row>
    <row r="578" spans="1:21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6">
        <f t="shared" si="47"/>
        <v>42031.471666666665</v>
      </c>
      <c r="T578" s="16">
        <f t="shared" si="48"/>
        <v>16522.43</v>
      </c>
      <c r="U578">
        <f t="shared" si="44"/>
        <v>2015</v>
      </c>
    </row>
    <row r="579" spans="1:21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16941.589143518519</v>
      </c>
      <c r="U579">
        <f t="shared" ref="U579:U642" si="49">YEAR(S579)</f>
        <v>2016</v>
      </c>
    </row>
    <row r="580" spans="1:21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16685.578622685185</v>
      </c>
      <c r="U580">
        <f t="shared" si="49"/>
        <v>2015</v>
      </c>
    </row>
    <row r="581" spans="1:21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16429.852118055558</v>
      </c>
      <c r="U581">
        <f t="shared" si="49"/>
        <v>2014</v>
      </c>
    </row>
    <row r="582" spans="1:21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17066.908182870371</v>
      </c>
      <c r="U582">
        <f t="shared" si="49"/>
        <v>2016</v>
      </c>
    </row>
    <row r="583" spans="1:21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16649.012777777778</v>
      </c>
      <c r="U583">
        <f t="shared" si="49"/>
        <v>2015</v>
      </c>
    </row>
    <row r="584" spans="1:21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16509.75</v>
      </c>
      <c r="U584">
        <f t="shared" si="49"/>
        <v>2015</v>
      </c>
    </row>
    <row r="585" spans="1:21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ref="O585:O648" si="50">ROUND(E585/D585*100,0)</f>
        <v>0</v>
      </c>
      <c r="P585">
        <f t="shared" ref="P585:P648" si="51">IFERROR(ROUND(E585/L585,2),0)</f>
        <v>1</v>
      </c>
      <c r="Q585" s="11" t="s">
        <v>8317</v>
      </c>
      <c r="R585" t="s">
        <v>8318</v>
      </c>
      <c r="S585" s="16">
        <f t="shared" ref="S585:S648" si="52">(((J585/60)/60)/24)+DATE(1970,1,1)</f>
        <v>42052.93850694444</v>
      </c>
      <c r="T585" s="16">
        <f t="shared" ref="T585:T648" si="53">(((I585/60)/60)/24)</f>
        <v>16513.896840277779</v>
      </c>
      <c r="U585">
        <f t="shared" si="49"/>
        <v>2015</v>
      </c>
    </row>
    <row r="586" spans="1:21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0"/>
        <v>1</v>
      </c>
      <c r="P586">
        <f t="shared" si="51"/>
        <v>5</v>
      </c>
      <c r="Q586" s="11" t="s">
        <v>8317</v>
      </c>
      <c r="R586" t="s">
        <v>8318</v>
      </c>
      <c r="S586" s="16">
        <f t="shared" si="52"/>
        <v>42049.716620370367</v>
      </c>
      <c r="T586" s="16">
        <f t="shared" si="53"/>
        <v>16510.674953703703</v>
      </c>
      <c r="U586">
        <f t="shared" si="49"/>
        <v>2015</v>
      </c>
    </row>
    <row r="587" spans="1:21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0"/>
        <v>0</v>
      </c>
      <c r="P587">
        <f t="shared" si="51"/>
        <v>0</v>
      </c>
      <c r="Q587" s="11" t="s">
        <v>8317</v>
      </c>
      <c r="R587" t="s">
        <v>8318</v>
      </c>
      <c r="S587" s="16">
        <f t="shared" si="52"/>
        <v>42283.3909375</v>
      </c>
      <c r="T587" s="16">
        <f t="shared" si="53"/>
        <v>16770</v>
      </c>
      <c r="U587">
        <f t="shared" si="49"/>
        <v>2015</v>
      </c>
    </row>
    <row r="588" spans="1:21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16">
        <f t="shared" si="52"/>
        <v>42020.854247685187</v>
      </c>
      <c r="T588" s="16">
        <f t="shared" si="53"/>
        <v>16481.854247685184</v>
      </c>
      <c r="U588">
        <f t="shared" si="49"/>
        <v>2015</v>
      </c>
    </row>
    <row r="589" spans="1:21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16">
        <f t="shared" si="52"/>
        <v>42080.757326388892</v>
      </c>
      <c r="T589" s="16">
        <f t="shared" si="53"/>
        <v>16541.757326388888</v>
      </c>
      <c r="U589">
        <f t="shared" si="49"/>
        <v>2015</v>
      </c>
    </row>
    <row r="590" spans="1:21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16">
        <f t="shared" si="52"/>
        <v>42631.769513888896</v>
      </c>
      <c r="T590" s="16">
        <f t="shared" si="53"/>
        <v>17122.811180555556</v>
      </c>
      <c r="U590">
        <f t="shared" si="49"/>
        <v>2016</v>
      </c>
    </row>
    <row r="591" spans="1:21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16">
        <f t="shared" si="52"/>
        <v>42178.614571759259</v>
      </c>
      <c r="T591" s="16">
        <f t="shared" si="53"/>
        <v>16624.614571759259</v>
      </c>
      <c r="U591">
        <f t="shared" si="49"/>
        <v>2015</v>
      </c>
    </row>
    <row r="592" spans="1:21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16">
        <f t="shared" si="52"/>
        <v>42377.554756944446</v>
      </c>
      <c r="T592" s="16">
        <f t="shared" si="53"/>
        <v>16839.542361111111</v>
      </c>
      <c r="U592">
        <f t="shared" si="49"/>
        <v>2016</v>
      </c>
    </row>
    <row r="593" spans="1:21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16">
        <f t="shared" si="52"/>
        <v>42177.543171296296</v>
      </c>
      <c r="T593" s="16">
        <f t="shared" si="53"/>
        <v>16638.543171296296</v>
      </c>
      <c r="U593">
        <f t="shared" si="49"/>
        <v>2015</v>
      </c>
    </row>
    <row r="594" spans="1:21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16">
        <f t="shared" si="52"/>
        <v>41946.232175925928</v>
      </c>
      <c r="T594" s="16">
        <f t="shared" si="53"/>
        <v>16407.232175925925</v>
      </c>
      <c r="U594">
        <f t="shared" si="49"/>
        <v>2014</v>
      </c>
    </row>
    <row r="595" spans="1:21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16">
        <f t="shared" si="52"/>
        <v>42070.677604166667</v>
      </c>
      <c r="T595" s="16">
        <f t="shared" si="53"/>
        <v>16531.635937499999</v>
      </c>
      <c r="U595">
        <f t="shared" si="49"/>
        <v>2015</v>
      </c>
    </row>
    <row r="596" spans="1:21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16">
        <f t="shared" si="52"/>
        <v>42446.780162037037</v>
      </c>
      <c r="T596" s="16">
        <f t="shared" si="53"/>
        <v>16907.780162037037</v>
      </c>
      <c r="U596">
        <f t="shared" si="49"/>
        <v>2016</v>
      </c>
    </row>
    <row r="597" spans="1:21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16">
        <f t="shared" si="52"/>
        <v>42083.069884259254</v>
      </c>
      <c r="T597" s="16">
        <f t="shared" si="53"/>
        <v>16559.069884259257</v>
      </c>
      <c r="U597">
        <f t="shared" si="49"/>
        <v>2015</v>
      </c>
    </row>
    <row r="598" spans="1:21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16">
        <f t="shared" si="52"/>
        <v>42646.896898148145</v>
      </c>
      <c r="T598" s="16">
        <f t="shared" si="53"/>
        <v>17107.896898148148</v>
      </c>
      <c r="U598">
        <f t="shared" si="49"/>
        <v>2016</v>
      </c>
    </row>
    <row r="599" spans="1:21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16">
        <f t="shared" si="52"/>
        <v>42545.705266203702</v>
      </c>
      <c r="T599" s="16">
        <f t="shared" si="53"/>
        <v>17013.666666666668</v>
      </c>
      <c r="U599">
        <f t="shared" si="49"/>
        <v>2016</v>
      </c>
    </row>
    <row r="600" spans="1:21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16">
        <f t="shared" si="52"/>
        <v>41948.00209490741</v>
      </c>
      <c r="T600" s="16">
        <f t="shared" si="53"/>
        <v>16409.002094907406</v>
      </c>
      <c r="U600">
        <f t="shared" si="49"/>
        <v>2014</v>
      </c>
    </row>
    <row r="601" spans="1:21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16">
        <f t="shared" si="52"/>
        <v>42047.812523148154</v>
      </c>
      <c r="T601" s="16">
        <f t="shared" si="53"/>
        <v>16502.636111111111</v>
      </c>
      <c r="U601">
        <f t="shared" si="49"/>
        <v>2015</v>
      </c>
    </row>
    <row r="602" spans="1:21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16">
        <f t="shared" si="52"/>
        <v>42073.798171296294</v>
      </c>
      <c r="T602" s="16">
        <f t="shared" si="53"/>
        <v>16564.798171296297</v>
      </c>
      <c r="U602">
        <f t="shared" si="49"/>
        <v>2015</v>
      </c>
    </row>
    <row r="603" spans="1:21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16">
        <f t="shared" si="52"/>
        <v>41969.858090277776</v>
      </c>
      <c r="T603" s="16">
        <f t="shared" si="53"/>
        <v>16430.858090277776</v>
      </c>
      <c r="U603">
        <f t="shared" si="49"/>
        <v>2014</v>
      </c>
    </row>
    <row r="604" spans="1:21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0"/>
        <v>0</v>
      </c>
      <c r="P604">
        <f t="shared" si="51"/>
        <v>0</v>
      </c>
      <c r="Q604" s="11" t="s">
        <v>8317</v>
      </c>
      <c r="R604" t="s">
        <v>8318</v>
      </c>
      <c r="S604" s="16">
        <f t="shared" si="52"/>
        <v>42143.79415509259</v>
      </c>
      <c r="T604" s="16">
        <f t="shared" si="53"/>
        <v>16604.794155092593</v>
      </c>
      <c r="U604">
        <f t="shared" si="49"/>
        <v>2015</v>
      </c>
    </row>
    <row r="605" spans="1:21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16">
        <f t="shared" si="52"/>
        <v>41835.639155092591</v>
      </c>
      <c r="T605" s="16">
        <f t="shared" si="53"/>
        <v>16296.639155092593</v>
      </c>
      <c r="U605">
        <f t="shared" si="49"/>
        <v>2014</v>
      </c>
    </row>
    <row r="606" spans="1:21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0"/>
        <v>0</v>
      </c>
      <c r="P606">
        <f t="shared" si="51"/>
        <v>0</v>
      </c>
      <c r="Q606" s="11" t="s">
        <v>8317</v>
      </c>
      <c r="R606" t="s">
        <v>8318</v>
      </c>
      <c r="S606" s="16">
        <f t="shared" si="52"/>
        <v>41849.035370370373</v>
      </c>
      <c r="T606" s="16">
        <f t="shared" si="53"/>
        <v>16310.035370370371</v>
      </c>
      <c r="U606">
        <f t="shared" si="49"/>
        <v>2014</v>
      </c>
    </row>
    <row r="607" spans="1:21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16">
        <f t="shared" si="52"/>
        <v>42194.357731481476</v>
      </c>
      <c r="T607" s="16">
        <f t="shared" si="53"/>
        <v>16670.357731481479</v>
      </c>
      <c r="U607">
        <f t="shared" si="49"/>
        <v>2015</v>
      </c>
    </row>
    <row r="608" spans="1:21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16">
        <f t="shared" si="52"/>
        <v>42102.650567129633</v>
      </c>
      <c r="T608" s="16">
        <f t="shared" si="53"/>
        <v>16579.625</v>
      </c>
      <c r="U608">
        <f t="shared" si="49"/>
        <v>2015</v>
      </c>
    </row>
    <row r="609" spans="1:21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0"/>
        <v>0</v>
      </c>
      <c r="P609">
        <f t="shared" si="51"/>
        <v>0</v>
      </c>
      <c r="Q609" s="11" t="s">
        <v>8317</v>
      </c>
      <c r="R609" t="s">
        <v>8318</v>
      </c>
      <c r="S609" s="16">
        <f t="shared" si="52"/>
        <v>42300.825648148151</v>
      </c>
      <c r="T609" s="16">
        <f t="shared" si="53"/>
        <v>16761.867314814815</v>
      </c>
      <c r="U609">
        <f t="shared" si="49"/>
        <v>2015</v>
      </c>
    </row>
    <row r="610" spans="1:21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16">
        <f t="shared" si="52"/>
        <v>42140.921064814815</v>
      </c>
      <c r="T610" s="16">
        <f t="shared" si="53"/>
        <v>16601.921064814815</v>
      </c>
      <c r="U610">
        <f t="shared" si="49"/>
        <v>2015</v>
      </c>
    </row>
    <row r="611" spans="1:21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6">
        <f t="shared" si="52"/>
        <v>42307.034074074079</v>
      </c>
      <c r="T611" s="16">
        <f t="shared" si="53"/>
        <v>16768.07574074074</v>
      </c>
      <c r="U611">
        <f t="shared" si="49"/>
        <v>2015</v>
      </c>
    </row>
    <row r="612" spans="1:21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0"/>
        <v>0</v>
      </c>
      <c r="P612">
        <f t="shared" si="51"/>
        <v>0</v>
      </c>
      <c r="Q612" s="11" t="s">
        <v>8317</v>
      </c>
      <c r="R612" t="s">
        <v>8318</v>
      </c>
      <c r="S612" s="16">
        <f t="shared" si="52"/>
        <v>42086.83085648148</v>
      </c>
      <c r="T612" s="16">
        <f t="shared" si="53"/>
        <v>16547.830856481483</v>
      </c>
      <c r="U612">
        <f t="shared" si="49"/>
        <v>2015</v>
      </c>
    </row>
    <row r="613" spans="1:21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0"/>
        <v>0</v>
      </c>
      <c r="P613">
        <f t="shared" si="51"/>
        <v>0</v>
      </c>
      <c r="Q613" s="11" t="s">
        <v>8317</v>
      </c>
      <c r="R613" t="s">
        <v>8318</v>
      </c>
      <c r="S613" s="16">
        <f t="shared" si="52"/>
        <v>42328.560613425929</v>
      </c>
      <c r="T613" s="16">
        <f t="shared" si="53"/>
        <v>16819.560613425925</v>
      </c>
      <c r="U613">
        <f t="shared" si="49"/>
        <v>2015</v>
      </c>
    </row>
    <row r="614" spans="1:21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0"/>
        <v>0</v>
      </c>
      <c r="P614">
        <f t="shared" si="51"/>
        <v>0</v>
      </c>
      <c r="Q614" s="11" t="s">
        <v>8317</v>
      </c>
      <c r="R614" t="s">
        <v>8318</v>
      </c>
      <c r="S614" s="16">
        <f t="shared" si="52"/>
        <v>42585.031782407401</v>
      </c>
      <c r="T614" s="16">
        <f t="shared" si="53"/>
        <v>17046.031782407405</v>
      </c>
      <c r="U614">
        <f t="shared" si="49"/>
        <v>2016</v>
      </c>
    </row>
    <row r="615" spans="1:21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6">
        <f t="shared" si="52"/>
        <v>42247.496759259258</v>
      </c>
      <c r="T615" s="16">
        <f t="shared" si="53"/>
        <v>16709.207638888889</v>
      </c>
      <c r="U615">
        <f t="shared" si="49"/>
        <v>2015</v>
      </c>
    </row>
    <row r="616" spans="1:21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0"/>
        <v>0</v>
      </c>
      <c r="P616">
        <f t="shared" si="51"/>
        <v>0</v>
      </c>
      <c r="Q616" s="11" t="s">
        <v>8317</v>
      </c>
      <c r="R616" t="s">
        <v>8318</v>
      </c>
      <c r="S616" s="16">
        <f t="shared" si="52"/>
        <v>42515.061805555553</v>
      </c>
      <c r="T616" s="16">
        <f t="shared" si="53"/>
        <v>16976.061805555557</v>
      </c>
      <c r="U616">
        <f t="shared" si="49"/>
        <v>2016</v>
      </c>
    </row>
    <row r="617" spans="1:21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0"/>
        <v>0</v>
      </c>
      <c r="P617">
        <f t="shared" si="51"/>
        <v>0</v>
      </c>
      <c r="Q617" s="11" t="s">
        <v>8317</v>
      </c>
      <c r="R617" t="s">
        <v>8318</v>
      </c>
      <c r="S617" s="16">
        <f t="shared" si="52"/>
        <v>42242.122210648144</v>
      </c>
      <c r="T617" s="16">
        <f t="shared" si="53"/>
        <v>16703.122210648147</v>
      </c>
      <c r="U617">
        <f t="shared" si="49"/>
        <v>2015</v>
      </c>
    </row>
    <row r="618" spans="1:21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0"/>
        <v>0</v>
      </c>
      <c r="P618">
        <f t="shared" si="51"/>
        <v>0</v>
      </c>
      <c r="Q618" s="11" t="s">
        <v>8317</v>
      </c>
      <c r="R618" t="s">
        <v>8318</v>
      </c>
      <c r="S618" s="16">
        <f t="shared" si="52"/>
        <v>42761.376238425932</v>
      </c>
      <c r="T618" s="16">
        <f t="shared" si="53"/>
        <v>17222.376238425928</v>
      </c>
      <c r="U618">
        <f t="shared" si="49"/>
        <v>2017</v>
      </c>
    </row>
    <row r="619" spans="1:21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6">
        <f t="shared" si="52"/>
        <v>42087.343090277776</v>
      </c>
      <c r="T619" s="16">
        <f t="shared" si="53"/>
        <v>16563.34309027778</v>
      </c>
      <c r="U619">
        <f t="shared" si="49"/>
        <v>2015</v>
      </c>
    </row>
    <row r="620" spans="1:21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0"/>
        <v>0</v>
      </c>
      <c r="P620">
        <f t="shared" si="51"/>
        <v>0</v>
      </c>
      <c r="Q620" s="11" t="s">
        <v>8317</v>
      </c>
      <c r="R620" t="s">
        <v>8318</v>
      </c>
      <c r="S620" s="16">
        <f t="shared" si="52"/>
        <v>42317.810219907406</v>
      </c>
      <c r="T620" s="16">
        <f t="shared" si="53"/>
        <v>16778.810219907406</v>
      </c>
      <c r="U620">
        <f t="shared" si="49"/>
        <v>2015</v>
      </c>
    </row>
    <row r="621" spans="1:21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6">
        <f t="shared" si="52"/>
        <v>41908.650347222225</v>
      </c>
      <c r="T621" s="16">
        <f t="shared" si="53"/>
        <v>16399.692013888889</v>
      </c>
      <c r="U621">
        <f t="shared" si="49"/>
        <v>2014</v>
      </c>
    </row>
    <row r="622" spans="1:21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6">
        <f t="shared" si="52"/>
        <v>41831.716874999998</v>
      </c>
      <c r="T622" s="16">
        <f t="shared" si="53"/>
        <v>16307.716875</v>
      </c>
      <c r="U622">
        <f t="shared" si="49"/>
        <v>2014</v>
      </c>
    </row>
    <row r="623" spans="1:21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6">
        <f t="shared" si="52"/>
        <v>42528.987696759257</v>
      </c>
      <c r="T623" s="16">
        <f t="shared" si="53"/>
        <v>16989.987696759261</v>
      </c>
      <c r="U623">
        <f t="shared" si="49"/>
        <v>2016</v>
      </c>
    </row>
    <row r="624" spans="1:21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6">
        <f t="shared" si="52"/>
        <v>42532.774745370371</v>
      </c>
      <c r="T624" s="16">
        <f t="shared" si="53"/>
        <v>16983.774745370371</v>
      </c>
      <c r="U624">
        <f t="shared" si="49"/>
        <v>2016</v>
      </c>
    </row>
    <row r="625" spans="1:21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0"/>
        <v>0</v>
      </c>
      <c r="P625">
        <f t="shared" si="51"/>
        <v>0</v>
      </c>
      <c r="Q625" s="11" t="s">
        <v>8317</v>
      </c>
      <c r="R625" t="s">
        <v>8318</v>
      </c>
      <c r="S625" s="16">
        <f t="shared" si="52"/>
        <v>42122.009224537032</v>
      </c>
      <c r="T625" s="16">
        <f t="shared" si="53"/>
        <v>16583.009224537036</v>
      </c>
      <c r="U625">
        <f t="shared" si="49"/>
        <v>2015</v>
      </c>
    </row>
    <row r="626" spans="1:21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0"/>
        <v>0</v>
      </c>
      <c r="P626">
        <f t="shared" si="51"/>
        <v>0</v>
      </c>
      <c r="Q626" s="11" t="s">
        <v>8317</v>
      </c>
      <c r="R626" t="s">
        <v>8318</v>
      </c>
      <c r="S626" s="16">
        <f t="shared" si="52"/>
        <v>42108.988900462966</v>
      </c>
      <c r="T626" s="16">
        <f t="shared" si="53"/>
        <v>16569.988900462962</v>
      </c>
      <c r="U626">
        <f t="shared" si="49"/>
        <v>2015</v>
      </c>
    </row>
    <row r="627" spans="1:21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0"/>
        <v>0</v>
      </c>
      <c r="P627">
        <f t="shared" si="51"/>
        <v>0</v>
      </c>
      <c r="Q627" s="11" t="s">
        <v>8317</v>
      </c>
      <c r="R627" t="s">
        <v>8318</v>
      </c>
      <c r="S627" s="16">
        <f t="shared" si="52"/>
        <v>42790.895567129628</v>
      </c>
      <c r="T627" s="16">
        <f t="shared" si="53"/>
        <v>17251.853900462964</v>
      </c>
      <c r="U627">
        <f t="shared" si="49"/>
        <v>2017</v>
      </c>
    </row>
    <row r="628" spans="1:21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6">
        <f t="shared" si="52"/>
        <v>42198.559479166666</v>
      </c>
      <c r="T628" s="16">
        <f t="shared" si="53"/>
        <v>16662.556944444445</v>
      </c>
      <c r="U628">
        <f t="shared" si="49"/>
        <v>2015</v>
      </c>
    </row>
    <row r="629" spans="1:21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6">
        <f t="shared" si="52"/>
        <v>42384.306840277779</v>
      </c>
      <c r="T629" s="16">
        <f t="shared" si="53"/>
        <v>16874.958333333332</v>
      </c>
      <c r="U629">
        <f t="shared" si="49"/>
        <v>2016</v>
      </c>
    </row>
    <row r="630" spans="1:21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0"/>
        <v>0</v>
      </c>
      <c r="P630">
        <f t="shared" si="51"/>
        <v>0</v>
      </c>
      <c r="Q630" s="11" t="s">
        <v>8317</v>
      </c>
      <c r="R630" t="s">
        <v>8318</v>
      </c>
      <c r="S630" s="16">
        <f t="shared" si="52"/>
        <v>41803.692789351851</v>
      </c>
      <c r="T630" s="16">
        <f t="shared" si="53"/>
        <v>16264.692789351851</v>
      </c>
      <c r="U630">
        <f t="shared" si="49"/>
        <v>2014</v>
      </c>
    </row>
    <row r="631" spans="1:21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6">
        <f t="shared" si="52"/>
        <v>42474.637824074074</v>
      </c>
      <c r="T631" s="16">
        <f t="shared" si="53"/>
        <v>16935.637824074071</v>
      </c>
      <c r="U631">
        <f t="shared" si="49"/>
        <v>2016</v>
      </c>
    </row>
    <row r="632" spans="1:21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6">
        <f t="shared" si="52"/>
        <v>42223.619456018518</v>
      </c>
      <c r="T632" s="16">
        <f t="shared" si="53"/>
        <v>16684.215277777777</v>
      </c>
      <c r="U632">
        <f t="shared" si="49"/>
        <v>2015</v>
      </c>
    </row>
    <row r="633" spans="1:21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6">
        <f t="shared" si="52"/>
        <v>42489.772326388891</v>
      </c>
      <c r="T633" s="16">
        <f t="shared" si="53"/>
        <v>16949.772326388887</v>
      </c>
      <c r="U633">
        <f t="shared" si="49"/>
        <v>2016</v>
      </c>
    </row>
    <row r="634" spans="1:21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0"/>
        <v>0</v>
      </c>
      <c r="P634">
        <f t="shared" si="51"/>
        <v>0</v>
      </c>
      <c r="Q634" s="11" t="s">
        <v>8317</v>
      </c>
      <c r="R634" t="s">
        <v>8318</v>
      </c>
      <c r="S634" s="16">
        <f t="shared" si="52"/>
        <v>42303.659317129626</v>
      </c>
      <c r="T634" s="16">
        <f t="shared" si="53"/>
        <v>16764.700983796298</v>
      </c>
      <c r="U634">
        <f t="shared" si="49"/>
        <v>2015</v>
      </c>
    </row>
    <row r="635" spans="1:21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6">
        <f t="shared" si="52"/>
        <v>42507.29932870371</v>
      </c>
      <c r="T635" s="16">
        <f t="shared" si="53"/>
        <v>16969.958333333332</v>
      </c>
      <c r="U635">
        <f t="shared" si="49"/>
        <v>2016</v>
      </c>
    </row>
    <row r="636" spans="1:21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6">
        <f t="shared" si="52"/>
        <v>42031.928576388891</v>
      </c>
      <c r="T636" s="16">
        <f t="shared" si="53"/>
        <v>16492.928576388887</v>
      </c>
      <c r="U636">
        <f t="shared" si="49"/>
        <v>2015</v>
      </c>
    </row>
    <row r="637" spans="1:21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6">
        <f t="shared" si="52"/>
        <v>42076.092152777783</v>
      </c>
      <c r="T637" s="16">
        <f t="shared" si="53"/>
        <v>16537.092152777779</v>
      </c>
      <c r="U637">
        <f t="shared" si="49"/>
        <v>2015</v>
      </c>
    </row>
    <row r="638" spans="1:21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6">
        <f t="shared" si="52"/>
        <v>42131.455439814818</v>
      </c>
      <c r="T638" s="16">
        <f t="shared" si="53"/>
        <v>16592.449305555554</v>
      </c>
      <c r="U638">
        <f t="shared" si="49"/>
        <v>2015</v>
      </c>
    </row>
    <row r="639" spans="1:21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0"/>
        <v>0</v>
      </c>
      <c r="P639">
        <f t="shared" si="51"/>
        <v>0</v>
      </c>
      <c r="Q639" s="11" t="s">
        <v>8317</v>
      </c>
      <c r="R639" t="s">
        <v>8318</v>
      </c>
      <c r="S639" s="16">
        <f t="shared" si="52"/>
        <v>42762.962013888886</v>
      </c>
      <c r="T639" s="16">
        <f t="shared" si="53"/>
        <v>17222.961111111112</v>
      </c>
      <c r="U639">
        <f t="shared" si="49"/>
        <v>2017</v>
      </c>
    </row>
    <row r="640" spans="1:21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6">
        <f t="shared" si="52"/>
        <v>42759.593310185184</v>
      </c>
      <c r="T640" s="16">
        <f t="shared" si="53"/>
        <v>17250.55164351852</v>
      </c>
      <c r="U640">
        <f t="shared" si="49"/>
        <v>2017</v>
      </c>
    </row>
    <row r="641" spans="1:21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0"/>
        <v>0</v>
      </c>
      <c r="P641">
        <f t="shared" si="51"/>
        <v>1</v>
      </c>
      <c r="Q641" s="11" t="s">
        <v>8317</v>
      </c>
      <c r="R641" t="s">
        <v>8319</v>
      </c>
      <c r="S641" s="16">
        <f t="shared" si="52"/>
        <v>41865.583275462966</v>
      </c>
      <c r="T641" s="16">
        <f t="shared" si="53"/>
        <v>16356.583275462965</v>
      </c>
      <c r="U641">
        <f t="shared" si="49"/>
        <v>2014</v>
      </c>
    </row>
    <row r="642" spans="1:21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6">
        <f t="shared" si="52"/>
        <v>42683.420312500006</v>
      </c>
      <c r="T642" s="16">
        <f t="shared" si="53"/>
        <v>17129.958333333332</v>
      </c>
      <c r="U642">
        <f t="shared" si="49"/>
        <v>2016</v>
      </c>
    </row>
    <row r="643" spans="1:21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16660.57</v>
      </c>
      <c r="U643">
        <f t="shared" ref="U643:U706" si="54">YEAR(S643)</f>
        <v>2015</v>
      </c>
    </row>
    <row r="644" spans="1:21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16666.651319444445</v>
      </c>
      <c r="U644">
        <f t="shared" si="54"/>
        <v>2015</v>
      </c>
    </row>
    <row r="645" spans="1:21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16586.642071759259</v>
      </c>
      <c r="U645">
        <f t="shared" si="54"/>
        <v>2015</v>
      </c>
    </row>
    <row r="646" spans="1:21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16372.041666666666</v>
      </c>
      <c r="U646">
        <f t="shared" si="54"/>
        <v>2014</v>
      </c>
    </row>
    <row r="647" spans="1:21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17025.026319444445</v>
      </c>
      <c r="U647">
        <f t="shared" si="54"/>
        <v>2016</v>
      </c>
    </row>
    <row r="648" spans="1:21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16293.852627314816</v>
      </c>
      <c r="U648">
        <f t="shared" si="54"/>
        <v>2014</v>
      </c>
    </row>
    <row r="649" spans="1:21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ref="O649:O712" si="55">ROUND(E649/D649*100,0)</f>
        <v>107</v>
      </c>
      <c r="P649">
        <f t="shared" ref="P649:P712" si="56">IFERROR(ROUND(E649/L649,2),0)</f>
        <v>125.94</v>
      </c>
      <c r="Q649" s="11" t="s">
        <v>8317</v>
      </c>
      <c r="R649" t="s">
        <v>8319</v>
      </c>
      <c r="S649" s="16">
        <f t="shared" ref="S649:S712" si="57">(((J649/60)/60)/24)+DATE(1970,1,1)</f>
        <v>42416.767928240741</v>
      </c>
      <c r="T649" s="16">
        <f t="shared" ref="T649:T712" si="58">(((I649/60)/60)/24)</f>
        <v>16877.726261574073</v>
      </c>
      <c r="U649">
        <f t="shared" si="54"/>
        <v>2016</v>
      </c>
    </row>
    <row r="650" spans="1:21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5"/>
        <v>127</v>
      </c>
      <c r="P650">
        <f t="shared" si="56"/>
        <v>1644</v>
      </c>
      <c r="Q650" s="11" t="s">
        <v>8317</v>
      </c>
      <c r="R650" t="s">
        <v>8319</v>
      </c>
      <c r="S650" s="16">
        <f t="shared" si="57"/>
        <v>41891.693379629629</v>
      </c>
      <c r="T650" s="16">
        <f t="shared" si="58"/>
        <v>16357.693379629629</v>
      </c>
      <c r="U650">
        <f t="shared" si="54"/>
        <v>2014</v>
      </c>
    </row>
    <row r="651" spans="1:21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5"/>
        <v>140</v>
      </c>
      <c r="P651">
        <f t="shared" si="56"/>
        <v>42.67</v>
      </c>
      <c r="Q651" s="11" t="s">
        <v>8317</v>
      </c>
      <c r="R651" t="s">
        <v>8319</v>
      </c>
      <c r="S651" s="16">
        <f t="shared" si="57"/>
        <v>41877.912187499998</v>
      </c>
      <c r="T651" s="16">
        <f t="shared" si="58"/>
        <v>16329.9121875</v>
      </c>
      <c r="U651">
        <f t="shared" si="54"/>
        <v>2014</v>
      </c>
    </row>
    <row r="652" spans="1:21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5"/>
        <v>112</v>
      </c>
      <c r="P652">
        <f t="shared" si="56"/>
        <v>35.130000000000003</v>
      </c>
      <c r="Q652" s="11" t="s">
        <v>8317</v>
      </c>
      <c r="R652" t="s">
        <v>8319</v>
      </c>
      <c r="S652" s="16">
        <f t="shared" si="57"/>
        <v>41932.036851851852</v>
      </c>
      <c r="T652" s="16">
        <f t="shared" si="58"/>
        <v>16423.07851851852</v>
      </c>
      <c r="U652">
        <f t="shared" si="54"/>
        <v>2014</v>
      </c>
    </row>
    <row r="653" spans="1:21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5"/>
        <v>101</v>
      </c>
      <c r="P653">
        <f t="shared" si="56"/>
        <v>239.35</v>
      </c>
      <c r="Q653" s="11" t="s">
        <v>8317</v>
      </c>
      <c r="R653" t="s">
        <v>8319</v>
      </c>
      <c r="S653" s="16">
        <f t="shared" si="57"/>
        <v>41956.017488425925</v>
      </c>
      <c r="T653" s="16">
        <f t="shared" si="58"/>
        <v>16417.017488425925</v>
      </c>
      <c r="U653">
        <f t="shared" si="54"/>
        <v>2014</v>
      </c>
    </row>
    <row r="654" spans="1:21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5"/>
        <v>100</v>
      </c>
      <c r="P654">
        <f t="shared" si="56"/>
        <v>107.64</v>
      </c>
      <c r="Q654" s="11" t="s">
        <v>8317</v>
      </c>
      <c r="R654" t="s">
        <v>8319</v>
      </c>
      <c r="S654" s="16">
        <f t="shared" si="57"/>
        <v>42675.690393518518</v>
      </c>
      <c r="T654" s="16">
        <f t="shared" si="58"/>
        <v>17136.732060185186</v>
      </c>
      <c r="U654">
        <f t="shared" si="54"/>
        <v>2016</v>
      </c>
    </row>
    <row r="655" spans="1:21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5"/>
        <v>141</v>
      </c>
      <c r="P655">
        <f t="shared" si="56"/>
        <v>95.83</v>
      </c>
      <c r="Q655" s="11" t="s">
        <v>8317</v>
      </c>
      <c r="R655" t="s">
        <v>8319</v>
      </c>
      <c r="S655" s="16">
        <f t="shared" si="57"/>
        <v>42199.618518518517</v>
      </c>
      <c r="T655" s="16">
        <f t="shared" si="58"/>
        <v>16667.61851851852</v>
      </c>
      <c r="U655">
        <f t="shared" si="54"/>
        <v>2015</v>
      </c>
    </row>
    <row r="656" spans="1:21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5"/>
        <v>267</v>
      </c>
      <c r="P656">
        <f t="shared" si="56"/>
        <v>31.66</v>
      </c>
      <c r="Q656" s="11" t="s">
        <v>8317</v>
      </c>
      <c r="R656" t="s">
        <v>8319</v>
      </c>
      <c r="S656" s="16">
        <f t="shared" si="57"/>
        <v>42163.957326388889</v>
      </c>
      <c r="T656" s="16">
        <f t="shared" si="58"/>
        <v>16624.957326388889</v>
      </c>
      <c r="U656">
        <f t="shared" si="54"/>
        <v>2015</v>
      </c>
    </row>
    <row r="657" spans="1:21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5"/>
        <v>147</v>
      </c>
      <c r="P657">
        <f t="shared" si="56"/>
        <v>42.89</v>
      </c>
      <c r="Q657" s="11" t="s">
        <v>8317</v>
      </c>
      <c r="R657" t="s">
        <v>8319</v>
      </c>
      <c r="S657" s="16">
        <f t="shared" si="57"/>
        <v>42045.957314814819</v>
      </c>
      <c r="T657" s="16">
        <f t="shared" si="58"/>
        <v>16506.915648148151</v>
      </c>
      <c r="U657">
        <f t="shared" si="54"/>
        <v>2015</v>
      </c>
    </row>
    <row r="658" spans="1:21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5"/>
        <v>214</v>
      </c>
      <c r="P658">
        <f t="shared" si="56"/>
        <v>122.74</v>
      </c>
      <c r="Q658" s="11" t="s">
        <v>8317</v>
      </c>
      <c r="R658" t="s">
        <v>8319</v>
      </c>
      <c r="S658" s="16">
        <f t="shared" si="57"/>
        <v>42417.804618055554</v>
      </c>
      <c r="T658" s="16">
        <f t="shared" si="58"/>
        <v>16908.762951388886</v>
      </c>
      <c r="U658">
        <f t="shared" si="54"/>
        <v>2016</v>
      </c>
    </row>
    <row r="659" spans="1:21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5"/>
        <v>126</v>
      </c>
      <c r="P659">
        <f t="shared" si="56"/>
        <v>190.45</v>
      </c>
      <c r="Q659" s="11" t="s">
        <v>8317</v>
      </c>
      <c r="R659" t="s">
        <v>8319</v>
      </c>
      <c r="S659" s="16">
        <f t="shared" si="57"/>
        <v>42331.84574074074</v>
      </c>
      <c r="T659" s="16">
        <f t="shared" si="58"/>
        <v>16792.84574074074</v>
      </c>
      <c r="U659">
        <f t="shared" si="54"/>
        <v>2015</v>
      </c>
    </row>
    <row r="660" spans="1:21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5"/>
        <v>104</v>
      </c>
      <c r="P660">
        <f t="shared" si="56"/>
        <v>109.34</v>
      </c>
      <c r="Q660" s="11" t="s">
        <v>8317</v>
      </c>
      <c r="R660" t="s">
        <v>8319</v>
      </c>
      <c r="S660" s="16">
        <f t="shared" si="57"/>
        <v>42179.160752314812</v>
      </c>
      <c r="T660" s="16">
        <f t="shared" si="58"/>
        <v>16642.75</v>
      </c>
      <c r="U660">
        <f t="shared" si="54"/>
        <v>2015</v>
      </c>
    </row>
    <row r="661" spans="1:21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5"/>
        <v>101</v>
      </c>
      <c r="P661">
        <f t="shared" si="56"/>
        <v>143.66999999999999</v>
      </c>
      <c r="Q661" s="11" t="s">
        <v>8317</v>
      </c>
      <c r="R661" t="s">
        <v>8319</v>
      </c>
      <c r="S661" s="16">
        <f t="shared" si="57"/>
        <v>42209.593692129631</v>
      </c>
      <c r="T661" s="16">
        <f t="shared" si="58"/>
        <v>16670.593692129631</v>
      </c>
      <c r="U661">
        <f t="shared" si="54"/>
        <v>2015</v>
      </c>
    </row>
    <row r="662" spans="1:21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5"/>
        <v>3</v>
      </c>
      <c r="P662">
        <f t="shared" si="56"/>
        <v>84.94</v>
      </c>
      <c r="Q662" s="11" t="s">
        <v>8317</v>
      </c>
      <c r="R662" t="s">
        <v>8319</v>
      </c>
      <c r="S662" s="16">
        <f t="shared" si="57"/>
        <v>41922.741655092592</v>
      </c>
      <c r="T662" s="16">
        <f t="shared" si="58"/>
        <v>16383.783321759262</v>
      </c>
      <c r="U662">
        <f t="shared" si="54"/>
        <v>2014</v>
      </c>
    </row>
    <row r="663" spans="1:21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5"/>
        <v>1</v>
      </c>
      <c r="P663">
        <f t="shared" si="56"/>
        <v>10.56</v>
      </c>
      <c r="Q663" s="11" t="s">
        <v>8317</v>
      </c>
      <c r="R663" t="s">
        <v>8319</v>
      </c>
      <c r="S663" s="16">
        <f t="shared" si="57"/>
        <v>42636.645358796297</v>
      </c>
      <c r="T663" s="16">
        <f t="shared" si="58"/>
        <v>17097.645358796297</v>
      </c>
      <c r="U663">
        <f t="shared" si="54"/>
        <v>2016</v>
      </c>
    </row>
    <row r="664" spans="1:21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5"/>
        <v>0</v>
      </c>
      <c r="P664">
        <f t="shared" si="56"/>
        <v>39</v>
      </c>
      <c r="Q664" s="11" t="s">
        <v>8317</v>
      </c>
      <c r="R664" t="s">
        <v>8319</v>
      </c>
      <c r="S664" s="16">
        <f t="shared" si="57"/>
        <v>41990.438043981485</v>
      </c>
      <c r="T664" s="16">
        <f t="shared" si="58"/>
        <v>16451.438043981481</v>
      </c>
      <c r="U664">
        <f t="shared" si="54"/>
        <v>2014</v>
      </c>
    </row>
    <row r="665" spans="1:21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5"/>
        <v>0</v>
      </c>
      <c r="P665">
        <f t="shared" si="56"/>
        <v>100</v>
      </c>
      <c r="Q665" s="11" t="s">
        <v>8317</v>
      </c>
      <c r="R665" t="s">
        <v>8319</v>
      </c>
      <c r="S665" s="16">
        <f t="shared" si="57"/>
        <v>42173.843240740738</v>
      </c>
      <c r="T665" s="16">
        <f t="shared" si="58"/>
        <v>16634.843240740742</v>
      </c>
      <c r="U665">
        <f t="shared" si="54"/>
        <v>2015</v>
      </c>
    </row>
    <row r="666" spans="1:21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5"/>
        <v>8</v>
      </c>
      <c r="P666">
        <f t="shared" si="56"/>
        <v>31.17</v>
      </c>
      <c r="Q666" s="11" t="s">
        <v>8317</v>
      </c>
      <c r="R666" t="s">
        <v>8319</v>
      </c>
      <c r="S666" s="16">
        <f t="shared" si="57"/>
        <v>42077.666377314818</v>
      </c>
      <c r="T666" s="16">
        <f t="shared" si="58"/>
        <v>16538.666377314814</v>
      </c>
      <c r="U666">
        <f t="shared" si="54"/>
        <v>2015</v>
      </c>
    </row>
    <row r="667" spans="1:21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5"/>
        <v>19</v>
      </c>
      <c r="P667">
        <f t="shared" si="56"/>
        <v>155.33000000000001</v>
      </c>
      <c r="Q667" s="11" t="s">
        <v>8317</v>
      </c>
      <c r="R667" t="s">
        <v>8319</v>
      </c>
      <c r="S667" s="16">
        <f t="shared" si="57"/>
        <v>42688.711354166662</v>
      </c>
      <c r="T667" s="16">
        <f t="shared" si="58"/>
        <v>17179.711354166666</v>
      </c>
      <c r="U667">
        <f t="shared" si="54"/>
        <v>2016</v>
      </c>
    </row>
    <row r="668" spans="1:21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5"/>
        <v>0</v>
      </c>
      <c r="P668">
        <f t="shared" si="56"/>
        <v>2</v>
      </c>
      <c r="Q668" s="11" t="s">
        <v>8317</v>
      </c>
      <c r="R668" t="s">
        <v>8319</v>
      </c>
      <c r="S668" s="16">
        <f t="shared" si="57"/>
        <v>41838.832152777781</v>
      </c>
      <c r="T668" s="16">
        <f t="shared" si="58"/>
        <v>16299.832152777779</v>
      </c>
      <c r="U668">
        <f t="shared" si="54"/>
        <v>2014</v>
      </c>
    </row>
    <row r="669" spans="1:21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5"/>
        <v>10</v>
      </c>
      <c r="P669">
        <f t="shared" si="56"/>
        <v>178.93</v>
      </c>
      <c r="Q669" s="11" t="s">
        <v>8317</v>
      </c>
      <c r="R669" t="s">
        <v>8319</v>
      </c>
      <c r="S669" s="16">
        <f t="shared" si="57"/>
        <v>42632.373414351852</v>
      </c>
      <c r="T669" s="16">
        <f t="shared" si="58"/>
        <v>17103.373414351849</v>
      </c>
      <c r="U669">
        <f t="shared" si="54"/>
        <v>2016</v>
      </c>
    </row>
    <row r="670" spans="1:21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16">
        <f t="shared" si="57"/>
        <v>42090.831273148149</v>
      </c>
      <c r="T670" s="16">
        <f t="shared" si="58"/>
        <v>16566.831273148149</v>
      </c>
      <c r="U670">
        <f t="shared" si="54"/>
        <v>2015</v>
      </c>
    </row>
    <row r="671" spans="1:21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16">
        <f t="shared" si="57"/>
        <v>42527.625671296293</v>
      </c>
      <c r="T671" s="16">
        <f t="shared" si="58"/>
        <v>16988.625671296297</v>
      </c>
      <c r="U671">
        <f t="shared" si="54"/>
        <v>2016</v>
      </c>
    </row>
    <row r="672" spans="1:21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16">
        <f t="shared" si="57"/>
        <v>42506.709722222222</v>
      </c>
      <c r="T672" s="16">
        <f t="shared" si="58"/>
        <v>16971.340277777777</v>
      </c>
      <c r="U672">
        <f t="shared" si="54"/>
        <v>2016</v>
      </c>
    </row>
    <row r="673" spans="1:21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16">
        <f t="shared" si="57"/>
        <v>41984.692731481482</v>
      </c>
      <c r="T673" s="16">
        <f t="shared" si="58"/>
        <v>16449.166666666668</v>
      </c>
      <c r="U673">
        <f t="shared" si="54"/>
        <v>2014</v>
      </c>
    </row>
    <row r="674" spans="1:21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16">
        <f t="shared" si="57"/>
        <v>41974.219490740739</v>
      </c>
      <c r="T674" s="16">
        <f t="shared" si="58"/>
        <v>16436.207638888889</v>
      </c>
      <c r="U674">
        <f t="shared" si="54"/>
        <v>2014</v>
      </c>
    </row>
    <row r="675" spans="1:21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16">
        <f t="shared" si="57"/>
        <v>41838.840474537035</v>
      </c>
      <c r="T675" s="16">
        <f t="shared" si="58"/>
        <v>16314.840474537037</v>
      </c>
      <c r="U675">
        <f t="shared" si="54"/>
        <v>2014</v>
      </c>
    </row>
    <row r="676" spans="1:21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16">
        <f t="shared" si="57"/>
        <v>41803.116053240738</v>
      </c>
      <c r="T676" s="16">
        <f t="shared" si="58"/>
        <v>16294.116053240739</v>
      </c>
      <c r="U676">
        <f t="shared" si="54"/>
        <v>2014</v>
      </c>
    </row>
    <row r="677" spans="1:21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16">
        <f t="shared" si="57"/>
        <v>41975.930601851855</v>
      </c>
      <c r="T677" s="16">
        <f t="shared" si="58"/>
        <v>16436.290972222221</v>
      </c>
      <c r="U677">
        <f t="shared" si="54"/>
        <v>2014</v>
      </c>
    </row>
    <row r="678" spans="1:21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16">
        <f t="shared" si="57"/>
        <v>42012.768298611118</v>
      </c>
      <c r="T678" s="16">
        <f t="shared" si="58"/>
        <v>16473.768298611114</v>
      </c>
      <c r="U678">
        <f t="shared" si="54"/>
        <v>2015</v>
      </c>
    </row>
    <row r="679" spans="1:21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16">
        <f t="shared" si="57"/>
        <v>42504.403877314813</v>
      </c>
      <c r="T679" s="16">
        <f t="shared" si="58"/>
        <v>16980.403877314813</v>
      </c>
      <c r="U679">
        <f t="shared" si="54"/>
        <v>2016</v>
      </c>
    </row>
    <row r="680" spans="1:21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16">
        <f t="shared" si="57"/>
        <v>42481.376597222217</v>
      </c>
      <c r="T680" s="16">
        <f t="shared" si="58"/>
        <v>16942.376597222221</v>
      </c>
      <c r="U680">
        <f t="shared" si="54"/>
        <v>2016</v>
      </c>
    </row>
    <row r="681" spans="1:21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16">
        <f t="shared" si="57"/>
        <v>42556.695706018523</v>
      </c>
      <c r="T681" s="16">
        <f t="shared" si="58"/>
        <v>17047.69570601852</v>
      </c>
      <c r="U681">
        <f t="shared" si="54"/>
        <v>2016</v>
      </c>
    </row>
    <row r="682" spans="1:21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16">
        <f t="shared" si="57"/>
        <v>41864.501516203702</v>
      </c>
      <c r="T682" s="16">
        <f t="shared" si="58"/>
        <v>16330.501516203703</v>
      </c>
      <c r="U682">
        <f t="shared" si="54"/>
        <v>2014</v>
      </c>
    </row>
    <row r="683" spans="1:21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16">
        <f t="shared" si="57"/>
        <v>42639.805601851855</v>
      </c>
      <c r="T683" s="16">
        <f t="shared" si="58"/>
        <v>17100.805601851851</v>
      </c>
      <c r="U683">
        <f t="shared" si="54"/>
        <v>2016</v>
      </c>
    </row>
    <row r="684" spans="1:21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16">
        <f t="shared" si="57"/>
        <v>42778.765300925923</v>
      </c>
      <c r="T684" s="16">
        <f t="shared" si="58"/>
        <v>17239.723634259262</v>
      </c>
      <c r="U684">
        <f t="shared" si="54"/>
        <v>2017</v>
      </c>
    </row>
    <row r="685" spans="1:21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16">
        <f t="shared" si="57"/>
        <v>42634.900046296301</v>
      </c>
      <c r="T685" s="16">
        <f t="shared" si="58"/>
        <v>17105.900046296298</v>
      </c>
      <c r="U685">
        <f t="shared" si="54"/>
        <v>2016</v>
      </c>
    </row>
    <row r="686" spans="1:21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16">
        <f t="shared" si="57"/>
        <v>41809.473275462966</v>
      </c>
      <c r="T686" s="16">
        <f t="shared" si="58"/>
        <v>16276.125</v>
      </c>
      <c r="U686">
        <f t="shared" si="54"/>
        <v>2014</v>
      </c>
    </row>
    <row r="687" spans="1:21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16">
        <f t="shared" si="57"/>
        <v>41971.866574074069</v>
      </c>
      <c r="T687" s="16">
        <f t="shared" si="58"/>
        <v>16447.866574074073</v>
      </c>
      <c r="U687">
        <f t="shared" si="54"/>
        <v>2014</v>
      </c>
    </row>
    <row r="688" spans="1:21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5"/>
        <v>0</v>
      </c>
      <c r="P688">
        <f t="shared" si="56"/>
        <v>0</v>
      </c>
      <c r="Q688" s="11" t="s">
        <v>8317</v>
      </c>
      <c r="R688" t="s">
        <v>8319</v>
      </c>
      <c r="S688" s="16">
        <f t="shared" si="57"/>
        <v>42189.673263888893</v>
      </c>
      <c r="T688" s="16">
        <f t="shared" si="58"/>
        <v>16650.67326388889</v>
      </c>
      <c r="U688">
        <f t="shared" si="54"/>
        <v>2015</v>
      </c>
    </row>
    <row r="689" spans="1:21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16">
        <f t="shared" si="57"/>
        <v>42711.750613425931</v>
      </c>
      <c r="T689" s="16">
        <f t="shared" si="58"/>
        <v>17202.750613425927</v>
      </c>
      <c r="U689">
        <f t="shared" si="54"/>
        <v>2016</v>
      </c>
    </row>
    <row r="690" spans="1:21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16">
        <f t="shared" si="57"/>
        <v>42262.104780092588</v>
      </c>
      <c r="T690" s="16">
        <f t="shared" si="58"/>
        <v>16723.104780092592</v>
      </c>
      <c r="U690">
        <f t="shared" si="54"/>
        <v>2015</v>
      </c>
    </row>
    <row r="691" spans="1:21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16">
        <f t="shared" si="57"/>
        <v>42675.66778935185</v>
      </c>
      <c r="T691" s="16">
        <f t="shared" si="58"/>
        <v>17143.207638888889</v>
      </c>
      <c r="U691">
        <f t="shared" si="54"/>
        <v>2016</v>
      </c>
    </row>
    <row r="692" spans="1:21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16">
        <f t="shared" si="57"/>
        <v>42579.634733796294</v>
      </c>
      <c r="T692" s="16">
        <f t="shared" si="58"/>
        <v>17053.25</v>
      </c>
      <c r="U692">
        <f t="shared" si="54"/>
        <v>2016</v>
      </c>
    </row>
    <row r="693" spans="1:21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16">
        <f t="shared" si="57"/>
        <v>42158.028310185182</v>
      </c>
      <c r="T693" s="16">
        <f t="shared" si="58"/>
        <v>16617.028310185186</v>
      </c>
      <c r="U693">
        <f t="shared" si="54"/>
        <v>2015</v>
      </c>
    </row>
    <row r="694" spans="1:21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16">
        <f t="shared" si="57"/>
        <v>42696.37572916667</v>
      </c>
      <c r="T694" s="16">
        <f t="shared" si="58"/>
        <v>17157.375729166666</v>
      </c>
      <c r="U694">
        <f t="shared" si="54"/>
        <v>2016</v>
      </c>
    </row>
    <row r="695" spans="1:21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16">
        <f t="shared" si="57"/>
        <v>42094.808182870373</v>
      </c>
      <c r="T695" s="16">
        <f t="shared" si="58"/>
        <v>16555.808182870373</v>
      </c>
      <c r="U695">
        <f t="shared" si="54"/>
        <v>2015</v>
      </c>
    </row>
    <row r="696" spans="1:21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16">
        <f t="shared" si="57"/>
        <v>42737.663877314815</v>
      </c>
      <c r="T696" s="16">
        <f t="shared" si="58"/>
        <v>17198.663877314815</v>
      </c>
      <c r="U696">
        <f t="shared" si="54"/>
        <v>2017</v>
      </c>
    </row>
    <row r="697" spans="1:21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16">
        <f t="shared" si="57"/>
        <v>41913.521064814813</v>
      </c>
      <c r="T697" s="16">
        <f t="shared" si="58"/>
        <v>16374.521064814813</v>
      </c>
      <c r="U697">
        <f t="shared" si="54"/>
        <v>2014</v>
      </c>
    </row>
    <row r="698" spans="1:21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16">
        <f t="shared" si="57"/>
        <v>41815.927106481482</v>
      </c>
      <c r="T698" s="16">
        <f t="shared" si="58"/>
        <v>16276.927106481482</v>
      </c>
      <c r="U698">
        <f t="shared" si="54"/>
        <v>2014</v>
      </c>
    </row>
    <row r="699" spans="1:21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6">
        <f t="shared" si="57"/>
        <v>42388.523020833338</v>
      </c>
      <c r="T699" s="16">
        <f t="shared" si="58"/>
        <v>16834.523020833334</v>
      </c>
      <c r="U699">
        <f t="shared" si="54"/>
        <v>2016</v>
      </c>
    </row>
    <row r="700" spans="1:21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16">
        <f t="shared" si="57"/>
        <v>41866.931076388886</v>
      </c>
      <c r="T700" s="16">
        <f t="shared" si="58"/>
        <v>16331.083333333334</v>
      </c>
      <c r="U700">
        <f t="shared" si="54"/>
        <v>2014</v>
      </c>
    </row>
    <row r="701" spans="1:21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16">
        <f t="shared" si="57"/>
        <v>41563.485509259262</v>
      </c>
      <c r="T701" s="16">
        <f t="shared" si="58"/>
        <v>16031.666666666666</v>
      </c>
      <c r="U701">
        <f t="shared" si="54"/>
        <v>2013</v>
      </c>
    </row>
    <row r="702" spans="1:21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6">
        <f t="shared" si="57"/>
        <v>42715.688437500001</v>
      </c>
      <c r="T702" s="16">
        <f t="shared" si="58"/>
        <v>17176.688437500001</v>
      </c>
      <c r="U702">
        <f t="shared" si="54"/>
        <v>2016</v>
      </c>
    </row>
    <row r="703" spans="1:21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6">
        <f t="shared" si="57"/>
        <v>41813.662962962961</v>
      </c>
      <c r="T703" s="16">
        <f t="shared" si="58"/>
        <v>16274.662962962962</v>
      </c>
      <c r="U703">
        <f t="shared" si="54"/>
        <v>2014</v>
      </c>
    </row>
    <row r="704" spans="1:21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16">
        <f t="shared" si="57"/>
        <v>42668.726701388892</v>
      </c>
      <c r="T704" s="16">
        <f t="shared" si="58"/>
        <v>17129.768368055553</v>
      </c>
      <c r="U704">
        <f t="shared" si="54"/>
        <v>2016</v>
      </c>
    </row>
    <row r="705" spans="1:21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16">
        <f t="shared" si="57"/>
        <v>42711.950798611113</v>
      </c>
      <c r="T705" s="16">
        <f t="shared" si="58"/>
        <v>17197.980555555554</v>
      </c>
      <c r="U705">
        <f t="shared" si="54"/>
        <v>2016</v>
      </c>
    </row>
    <row r="706" spans="1:21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6">
        <f t="shared" si="57"/>
        <v>42726.192916666667</v>
      </c>
      <c r="T706" s="16">
        <f t="shared" si="58"/>
        <v>17217.192916666667</v>
      </c>
      <c r="U706">
        <f t="shared" si="54"/>
        <v>2016</v>
      </c>
    </row>
    <row r="707" spans="1:21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17187.491643518519</v>
      </c>
      <c r="U707">
        <f t="shared" ref="U707:U770" si="59">YEAR(S707)</f>
        <v>2016</v>
      </c>
    </row>
    <row r="708" spans="1:21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17149.777083333334</v>
      </c>
      <c r="U708">
        <f t="shared" si="59"/>
        <v>2016</v>
      </c>
    </row>
    <row r="709" spans="1:21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17167.663506944442</v>
      </c>
      <c r="U709">
        <f t="shared" si="59"/>
        <v>2016</v>
      </c>
    </row>
    <row r="710" spans="1:21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16326.581018518518</v>
      </c>
      <c r="U710">
        <f t="shared" si="59"/>
        <v>2014</v>
      </c>
    </row>
    <row r="711" spans="1:21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16409.041192129629</v>
      </c>
      <c r="U711">
        <f t="shared" si="59"/>
        <v>2014</v>
      </c>
    </row>
    <row r="712" spans="1:21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16302.030555555555</v>
      </c>
      <c r="U712">
        <f t="shared" si="59"/>
        <v>2014</v>
      </c>
    </row>
    <row r="713" spans="1:21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ref="O713:O776" si="60">ROUND(E713/D713*100,0)</f>
        <v>34</v>
      </c>
      <c r="P713">
        <f t="shared" ref="P713:P776" si="61">IFERROR(ROUND(E713/L713,2),0)</f>
        <v>99.97</v>
      </c>
      <c r="Q713" s="11" t="s">
        <v>8317</v>
      </c>
      <c r="R713" t="s">
        <v>8319</v>
      </c>
      <c r="S713" s="16">
        <f t="shared" ref="S713:S776" si="62">(((J713/60)/60)/24)+DATE(1970,1,1)</f>
        <v>42678.459120370375</v>
      </c>
      <c r="T713" s="16">
        <f t="shared" ref="T713:T776" si="63">(((I713/60)/60)/24)</f>
        <v>17149.500787037035</v>
      </c>
      <c r="U713">
        <f t="shared" si="59"/>
        <v>2016</v>
      </c>
    </row>
    <row r="714" spans="1:21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0"/>
        <v>0</v>
      </c>
      <c r="P714">
        <f t="shared" si="61"/>
        <v>26.25</v>
      </c>
      <c r="Q714" s="11" t="s">
        <v>8317</v>
      </c>
      <c r="R714" t="s">
        <v>8319</v>
      </c>
      <c r="S714" s="16">
        <f t="shared" si="62"/>
        <v>42384.680925925932</v>
      </c>
      <c r="T714" s="16">
        <f t="shared" si="63"/>
        <v>16845.680925925928</v>
      </c>
      <c r="U714">
        <f t="shared" si="59"/>
        <v>2016</v>
      </c>
    </row>
    <row r="715" spans="1:21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0"/>
        <v>1</v>
      </c>
      <c r="P715">
        <f t="shared" si="61"/>
        <v>199</v>
      </c>
      <c r="Q715" s="11" t="s">
        <v>8317</v>
      </c>
      <c r="R715" t="s">
        <v>8319</v>
      </c>
      <c r="S715" s="16">
        <f t="shared" si="62"/>
        <v>42496.529305555552</v>
      </c>
      <c r="T715" s="16">
        <f t="shared" si="63"/>
        <v>16957.529305555556</v>
      </c>
      <c r="U715">
        <f t="shared" si="59"/>
        <v>2016</v>
      </c>
    </row>
    <row r="716" spans="1:21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0"/>
        <v>15</v>
      </c>
      <c r="P716">
        <f t="shared" si="61"/>
        <v>80.319999999999993</v>
      </c>
      <c r="Q716" s="11" t="s">
        <v>8317</v>
      </c>
      <c r="R716" t="s">
        <v>8319</v>
      </c>
      <c r="S716" s="16">
        <f t="shared" si="62"/>
        <v>42734.787986111114</v>
      </c>
      <c r="T716" s="16">
        <f t="shared" si="63"/>
        <v>17225.787986111111</v>
      </c>
      <c r="U716">
        <f t="shared" si="59"/>
        <v>2016</v>
      </c>
    </row>
    <row r="717" spans="1:21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0"/>
        <v>5</v>
      </c>
      <c r="P717">
        <f t="shared" si="61"/>
        <v>115.75</v>
      </c>
      <c r="Q717" s="11" t="s">
        <v>8317</v>
      </c>
      <c r="R717" t="s">
        <v>8319</v>
      </c>
      <c r="S717" s="16">
        <f t="shared" si="62"/>
        <v>42273.090740740736</v>
      </c>
      <c r="T717" s="16">
        <f t="shared" si="63"/>
        <v>16744.132407407407</v>
      </c>
      <c r="U717">
        <f t="shared" si="59"/>
        <v>2015</v>
      </c>
    </row>
    <row r="718" spans="1:21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0"/>
        <v>10</v>
      </c>
      <c r="P718">
        <f t="shared" si="61"/>
        <v>44.69</v>
      </c>
      <c r="Q718" s="11" t="s">
        <v>8317</v>
      </c>
      <c r="R718" t="s">
        <v>8319</v>
      </c>
      <c r="S718" s="16">
        <f t="shared" si="62"/>
        <v>41940.658645833333</v>
      </c>
      <c r="T718" s="16">
        <f t="shared" si="63"/>
        <v>16405</v>
      </c>
      <c r="U718">
        <f t="shared" si="59"/>
        <v>2014</v>
      </c>
    </row>
    <row r="719" spans="1:21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0"/>
        <v>0</v>
      </c>
      <c r="P719">
        <f t="shared" si="61"/>
        <v>76.25</v>
      </c>
      <c r="Q719" s="11" t="s">
        <v>8317</v>
      </c>
      <c r="R719" t="s">
        <v>8319</v>
      </c>
      <c r="S719" s="16">
        <f t="shared" si="62"/>
        <v>41857.854189814818</v>
      </c>
      <c r="T719" s="16">
        <f t="shared" si="63"/>
        <v>16318.854189814816</v>
      </c>
      <c r="U719">
        <f t="shared" si="59"/>
        <v>2014</v>
      </c>
    </row>
    <row r="720" spans="1:21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0"/>
        <v>1</v>
      </c>
      <c r="P720">
        <f t="shared" si="61"/>
        <v>22.5</v>
      </c>
      <c r="Q720" s="11" t="s">
        <v>8317</v>
      </c>
      <c r="R720" t="s">
        <v>8319</v>
      </c>
      <c r="S720" s="16">
        <f t="shared" si="62"/>
        <v>42752.845451388886</v>
      </c>
      <c r="T720" s="16">
        <f t="shared" si="63"/>
        <v>17215.249305555557</v>
      </c>
      <c r="U720">
        <f t="shared" si="59"/>
        <v>2017</v>
      </c>
    </row>
    <row r="721" spans="1:21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0"/>
        <v>1</v>
      </c>
      <c r="P721">
        <f t="shared" si="61"/>
        <v>19.399999999999999</v>
      </c>
      <c r="Q721" s="11" t="s">
        <v>8320</v>
      </c>
      <c r="R721" t="s">
        <v>8321</v>
      </c>
      <c r="S721" s="16">
        <f t="shared" si="62"/>
        <v>42409.040231481486</v>
      </c>
      <c r="T721" s="16">
        <f t="shared" si="63"/>
        <v>16854.040231481482</v>
      </c>
      <c r="U721">
        <f t="shared" si="59"/>
        <v>2016</v>
      </c>
    </row>
    <row r="722" spans="1:21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0"/>
        <v>144</v>
      </c>
      <c r="P722">
        <f t="shared" si="61"/>
        <v>66.709999999999994</v>
      </c>
      <c r="Q722" s="11" t="s">
        <v>8320</v>
      </c>
      <c r="R722" t="s">
        <v>8321</v>
      </c>
      <c r="S722" s="16">
        <f t="shared" si="62"/>
        <v>40909.649201388893</v>
      </c>
      <c r="T722" s="16">
        <f t="shared" si="63"/>
        <v>15368.649201388891</v>
      </c>
      <c r="U722">
        <f t="shared" si="59"/>
        <v>2012</v>
      </c>
    </row>
    <row r="723" spans="1:21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0"/>
        <v>122</v>
      </c>
      <c r="P723">
        <f t="shared" si="61"/>
        <v>84.14</v>
      </c>
      <c r="Q723" s="11" t="s">
        <v>8320</v>
      </c>
      <c r="R723" t="s">
        <v>8321</v>
      </c>
      <c r="S723" s="16">
        <f t="shared" si="62"/>
        <v>41807.571840277778</v>
      </c>
      <c r="T723" s="16">
        <f t="shared" si="63"/>
        <v>16283.571840277778</v>
      </c>
      <c r="U723">
        <f t="shared" si="59"/>
        <v>2014</v>
      </c>
    </row>
    <row r="724" spans="1:21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0"/>
        <v>132</v>
      </c>
      <c r="P724">
        <f t="shared" si="61"/>
        <v>215.73</v>
      </c>
      <c r="Q724" s="11" t="s">
        <v>8320</v>
      </c>
      <c r="R724" t="s">
        <v>8321</v>
      </c>
      <c r="S724" s="16">
        <f t="shared" si="62"/>
        <v>40977.805300925924</v>
      </c>
      <c r="T724" s="16">
        <f t="shared" si="63"/>
        <v>15438.76363425926</v>
      </c>
      <c r="U724">
        <f t="shared" si="59"/>
        <v>2012</v>
      </c>
    </row>
    <row r="725" spans="1:21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0"/>
        <v>109</v>
      </c>
      <c r="P725">
        <f t="shared" si="61"/>
        <v>54.69</v>
      </c>
      <c r="Q725" s="11" t="s">
        <v>8320</v>
      </c>
      <c r="R725" t="s">
        <v>8321</v>
      </c>
      <c r="S725" s="16">
        <f t="shared" si="62"/>
        <v>42184.816539351858</v>
      </c>
      <c r="T725" s="16">
        <f t="shared" si="63"/>
        <v>16646.165972222221</v>
      </c>
      <c r="U725">
        <f t="shared" si="59"/>
        <v>2015</v>
      </c>
    </row>
    <row r="726" spans="1:21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0"/>
        <v>105</v>
      </c>
      <c r="P726">
        <f t="shared" si="61"/>
        <v>51.63</v>
      </c>
      <c r="Q726" s="11" t="s">
        <v>8320</v>
      </c>
      <c r="R726" t="s">
        <v>8321</v>
      </c>
      <c r="S726" s="16">
        <f t="shared" si="62"/>
        <v>40694.638460648144</v>
      </c>
      <c r="T726" s="16">
        <f t="shared" si="63"/>
        <v>15155.638460648146</v>
      </c>
      <c r="U726">
        <f t="shared" si="59"/>
        <v>2011</v>
      </c>
    </row>
    <row r="727" spans="1:21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0"/>
        <v>100</v>
      </c>
      <c r="P727">
        <f t="shared" si="61"/>
        <v>143.36000000000001</v>
      </c>
      <c r="Q727" s="11" t="s">
        <v>8320</v>
      </c>
      <c r="R727" t="s">
        <v>8321</v>
      </c>
      <c r="S727" s="16">
        <f t="shared" si="62"/>
        <v>42321.626296296294</v>
      </c>
      <c r="T727" s="16">
        <f t="shared" si="63"/>
        <v>16782.626296296297</v>
      </c>
      <c r="U727">
        <f t="shared" si="59"/>
        <v>2015</v>
      </c>
    </row>
    <row r="728" spans="1:21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0"/>
        <v>101</v>
      </c>
      <c r="P728">
        <f t="shared" si="61"/>
        <v>72.430000000000007</v>
      </c>
      <c r="Q728" s="11" t="s">
        <v>8320</v>
      </c>
      <c r="R728" t="s">
        <v>8321</v>
      </c>
      <c r="S728" s="16">
        <f t="shared" si="62"/>
        <v>41346.042673611111</v>
      </c>
      <c r="T728" s="16">
        <f t="shared" si="63"/>
        <v>15807.042673611111</v>
      </c>
      <c r="U728">
        <f t="shared" si="59"/>
        <v>2013</v>
      </c>
    </row>
    <row r="729" spans="1:21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0"/>
        <v>156</v>
      </c>
      <c r="P729">
        <f t="shared" si="61"/>
        <v>36.53</v>
      </c>
      <c r="Q729" s="11" t="s">
        <v>8320</v>
      </c>
      <c r="R729" t="s">
        <v>8321</v>
      </c>
      <c r="S729" s="16">
        <f t="shared" si="62"/>
        <v>41247.020243055551</v>
      </c>
      <c r="T729" s="16">
        <f t="shared" si="63"/>
        <v>15719.888888888889</v>
      </c>
      <c r="U729">
        <f t="shared" si="59"/>
        <v>2012</v>
      </c>
    </row>
    <row r="730" spans="1:21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0"/>
        <v>106</v>
      </c>
      <c r="P730">
        <f t="shared" si="61"/>
        <v>60.9</v>
      </c>
      <c r="Q730" s="11" t="s">
        <v>8320</v>
      </c>
      <c r="R730" t="s">
        <v>8321</v>
      </c>
      <c r="S730" s="16">
        <f t="shared" si="62"/>
        <v>40731.837465277778</v>
      </c>
      <c r="T730" s="16">
        <f t="shared" si="63"/>
        <v>15207.837465277778</v>
      </c>
      <c r="U730">
        <f t="shared" si="59"/>
        <v>2011</v>
      </c>
    </row>
    <row r="731" spans="1:21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0"/>
        <v>131</v>
      </c>
      <c r="P731">
        <f t="shared" si="61"/>
        <v>43.55</v>
      </c>
      <c r="Q731" s="11" t="s">
        <v>8320</v>
      </c>
      <c r="R731" t="s">
        <v>8321</v>
      </c>
      <c r="S731" s="16">
        <f t="shared" si="62"/>
        <v>41111.185891203706</v>
      </c>
      <c r="T731" s="16">
        <f t="shared" si="63"/>
        <v>15602.185891203704</v>
      </c>
      <c r="U731">
        <f t="shared" si="59"/>
        <v>2012</v>
      </c>
    </row>
    <row r="732" spans="1:21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0"/>
        <v>132</v>
      </c>
      <c r="P732">
        <f t="shared" si="61"/>
        <v>99.77</v>
      </c>
      <c r="Q732" s="11" t="s">
        <v>8320</v>
      </c>
      <c r="R732" t="s">
        <v>8321</v>
      </c>
      <c r="S732" s="16">
        <f t="shared" si="62"/>
        <v>40854.745266203703</v>
      </c>
      <c r="T732" s="16">
        <f t="shared" si="63"/>
        <v>15315.745266203703</v>
      </c>
      <c r="U732">
        <f t="shared" si="59"/>
        <v>2011</v>
      </c>
    </row>
    <row r="733" spans="1:21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0"/>
        <v>126</v>
      </c>
      <c r="P733">
        <f t="shared" si="61"/>
        <v>88.73</v>
      </c>
      <c r="Q733" s="11" t="s">
        <v>8320</v>
      </c>
      <c r="R733" t="s">
        <v>8321</v>
      </c>
      <c r="S733" s="16">
        <f t="shared" si="62"/>
        <v>40879.795682870368</v>
      </c>
      <c r="T733" s="16">
        <f t="shared" si="63"/>
        <v>15361.25</v>
      </c>
      <c r="U733">
        <f t="shared" si="59"/>
        <v>2011</v>
      </c>
    </row>
    <row r="734" spans="1:21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16">
        <f t="shared" si="62"/>
        <v>41486.424317129626</v>
      </c>
      <c r="T734" s="16">
        <f t="shared" si="63"/>
        <v>15977.424317129628</v>
      </c>
      <c r="U734">
        <f t="shared" si="59"/>
        <v>2013</v>
      </c>
    </row>
    <row r="735" spans="1:21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16">
        <f t="shared" si="62"/>
        <v>41598.420046296298</v>
      </c>
      <c r="T735" s="16">
        <f t="shared" si="63"/>
        <v>16059.420046296296</v>
      </c>
      <c r="U735">
        <f t="shared" si="59"/>
        <v>2013</v>
      </c>
    </row>
    <row r="736" spans="1:21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16">
        <f t="shared" si="62"/>
        <v>42102.164583333331</v>
      </c>
      <c r="T736" s="16">
        <f t="shared" si="63"/>
        <v>16564.208333333332</v>
      </c>
      <c r="U736">
        <f t="shared" si="59"/>
        <v>2015</v>
      </c>
    </row>
    <row r="737" spans="1:21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16">
        <f t="shared" si="62"/>
        <v>41946.029467592591</v>
      </c>
      <c r="T737" s="16">
        <f t="shared" si="63"/>
        <v>16408.027083333334</v>
      </c>
      <c r="U737">
        <f t="shared" si="59"/>
        <v>2014</v>
      </c>
    </row>
    <row r="738" spans="1:21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16">
        <f t="shared" si="62"/>
        <v>41579.734259259261</v>
      </c>
      <c r="T738" s="16">
        <f t="shared" si="63"/>
        <v>16030.207638888889</v>
      </c>
      <c r="U738">
        <f t="shared" si="59"/>
        <v>2013</v>
      </c>
    </row>
    <row r="739" spans="1:21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16">
        <f t="shared" si="62"/>
        <v>41667.275312500002</v>
      </c>
      <c r="T739" s="16">
        <f t="shared" si="63"/>
        <v>16115.833333333334</v>
      </c>
      <c r="U739">
        <f t="shared" si="59"/>
        <v>2014</v>
      </c>
    </row>
    <row r="740" spans="1:21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16">
        <f t="shared" si="62"/>
        <v>41943.604097222218</v>
      </c>
      <c r="T740" s="16">
        <f t="shared" si="63"/>
        <v>16405.207638888889</v>
      </c>
      <c r="U740">
        <f t="shared" si="59"/>
        <v>2014</v>
      </c>
    </row>
    <row r="741" spans="1:21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16">
        <f t="shared" si="62"/>
        <v>41829.502650462964</v>
      </c>
      <c r="T741" s="16">
        <f t="shared" si="63"/>
        <v>16293.502650462962</v>
      </c>
      <c r="U741">
        <f t="shared" si="59"/>
        <v>2014</v>
      </c>
    </row>
    <row r="742" spans="1:21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16">
        <f t="shared" si="62"/>
        <v>42162.146782407406</v>
      </c>
      <c r="T742" s="16">
        <f t="shared" si="63"/>
        <v>16607.14678240741</v>
      </c>
      <c r="U742">
        <f t="shared" si="59"/>
        <v>2015</v>
      </c>
    </row>
    <row r="743" spans="1:21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16">
        <f t="shared" si="62"/>
        <v>41401.648217592592</v>
      </c>
      <c r="T743" s="16">
        <f t="shared" si="63"/>
        <v>15867.648217592592</v>
      </c>
      <c r="U743">
        <f t="shared" si="59"/>
        <v>2013</v>
      </c>
    </row>
    <row r="744" spans="1:21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16">
        <f t="shared" si="62"/>
        <v>41689.917962962965</v>
      </c>
      <c r="T744" s="16">
        <f t="shared" si="63"/>
        <v>16150.876296296296</v>
      </c>
      <c r="U744">
        <f t="shared" si="59"/>
        <v>2014</v>
      </c>
    </row>
    <row r="745" spans="1:21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16">
        <f t="shared" si="62"/>
        <v>40990.709317129629</v>
      </c>
      <c r="T745" s="16">
        <f t="shared" si="63"/>
        <v>15446.875</v>
      </c>
      <c r="U745">
        <f t="shared" si="59"/>
        <v>2012</v>
      </c>
    </row>
    <row r="746" spans="1:21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16">
        <f t="shared" si="62"/>
        <v>41226.95721064815</v>
      </c>
      <c r="T746" s="16">
        <f t="shared" si="63"/>
        <v>15687.957210648148</v>
      </c>
      <c r="U746">
        <f t="shared" si="59"/>
        <v>2012</v>
      </c>
    </row>
    <row r="747" spans="1:21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16">
        <f t="shared" si="62"/>
        <v>41367.572280092594</v>
      </c>
      <c r="T747" s="16">
        <f t="shared" si="63"/>
        <v>15828.572280092592</v>
      </c>
      <c r="U747">
        <f t="shared" si="59"/>
        <v>2013</v>
      </c>
    </row>
    <row r="748" spans="1:21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16">
        <f t="shared" si="62"/>
        <v>41157.042928240742</v>
      </c>
      <c r="T748" s="16">
        <f t="shared" si="63"/>
        <v>15606.165972222223</v>
      </c>
      <c r="U748">
        <f t="shared" si="59"/>
        <v>2012</v>
      </c>
    </row>
    <row r="749" spans="1:21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16">
        <f t="shared" si="62"/>
        <v>41988.548831018517</v>
      </c>
      <c r="T749" s="16">
        <f t="shared" si="63"/>
        <v>16450.454166666666</v>
      </c>
      <c r="U749">
        <f t="shared" si="59"/>
        <v>2014</v>
      </c>
    </row>
    <row r="750" spans="1:21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16">
        <f t="shared" si="62"/>
        <v>41831.846828703703</v>
      </c>
      <c r="T750" s="16">
        <f t="shared" si="63"/>
        <v>16292.846828703703</v>
      </c>
      <c r="U750">
        <f t="shared" si="59"/>
        <v>2014</v>
      </c>
    </row>
    <row r="751" spans="1:21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16">
        <f t="shared" si="62"/>
        <v>42733.94131944445</v>
      </c>
      <c r="T751" s="16">
        <f t="shared" si="63"/>
        <v>17194.941319444446</v>
      </c>
      <c r="U751">
        <f t="shared" si="59"/>
        <v>2016</v>
      </c>
    </row>
    <row r="752" spans="1:21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16">
        <f t="shared" si="62"/>
        <v>41299.878148148149</v>
      </c>
      <c r="T752" s="16">
        <f t="shared" si="63"/>
        <v>15760.878148148149</v>
      </c>
      <c r="U752">
        <f t="shared" si="59"/>
        <v>2013</v>
      </c>
    </row>
    <row r="753" spans="1:21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16">
        <f t="shared" si="62"/>
        <v>40713.630497685182</v>
      </c>
      <c r="T753" s="16">
        <f t="shared" si="63"/>
        <v>15190.630497685184</v>
      </c>
      <c r="U753">
        <f t="shared" si="59"/>
        <v>2011</v>
      </c>
    </row>
    <row r="754" spans="1:21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16">
        <f t="shared" si="62"/>
        <v>42639.421493055561</v>
      </c>
      <c r="T754" s="16">
        <f t="shared" si="63"/>
        <v>17090.458333333332</v>
      </c>
      <c r="U754">
        <f t="shared" si="59"/>
        <v>2016</v>
      </c>
    </row>
    <row r="755" spans="1:21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16">
        <f t="shared" si="62"/>
        <v>42019.590173611112</v>
      </c>
      <c r="T755" s="16">
        <f t="shared" si="63"/>
        <v>16480.590173611112</v>
      </c>
      <c r="U755">
        <f t="shared" si="59"/>
        <v>2015</v>
      </c>
    </row>
    <row r="756" spans="1:21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16">
        <f t="shared" si="62"/>
        <v>41249.749085648145</v>
      </c>
      <c r="T756" s="16">
        <f t="shared" si="63"/>
        <v>15710.749085648147</v>
      </c>
      <c r="U756">
        <f t="shared" si="59"/>
        <v>2012</v>
      </c>
    </row>
    <row r="757" spans="1:21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16">
        <f t="shared" si="62"/>
        <v>41383.605057870373</v>
      </c>
      <c r="T757" s="16">
        <f t="shared" si="63"/>
        <v>15845.028472222222</v>
      </c>
      <c r="U757">
        <f t="shared" si="59"/>
        <v>2013</v>
      </c>
    </row>
    <row r="758" spans="1:21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16">
        <f t="shared" si="62"/>
        <v>40590.766886574071</v>
      </c>
      <c r="T758" s="16">
        <f t="shared" si="63"/>
        <v>15082.725219907406</v>
      </c>
      <c r="U758">
        <f t="shared" si="59"/>
        <v>2011</v>
      </c>
    </row>
    <row r="759" spans="1:21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16">
        <f t="shared" si="62"/>
        <v>41235.054560185185</v>
      </c>
      <c r="T759" s="16">
        <f t="shared" si="63"/>
        <v>15680.054560185185</v>
      </c>
      <c r="U759">
        <f t="shared" si="59"/>
        <v>2012</v>
      </c>
    </row>
    <row r="760" spans="1:21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16">
        <f t="shared" si="62"/>
        <v>40429.836435185185</v>
      </c>
      <c r="T760" s="16">
        <f t="shared" si="63"/>
        <v>14890.836435185185</v>
      </c>
      <c r="U760">
        <f t="shared" si="59"/>
        <v>2010</v>
      </c>
    </row>
    <row r="761" spans="1:21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0"/>
        <v>102</v>
      </c>
      <c r="P761">
        <f t="shared" si="61"/>
        <v>51.47</v>
      </c>
      <c r="Q761" s="11" t="s">
        <v>8320</v>
      </c>
      <c r="R761" t="s">
        <v>8322</v>
      </c>
      <c r="S761" s="16">
        <f t="shared" si="62"/>
        <v>41789.330312500002</v>
      </c>
      <c r="T761" s="16">
        <f t="shared" si="63"/>
        <v>16260.3303125</v>
      </c>
      <c r="U761">
        <f t="shared" si="59"/>
        <v>2014</v>
      </c>
    </row>
    <row r="762" spans="1:21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0"/>
        <v>0</v>
      </c>
      <c r="P762">
        <f t="shared" si="61"/>
        <v>0</v>
      </c>
      <c r="Q762" s="11" t="s">
        <v>8320</v>
      </c>
      <c r="R762" t="s">
        <v>8322</v>
      </c>
      <c r="S762" s="16">
        <f t="shared" si="62"/>
        <v>42670.764039351852</v>
      </c>
      <c r="T762" s="16">
        <f t="shared" si="63"/>
        <v>17131.805706018517</v>
      </c>
      <c r="U762">
        <f t="shared" si="59"/>
        <v>2016</v>
      </c>
    </row>
    <row r="763" spans="1:21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16">
        <f t="shared" si="62"/>
        <v>41642.751458333332</v>
      </c>
      <c r="T763" s="16">
        <f t="shared" si="63"/>
        <v>16103.751458333334</v>
      </c>
      <c r="U763">
        <f t="shared" si="59"/>
        <v>2014</v>
      </c>
    </row>
    <row r="764" spans="1:21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0"/>
        <v>0</v>
      </c>
      <c r="P764">
        <f t="shared" si="61"/>
        <v>0</v>
      </c>
      <c r="Q764" s="11" t="s">
        <v>8320</v>
      </c>
      <c r="R764" t="s">
        <v>8322</v>
      </c>
      <c r="S764" s="16">
        <f t="shared" si="62"/>
        <v>42690.858449074076</v>
      </c>
      <c r="T764" s="16">
        <f t="shared" si="63"/>
        <v>17139.25</v>
      </c>
      <c r="U764">
        <f t="shared" si="59"/>
        <v>2016</v>
      </c>
    </row>
    <row r="765" spans="1:21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6">
        <f t="shared" si="62"/>
        <v>41471.446851851848</v>
      </c>
      <c r="T765" s="16">
        <f t="shared" si="63"/>
        <v>15932.44685185185</v>
      </c>
      <c r="U765">
        <f t="shared" si="59"/>
        <v>2013</v>
      </c>
    </row>
    <row r="766" spans="1:21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0"/>
        <v>0</v>
      </c>
      <c r="P766">
        <f t="shared" si="61"/>
        <v>0</v>
      </c>
      <c r="Q766" s="11" t="s">
        <v>8320</v>
      </c>
      <c r="R766" t="s">
        <v>8322</v>
      </c>
      <c r="S766" s="16">
        <f t="shared" si="62"/>
        <v>42227.173159722224</v>
      </c>
      <c r="T766" s="16">
        <f t="shared" si="63"/>
        <v>16688.173159722224</v>
      </c>
      <c r="U766">
        <f t="shared" si="59"/>
        <v>2015</v>
      </c>
    </row>
    <row r="767" spans="1:21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16">
        <f t="shared" si="62"/>
        <v>41901.542638888888</v>
      </c>
      <c r="T767" s="16">
        <f t="shared" si="63"/>
        <v>16362.542638888888</v>
      </c>
      <c r="U767">
        <f t="shared" si="59"/>
        <v>2014</v>
      </c>
    </row>
    <row r="768" spans="1:21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0"/>
        <v>0</v>
      </c>
      <c r="P768">
        <f t="shared" si="61"/>
        <v>0</v>
      </c>
      <c r="Q768" s="11" t="s">
        <v>8320</v>
      </c>
      <c r="R768" t="s">
        <v>8322</v>
      </c>
      <c r="S768" s="16">
        <f t="shared" si="62"/>
        <v>42021.783368055556</v>
      </c>
      <c r="T768" s="16">
        <f t="shared" si="63"/>
        <v>16482.783368055556</v>
      </c>
      <c r="U768">
        <f t="shared" si="59"/>
        <v>2015</v>
      </c>
    </row>
    <row r="769" spans="1:21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16">
        <f t="shared" si="62"/>
        <v>42115.143634259264</v>
      </c>
      <c r="T769" s="16">
        <f t="shared" si="63"/>
        <v>16576.143634259261</v>
      </c>
      <c r="U769">
        <f t="shared" si="59"/>
        <v>2015</v>
      </c>
    </row>
    <row r="770" spans="1:21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0"/>
        <v>0</v>
      </c>
      <c r="P770">
        <f t="shared" si="61"/>
        <v>0</v>
      </c>
      <c r="Q770" s="11" t="s">
        <v>8320</v>
      </c>
      <c r="R770" t="s">
        <v>8322</v>
      </c>
      <c r="S770" s="16">
        <f t="shared" si="62"/>
        <v>41594.207060185188</v>
      </c>
      <c r="T770" s="16">
        <f t="shared" si="63"/>
        <v>16055.207060185186</v>
      </c>
      <c r="U770">
        <f t="shared" si="59"/>
        <v>2013</v>
      </c>
    </row>
    <row r="771" spans="1:21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16065.996458333333</v>
      </c>
      <c r="U771">
        <f t="shared" ref="U771:U834" si="64">YEAR(S771)</f>
        <v>2013</v>
      </c>
    </row>
    <row r="772" spans="1:21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15760.999641203705</v>
      </c>
      <c r="U772">
        <f t="shared" si="64"/>
        <v>2013</v>
      </c>
    </row>
    <row r="773" spans="1:21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16830.824097222223</v>
      </c>
      <c r="U773">
        <f t="shared" si="64"/>
        <v>2015</v>
      </c>
    </row>
    <row r="774" spans="1:21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14549.165972222223</v>
      </c>
      <c r="U774">
        <f t="shared" si="64"/>
        <v>2009</v>
      </c>
    </row>
    <row r="775" spans="1:21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16565.959027777779</v>
      </c>
      <c r="U775">
        <f t="shared" si="64"/>
        <v>2015</v>
      </c>
    </row>
    <row r="776" spans="1:21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16124.780300925924</v>
      </c>
      <c r="U776">
        <f t="shared" si="64"/>
        <v>2014</v>
      </c>
    </row>
    <row r="777" spans="1:21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ref="O777:O840" si="65">ROUND(E777/D777*100,0)</f>
        <v>2</v>
      </c>
      <c r="P777">
        <f t="shared" ref="P777:P840" si="66">IFERROR(ROUND(E777/L777,2),0)</f>
        <v>34</v>
      </c>
      <c r="Q777" s="11" t="s">
        <v>8320</v>
      </c>
      <c r="R777" t="s">
        <v>8322</v>
      </c>
      <c r="S777" s="16">
        <f t="shared" ref="S777:S840" si="67">(((J777/60)/60)/24)+DATE(1970,1,1)</f>
        <v>40863.060127314813</v>
      </c>
      <c r="T777" s="16">
        <f t="shared" ref="T777:T840" si="68">(((I777/60)/60)/24)</f>
        <v>15324.060127314813</v>
      </c>
      <c r="U777">
        <f t="shared" si="64"/>
        <v>2011</v>
      </c>
    </row>
    <row r="778" spans="1:21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5"/>
        <v>51</v>
      </c>
      <c r="P778">
        <f t="shared" si="66"/>
        <v>63.12</v>
      </c>
      <c r="Q778" s="11" t="s">
        <v>8320</v>
      </c>
      <c r="R778" t="s">
        <v>8322</v>
      </c>
      <c r="S778" s="16">
        <f t="shared" si="67"/>
        <v>42250.685706018514</v>
      </c>
      <c r="T778" s="16">
        <f t="shared" si="68"/>
        <v>16719.208333333332</v>
      </c>
      <c r="U778">
        <f t="shared" si="64"/>
        <v>2015</v>
      </c>
    </row>
    <row r="779" spans="1:21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5"/>
        <v>1</v>
      </c>
      <c r="P779">
        <f t="shared" si="66"/>
        <v>7</v>
      </c>
      <c r="Q779" s="11" t="s">
        <v>8320</v>
      </c>
      <c r="R779" t="s">
        <v>8322</v>
      </c>
      <c r="S779" s="16">
        <f t="shared" si="67"/>
        <v>41456.981215277774</v>
      </c>
      <c r="T779" s="16">
        <f t="shared" si="68"/>
        <v>15917.981215277776</v>
      </c>
      <c r="U779">
        <f t="shared" si="64"/>
        <v>2013</v>
      </c>
    </row>
    <row r="780" spans="1:21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5"/>
        <v>0</v>
      </c>
      <c r="P780">
        <f t="shared" si="66"/>
        <v>2</v>
      </c>
      <c r="Q780" s="11" t="s">
        <v>8320</v>
      </c>
      <c r="R780" t="s">
        <v>8322</v>
      </c>
      <c r="S780" s="16">
        <f t="shared" si="67"/>
        <v>41729.702314814815</v>
      </c>
      <c r="T780" s="16">
        <f t="shared" si="68"/>
        <v>16190.702314814815</v>
      </c>
      <c r="U780">
        <f t="shared" si="64"/>
        <v>2014</v>
      </c>
    </row>
    <row r="781" spans="1:21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5"/>
        <v>3</v>
      </c>
      <c r="P781">
        <f t="shared" si="66"/>
        <v>66.67</v>
      </c>
      <c r="Q781" s="11" t="s">
        <v>8323</v>
      </c>
      <c r="R781" t="s">
        <v>8324</v>
      </c>
      <c r="S781" s="16">
        <f t="shared" si="67"/>
        <v>40436.68408564815</v>
      </c>
      <c r="T781" s="16">
        <f t="shared" si="68"/>
        <v>14897.166666666666</v>
      </c>
      <c r="U781">
        <f t="shared" si="64"/>
        <v>2010</v>
      </c>
    </row>
    <row r="782" spans="1:21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5"/>
        <v>104</v>
      </c>
      <c r="P782">
        <f t="shared" si="66"/>
        <v>38.520000000000003</v>
      </c>
      <c r="Q782" s="11" t="s">
        <v>8323</v>
      </c>
      <c r="R782" t="s">
        <v>8324</v>
      </c>
      <c r="S782" s="16">
        <f t="shared" si="67"/>
        <v>40636.673900462964</v>
      </c>
      <c r="T782" s="16">
        <f t="shared" si="68"/>
        <v>15097.673900462964</v>
      </c>
      <c r="U782">
        <f t="shared" si="64"/>
        <v>2011</v>
      </c>
    </row>
    <row r="783" spans="1:21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5"/>
        <v>133</v>
      </c>
      <c r="P783">
        <f t="shared" si="66"/>
        <v>42.61</v>
      </c>
      <c r="Q783" s="11" t="s">
        <v>8323</v>
      </c>
      <c r="R783" t="s">
        <v>8324</v>
      </c>
      <c r="S783" s="16">
        <f t="shared" si="67"/>
        <v>41403.000856481485</v>
      </c>
      <c r="T783" s="16">
        <f t="shared" si="68"/>
        <v>15864.000856481483</v>
      </c>
      <c r="U783">
        <f t="shared" si="64"/>
        <v>2013</v>
      </c>
    </row>
    <row r="784" spans="1:21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5"/>
        <v>100</v>
      </c>
      <c r="P784">
        <f t="shared" si="66"/>
        <v>50</v>
      </c>
      <c r="Q784" s="11" t="s">
        <v>8323</v>
      </c>
      <c r="R784" t="s">
        <v>8324</v>
      </c>
      <c r="S784" s="16">
        <f t="shared" si="67"/>
        <v>41116.758125</v>
      </c>
      <c r="T784" s="16">
        <f t="shared" si="68"/>
        <v>15577.758125</v>
      </c>
      <c r="U784">
        <f t="shared" si="64"/>
        <v>2012</v>
      </c>
    </row>
    <row r="785" spans="1:21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5"/>
        <v>148</v>
      </c>
      <c r="P785">
        <f t="shared" si="66"/>
        <v>63.49</v>
      </c>
      <c r="Q785" s="11" t="s">
        <v>8323</v>
      </c>
      <c r="R785" t="s">
        <v>8324</v>
      </c>
      <c r="S785" s="16">
        <f t="shared" si="67"/>
        <v>40987.773715277777</v>
      </c>
      <c r="T785" s="16">
        <f t="shared" si="68"/>
        <v>15457.916666666666</v>
      </c>
      <c r="U785">
        <f t="shared" si="64"/>
        <v>2012</v>
      </c>
    </row>
    <row r="786" spans="1:21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5"/>
        <v>103</v>
      </c>
      <c r="P786">
        <f t="shared" si="66"/>
        <v>102.5</v>
      </c>
      <c r="Q786" s="11" t="s">
        <v>8323</v>
      </c>
      <c r="R786" t="s">
        <v>8324</v>
      </c>
      <c r="S786" s="16">
        <f t="shared" si="67"/>
        <v>41675.149525462963</v>
      </c>
      <c r="T786" s="16">
        <f t="shared" si="68"/>
        <v>16146.107858796297</v>
      </c>
      <c r="U786">
        <f t="shared" si="64"/>
        <v>2014</v>
      </c>
    </row>
    <row r="787" spans="1:21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5"/>
        <v>181</v>
      </c>
      <c r="P787">
        <f t="shared" si="66"/>
        <v>31.14</v>
      </c>
      <c r="Q787" s="11" t="s">
        <v>8323</v>
      </c>
      <c r="R787" t="s">
        <v>8324</v>
      </c>
      <c r="S787" s="16">
        <f t="shared" si="67"/>
        <v>41303.593923611108</v>
      </c>
      <c r="T787" s="16">
        <f t="shared" si="68"/>
        <v>15764.59392361111</v>
      </c>
      <c r="U787">
        <f t="shared" si="64"/>
        <v>2013</v>
      </c>
    </row>
    <row r="788" spans="1:21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5"/>
        <v>143</v>
      </c>
      <c r="P788">
        <f t="shared" si="66"/>
        <v>162.27000000000001</v>
      </c>
      <c r="Q788" s="11" t="s">
        <v>8323</v>
      </c>
      <c r="R788" t="s">
        <v>8324</v>
      </c>
      <c r="S788" s="16">
        <f t="shared" si="67"/>
        <v>40983.055949074071</v>
      </c>
      <c r="T788" s="16">
        <f t="shared" si="68"/>
        <v>15471.657638888888</v>
      </c>
      <c r="U788">
        <f t="shared" si="64"/>
        <v>2012</v>
      </c>
    </row>
    <row r="789" spans="1:21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5"/>
        <v>114</v>
      </c>
      <c r="P789">
        <f t="shared" si="66"/>
        <v>80.59</v>
      </c>
      <c r="Q789" s="11" t="s">
        <v>8323</v>
      </c>
      <c r="R789" t="s">
        <v>8324</v>
      </c>
      <c r="S789" s="16">
        <f t="shared" si="67"/>
        <v>41549.627615740741</v>
      </c>
      <c r="T789" s="16">
        <f t="shared" si="68"/>
        <v>16010.627615740741</v>
      </c>
      <c r="U789">
        <f t="shared" si="64"/>
        <v>2013</v>
      </c>
    </row>
    <row r="790" spans="1:21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5"/>
        <v>204</v>
      </c>
      <c r="P790">
        <f t="shared" si="66"/>
        <v>59.85</v>
      </c>
      <c r="Q790" s="11" t="s">
        <v>8323</v>
      </c>
      <c r="R790" t="s">
        <v>8324</v>
      </c>
      <c r="S790" s="16">
        <f t="shared" si="67"/>
        <v>41059.006805555553</v>
      </c>
      <c r="T790" s="16">
        <f t="shared" si="68"/>
        <v>15528.165972222223</v>
      </c>
      <c r="U790">
        <f t="shared" si="64"/>
        <v>2012</v>
      </c>
    </row>
    <row r="791" spans="1:21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5"/>
        <v>109</v>
      </c>
      <c r="P791">
        <f t="shared" si="66"/>
        <v>132.86000000000001</v>
      </c>
      <c r="Q791" s="11" t="s">
        <v>8323</v>
      </c>
      <c r="R791" t="s">
        <v>8324</v>
      </c>
      <c r="S791" s="16">
        <f t="shared" si="67"/>
        <v>41277.186111111114</v>
      </c>
      <c r="T791" s="16">
        <f t="shared" si="68"/>
        <v>15726.332638888889</v>
      </c>
      <c r="U791">
        <f t="shared" si="64"/>
        <v>2013</v>
      </c>
    </row>
    <row r="792" spans="1:21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5"/>
        <v>144</v>
      </c>
      <c r="P792">
        <f t="shared" si="66"/>
        <v>92.55</v>
      </c>
      <c r="Q792" s="11" t="s">
        <v>8323</v>
      </c>
      <c r="R792" t="s">
        <v>8324</v>
      </c>
      <c r="S792" s="16">
        <f t="shared" si="67"/>
        <v>41276.047905092593</v>
      </c>
      <c r="T792" s="16">
        <f t="shared" si="68"/>
        <v>15737.047905092593</v>
      </c>
      <c r="U792">
        <f t="shared" si="64"/>
        <v>2013</v>
      </c>
    </row>
    <row r="793" spans="1:21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5"/>
        <v>104</v>
      </c>
      <c r="P793">
        <f t="shared" si="66"/>
        <v>60.86</v>
      </c>
      <c r="Q793" s="11" t="s">
        <v>8323</v>
      </c>
      <c r="R793" t="s">
        <v>8324</v>
      </c>
      <c r="S793" s="16">
        <f t="shared" si="67"/>
        <v>41557.780624999999</v>
      </c>
      <c r="T793" s="16">
        <f t="shared" si="68"/>
        <v>16022.249305555555</v>
      </c>
      <c r="U793">
        <f t="shared" si="64"/>
        <v>2013</v>
      </c>
    </row>
    <row r="794" spans="1:21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5"/>
        <v>100</v>
      </c>
      <c r="P794">
        <f t="shared" si="66"/>
        <v>41.85</v>
      </c>
      <c r="Q794" s="11" t="s">
        <v>8323</v>
      </c>
      <c r="R794" t="s">
        <v>8324</v>
      </c>
      <c r="S794" s="16">
        <f t="shared" si="67"/>
        <v>41555.873645833337</v>
      </c>
      <c r="T794" s="16">
        <f t="shared" si="68"/>
        <v>16016.915312500001</v>
      </c>
      <c r="U794">
        <f t="shared" si="64"/>
        <v>2013</v>
      </c>
    </row>
    <row r="795" spans="1:21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5"/>
        <v>103</v>
      </c>
      <c r="P795">
        <f t="shared" si="66"/>
        <v>88.33</v>
      </c>
      <c r="Q795" s="11" t="s">
        <v>8323</v>
      </c>
      <c r="R795" t="s">
        <v>8324</v>
      </c>
      <c r="S795" s="16">
        <f t="shared" si="67"/>
        <v>41442.741249999999</v>
      </c>
      <c r="T795" s="16">
        <f t="shared" si="68"/>
        <v>15889.207638888889</v>
      </c>
      <c r="U795">
        <f t="shared" si="64"/>
        <v>2013</v>
      </c>
    </row>
    <row r="796" spans="1:21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5"/>
        <v>105</v>
      </c>
      <c r="P796">
        <f t="shared" si="66"/>
        <v>158.96</v>
      </c>
      <c r="Q796" s="11" t="s">
        <v>8323</v>
      </c>
      <c r="R796" t="s">
        <v>8324</v>
      </c>
      <c r="S796" s="16">
        <f t="shared" si="67"/>
        <v>40736.115011574075</v>
      </c>
      <c r="T796" s="16">
        <f t="shared" si="68"/>
        <v>15222.7125</v>
      </c>
      <c r="U796">
        <f t="shared" si="64"/>
        <v>2011</v>
      </c>
    </row>
    <row r="797" spans="1:21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5"/>
        <v>112</v>
      </c>
      <c r="P797">
        <f t="shared" si="66"/>
        <v>85.05</v>
      </c>
      <c r="Q797" s="11" t="s">
        <v>8323</v>
      </c>
      <c r="R797" t="s">
        <v>8324</v>
      </c>
      <c r="S797" s="16">
        <f t="shared" si="67"/>
        <v>40963.613032407404</v>
      </c>
      <c r="T797" s="16">
        <f t="shared" si="68"/>
        <v>15437.207638888889</v>
      </c>
      <c r="U797">
        <f t="shared" si="64"/>
        <v>2012</v>
      </c>
    </row>
    <row r="798" spans="1:21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16">
        <f t="shared" si="67"/>
        <v>41502.882928240739</v>
      </c>
      <c r="T798" s="16">
        <f t="shared" si="68"/>
        <v>15963.881944444445</v>
      </c>
      <c r="U798">
        <f t="shared" si="64"/>
        <v>2013</v>
      </c>
    </row>
    <row r="799" spans="1:21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16">
        <f t="shared" si="67"/>
        <v>40996.994074074071</v>
      </c>
      <c r="T799" s="16">
        <f t="shared" si="68"/>
        <v>15459.166666666666</v>
      </c>
      <c r="U799">
        <f t="shared" si="64"/>
        <v>2012</v>
      </c>
    </row>
    <row r="800" spans="1:21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16">
        <f t="shared" si="67"/>
        <v>41882.590127314819</v>
      </c>
      <c r="T800" s="16">
        <f t="shared" si="68"/>
        <v>16343.590127314817</v>
      </c>
      <c r="U800">
        <f t="shared" si="64"/>
        <v>2014</v>
      </c>
    </row>
    <row r="801" spans="1:21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16">
        <f t="shared" si="67"/>
        <v>40996.667199074072</v>
      </c>
      <c r="T801" s="16">
        <f t="shared" si="68"/>
        <v>15457.667199074072</v>
      </c>
      <c r="U801">
        <f t="shared" si="64"/>
        <v>2012</v>
      </c>
    </row>
    <row r="802" spans="1:21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16">
        <f t="shared" si="67"/>
        <v>41863.433495370373</v>
      </c>
      <c r="T802" s="16">
        <f t="shared" si="68"/>
        <v>16324.433495370371</v>
      </c>
      <c r="U802">
        <f t="shared" si="64"/>
        <v>2014</v>
      </c>
    </row>
    <row r="803" spans="1:21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16">
        <f t="shared" si="67"/>
        <v>40695.795370370368</v>
      </c>
      <c r="T803" s="16">
        <f t="shared" si="68"/>
        <v>15156.79537037037</v>
      </c>
      <c r="U803">
        <f t="shared" si="64"/>
        <v>2011</v>
      </c>
    </row>
    <row r="804" spans="1:21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16">
        <f t="shared" si="67"/>
        <v>41123.022268518522</v>
      </c>
      <c r="T804" s="16">
        <f t="shared" si="68"/>
        <v>15600.170138888889</v>
      </c>
      <c r="U804">
        <f t="shared" si="64"/>
        <v>2012</v>
      </c>
    </row>
    <row r="805" spans="1:21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16">
        <f t="shared" si="67"/>
        <v>40665.949976851851</v>
      </c>
      <c r="T805" s="16">
        <f t="shared" si="68"/>
        <v>15123.041666666666</v>
      </c>
      <c r="U805">
        <f t="shared" si="64"/>
        <v>2011</v>
      </c>
    </row>
    <row r="806" spans="1:21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16">
        <f t="shared" si="67"/>
        <v>40730.105625000004</v>
      </c>
      <c r="T806" s="16">
        <f t="shared" si="68"/>
        <v>15178.165972222223</v>
      </c>
      <c r="U806">
        <f t="shared" si="64"/>
        <v>2011</v>
      </c>
    </row>
    <row r="807" spans="1:21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16">
        <f t="shared" si="67"/>
        <v>40690.823055555556</v>
      </c>
      <c r="T807" s="16">
        <f t="shared" si="68"/>
        <v>15171.958333333334</v>
      </c>
      <c r="U807">
        <f t="shared" si="64"/>
        <v>2011</v>
      </c>
    </row>
    <row r="808" spans="1:21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16">
        <f t="shared" si="67"/>
        <v>40763.691423611112</v>
      </c>
      <c r="T808" s="16">
        <f t="shared" si="68"/>
        <v>15224.69142361111</v>
      </c>
      <c r="U808">
        <f t="shared" si="64"/>
        <v>2011</v>
      </c>
    </row>
    <row r="809" spans="1:21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16">
        <f t="shared" si="67"/>
        <v>42759.628599537042</v>
      </c>
      <c r="T809" s="16">
        <f t="shared" si="68"/>
        <v>17226.083333333332</v>
      </c>
      <c r="U809">
        <f t="shared" si="64"/>
        <v>2017</v>
      </c>
    </row>
    <row r="810" spans="1:21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16">
        <f t="shared" si="67"/>
        <v>41962.100532407407</v>
      </c>
      <c r="T810" s="16">
        <f t="shared" si="68"/>
        <v>16426.207638888889</v>
      </c>
      <c r="U810">
        <f t="shared" si="64"/>
        <v>2014</v>
      </c>
    </row>
    <row r="811" spans="1:21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16">
        <f t="shared" si="67"/>
        <v>41628.833680555559</v>
      </c>
      <c r="T811" s="16">
        <f t="shared" si="68"/>
        <v>16089.833680555557</v>
      </c>
      <c r="U811">
        <f t="shared" si="64"/>
        <v>2013</v>
      </c>
    </row>
    <row r="812" spans="1:21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16">
        <f t="shared" si="67"/>
        <v>41123.056273148148</v>
      </c>
      <c r="T812" s="16">
        <f t="shared" si="68"/>
        <v>15584.05627314815</v>
      </c>
      <c r="U812">
        <f t="shared" si="64"/>
        <v>2012</v>
      </c>
    </row>
    <row r="813" spans="1:21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16">
        <f t="shared" si="67"/>
        <v>41443.643541666665</v>
      </c>
      <c r="T813" s="16">
        <f t="shared" si="68"/>
        <v>15896.702777777777</v>
      </c>
      <c r="U813">
        <f t="shared" si="64"/>
        <v>2013</v>
      </c>
    </row>
    <row r="814" spans="1:21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16">
        <f t="shared" si="67"/>
        <v>41282.017962962964</v>
      </c>
      <c r="T814" s="16">
        <f t="shared" si="68"/>
        <v>15765.581944444444</v>
      </c>
      <c r="U814">
        <f t="shared" si="64"/>
        <v>2013</v>
      </c>
    </row>
    <row r="815" spans="1:21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16">
        <f t="shared" si="67"/>
        <v>41080.960243055553</v>
      </c>
      <c r="T815" s="16">
        <f t="shared" si="68"/>
        <v>15541.960243055555</v>
      </c>
      <c r="U815">
        <f t="shared" si="64"/>
        <v>2012</v>
      </c>
    </row>
    <row r="816" spans="1:21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16">
        <f t="shared" si="67"/>
        <v>40679.743067129632</v>
      </c>
      <c r="T816" s="16">
        <f t="shared" si="68"/>
        <v>15125.752777777778</v>
      </c>
      <c r="U816">
        <f t="shared" si="64"/>
        <v>2011</v>
      </c>
    </row>
    <row r="817" spans="1:21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16">
        <f t="shared" si="67"/>
        <v>41914.917858796296</v>
      </c>
      <c r="T817" s="16">
        <f t="shared" si="68"/>
        <v>16375.917858796296</v>
      </c>
      <c r="U817">
        <f t="shared" si="64"/>
        <v>2014</v>
      </c>
    </row>
    <row r="818" spans="1:21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16">
        <f t="shared" si="67"/>
        <v>41341.870868055557</v>
      </c>
      <c r="T818" s="16">
        <f t="shared" si="68"/>
        <v>15804.270833333334</v>
      </c>
      <c r="U818">
        <f t="shared" si="64"/>
        <v>2013</v>
      </c>
    </row>
    <row r="819" spans="1:21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16">
        <f t="shared" si="67"/>
        <v>40925.599664351852</v>
      </c>
      <c r="T819" s="16">
        <f t="shared" si="68"/>
        <v>15410.207638888889</v>
      </c>
      <c r="U819">
        <f t="shared" si="64"/>
        <v>2012</v>
      </c>
    </row>
    <row r="820" spans="1:21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16">
        <f t="shared" si="67"/>
        <v>41120.882881944446</v>
      </c>
      <c r="T820" s="16">
        <f t="shared" si="68"/>
        <v>15559.709027777777</v>
      </c>
      <c r="U820">
        <f t="shared" si="64"/>
        <v>2012</v>
      </c>
    </row>
    <row r="821" spans="1:21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16">
        <f t="shared" si="67"/>
        <v>41619.998310185183</v>
      </c>
      <c r="T821" s="16">
        <f t="shared" si="68"/>
        <v>16060.197222222223</v>
      </c>
      <c r="U821">
        <f t="shared" si="64"/>
        <v>2013</v>
      </c>
    </row>
    <row r="822" spans="1:21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16">
        <f t="shared" si="67"/>
        <v>41768.841921296298</v>
      </c>
      <c r="T822" s="16">
        <f t="shared" si="68"/>
        <v>16230.208333333334</v>
      </c>
      <c r="U822">
        <f t="shared" si="64"/>
        <v>2014</v>
      </c>
    </row>
    <row r="823" spans="1:21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16">
        <f t="shared" si="67"/>
        <v>42093.922048611115</v>
      </c>
      <c r="T823" s="16">
        <f t="shared" si="68"/>
        <v>16559.167361111111</v>
      </c>
      <c r="U823">
        <f t="shared" si="64"/>
        <v>2015</v>
      </c>
    </row>
    <row r="824" spans="1:21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16">
        <f t="shared" si="67"/>
        <v>41157.947337962964</v>
      </c>
      <c r="T824" s="16">
        <f t="shared" si="68"/>
        <v>15618.947337962964</v>
      </c>
      <c r="U824">
        <f t="shared" si="64"/>
        <v>2012</v>
      </c>
    </row>
    <row r="825" spans="1:21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16">
        <f t="shared" si="67"/>
        <v>42055.972824074073</v>
      </c>
      <c r="T825" s="16">
        <f t="shared" si="68"/>
        <v>16516.931157407405</v>
      </c>
      <c r="U825">
        <f t="shared" si="64"/>
        <v>2015</v>
      </c>
    </row>
    <row r="826" spans="1:21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16">
        <f t="shared" si="67"/>
        <v>40250.242106481484</v>
      </c>
      <c r="T826" s="16">
        <f t="shared" si="68"/>
        <v>14717.290972222223</v>
      </c>
      <c r="U826">
        <f t="shared" si="64"/>
        <v>2010</v>
      </c>
    </row>
    <row r="827" spans="1:21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6">
        <f t="shared" si="67"/>
        <v>41186.306527777779</v>
      </c>
      <c r="T827" s="16">
        <f t="shared" si="68"/>
        <v>15642.306527777777</v>
      </c>
      <c r="U827">
        <f t="shared" si="64"/>
        <v>2012</v>
      </c>
    </row>
    <row r="828" spans="1:21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6">
        <f t="shared" si="67"/>
        <v>40973.038541666669</v>
      </c>
      <c r="T828" s="16">
        <f t="shared" si="68"/>
        <v>15424.996874999999</v>
      </c>
      <c r="U828">
        <f t="shared" si="64"/>
        <v>2012</v>
      </c>
    </row>
    <row r="829" spans="1:21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6">
        <f t="shared" si="67"/>
        <v>40927.473460648151</v>
      </c>
      <c r="T829" s="16">
        <f t="shared" si="68"/>
        <v>15384.825694444444</v>
      </c>
      <c r="U829">
        <f t="shared" si="64"/>
        <v>2012</v>
      </c>
    </row>
    <row r="830" spans="1:21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6">
        <f t="shared" si="67"/>
        <v>41073.050717592596</v>
      </c>
      <c r="T830" s="16">
        <f t="shared" si="68"/>
        <v>15516.683333333334</v>
      </c>
      <c r="U830">
        <f t="shared" si="64"/>
        <v>2012</v>
      </c>
    </row>
    <row r="831" spans="1:21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6">
        <f t="shared" si="67"/>
        <v>42504.801388888889</v>
      </c>
      <c r="T831" s="16">
        <f t="shared" si="68"/>
        <v>16995.801388888889</v>
      </c>
      <c r="U831">
        <f t="shared" si="64"/>
        <v>2016</v>
      </c>
    </row>
    <row r="832" spans="1:21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6">
        <f t="shared" si="67"/>
        <v>41325.525752314818</v>
      </c>
      <c r="T832" s="16">
        <f t="shared" si="68"/>
        <v>15786.484085648148</v>
      </c>
      <c r="U832">
        <f t="shared" si="64"/>
        <v>2013</v>
      </c>
    </row>
    <row r="833" spans="1:21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6">
        <f t="shared" si="67"/>
        <v>40996.646921296298</v>
      </c>
      <c r="T833" s="16">
        <f t="shared" si="68"/>
        <v>15457.646921296297</v>
      </c>
      <c r="U833">
        <f t="shared" si="64"/>
        <v>2012</v>
      </c>
    </row>
    <row r="834" spans="1:21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6">
        <f t="shared" si="67"/>
        <v>40869.675173611111</v>
      </c>
      <c r="T834" s="16">
        <f t="shared" si="68"/>
        <v>15360.342361111112</v>
      </c>
      <c r="U834">
        <f t="shared" si="64"/>
        <v>2011</v>
      </c>
    </row>
    <row r="835" spans="1:21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16179.87818287037</v>
      </c>
      <c r="U835">
        <f t="shared" ref="U835:U898" si="69">YEAR(S835)</f>
        <v>2014</v>
      </c>
    </row>
    <row r="836" spans="1:21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15887.165972222223</v>
      </c>
      <c r="U836">
        <f t="shared" si="69"/>
        <v>2013</v>
      </c>
    </row>
    <row r="837" spans="1:21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15479.125</v>
      </c>
      <c r="U837">
        <f t="shared" si="69"/>
        <v>2012</v>
      </c>
    </row>
    <row r="838" spans="1:21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15985.056921296295</v>
      </c>
      <c r="U838">
        <f t="shared" si="69"/>
        <v>2013</v>
      </c>
    </row>
    <row r="839" spans="1:21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16191.998402777777</v>
      </c>
      <c r="U839">
        <f t="shared" si="69"/>
        <v>2014</v>
      </c>
    </row>
    <row r="840" spans="1:21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15356.897974537036</v>
      </c>
      <c r="U840">
        <f t="shared" si="69"/>
        <v>2011</v>
      </c>
    </row>
    <row r="841" spans="1:21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ref="O841:O904" si="70">ROUND(E841/D841*100,0)</f>
        <v>117</v>
      </c>
      <c r="P841">
        <f t="shared" ref="P841:P904" si="71">IFERROR(ROUND(E841/L841,2),0)</f>
        <v>60.74</v>
      </c>
      <c r="Q841" s="11" t="s">
        <v>8323</v>
      </c>
      <c r="R841" t="s">
        <v>8325</v>
      </c>
      <c r="S841" s="16">
        <f t="shared" ref="S841:S904" si="72">(((J841/60)/60)/24)+DATE(1970,1,1)</f>
        <v>41144.763379629629</v>
      </c>
      <c r="T841" s="16">
        <f t="shared" ref="T841:T904" si="73">(((I841/60)/60)/24)</f>
        <v>15605.763379629629</v>
      </c>
      <c r="U841">
        <f t="shared" si="69"/>
        <v>2012</v>
      </c>
    </row>
    <row r="842" spans="1:21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0"/>
        <v>120</v>
      </c>
      <c r="P842">
        <f t="shared" si="71"/>
        <v>63.38</v>
      </c>
      <c r="Q842" s="11" t="s">
        <v>8323</v>
      </c>
      <c r="R842" t="s">
        <v>8325</v>
      </c>
      <c r="S842" s="16">
        <f t="shared" si="72"/>
        <v>42607.226701388892</v>
      </c>
      <c r="T842" s="16">
        <f t="shared" si="73"/>
        <v>17068.226701388889</v>
      </c>
      <c r="U842">
        <f t="shared" si="69"/>
        <v>2016</v>
      </c>
    </row>
    <row r="843" spans="1:21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0"/>
        <v>101</v>
      </c>
      <c r="P843">
        <f t="shared" si="71"/>
        <v>53.89</v>
      </c>
      <c r="Q843" s="11" t="s">
        <v>8323</v>
      </c>
      <c r="R843" t="s">
        <v>8325</v>
      </c>
      <c r="S843" s="16">
        <f t="shared" si="72"/>
        <v>41923.838692129626</v>
      </c>
      <c r="T843" s="16">
        <f t="shared" si="73"/>
        <v>16384.880358796294</v>
      </c>
      <c r="U843">
        <f t="shared" si="69"/>
        <v>2014</v>
      </c>
    </row>
    <row r="844" spans="1:21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0"/>
        <v>104</v>
      </c>
      <c r="P844">
        <f t="shared" si="71"/>
        <v>66.87</v>
      </c>
      <c r="Q844" s="11" t="s">
        <v>8323</v>
      </c>
      <c r="R844" t="s">
        <v>8325</v>
      </c>
      <c r="S844" s="16">
        <f t="shared" si="72"/>
        <v>41526.592395833337</v>
      </c>
      <c r="T844" s="16">
        <f t="shared" si="73"/>
        <v>15992.165972222223</v>
      </c>
      <c r="U844">
        <f t="shared" si="69"/>
        <v>2013</v>
      </c>
    </row>
    <row r="845" spans="1:21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0"/>
        <v>267</v>
      </c>
      <c r="P845">
        <f t="shared" si="71"/>
        <v>63.1</v>
      </c>
      <c r="Q845" s="11" t="s">
        <v>8323</v>
      </c>
      <c r="R845" t="s">
        <v>8325</v>
      </c>
      <c r="S845" s="16">
        <f t="shared" si="72"/>
        <v>42695.257870370369</v>
      </c>
      <c r="T845" s="16">
        <f t="shared" si="73"/>
        <v>17143.333333333332</v>
      </c>
      <c r="U845">
        <f t="shared" si="69"/>
        <v>2016</v>
      </c>
    </row>
    <row r="846" spans="1:21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0"/>
        <v>194</v>
      </c>
      <c r="P846">
        <f t="shared" si="71"/>
        <v>36.630000000000003</v>
      </c>
      <c r="Q846" s="11" t="s">
        <v>8323</v>
      </c>
      <c r="R846" t="s">
        <v>8325</v>
      </c>
      <c r="S846" s="16">
        <f t="shared" si="72"/>
        <v>41905.684629629628</v>
      </c>
      <c r="T846" s="16">
        <f t="shared" si="73"/>
        <v>16375.207638888889</v>
      </c>
      <c r="U846">
        <f t="shared" si="69"/>
        <v>2014</v>
      </c>
    </row>
    <row r="847" spans="1:21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0"/>
        <v>120</v>
      </c>
      <c r="P847">
        <f t="shared" si="71"/>
        <v>34.01</v>
      </c>
      <c r="Q847" s="11" t="s">
        <v>8323</v>
      </c>
      <c r="R847" t="s">
        <v>8325</v>
      </c>
      <c r="S847" s="16">
        <f t="shared" si="72"/>
        <v>42578.205972222218</v>
      </c>
      <c r="T847" s="16">
        <f t="shared" si="73"/>
        <v>17049.165972222221</v>
      </c>
      <c r="U847">
        <f t="shared" si="69"/>
        <v>2016</v>
      </c>
    </row>
    <row r="848" spans="1:21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0"/>
        <v>122</v>
      </c>
      <c r="P848">
        <f t="shared" si="71"/>
        <v>28.55</v>
      </c>
      <c r="Q848" s="11" t="s">
        <v>8323</v>
      </c>
      <c r="R848" t="s">
        <v>8325</v>
      </c>
      <c r="S848" s="16">
        <f t="shared" si="72"/>
        <v>41694.391840277778</v>
      </c>
      <c r="T848" s="16">
        <f t="shared" si="73"/>
        <v>16139.583333333334</v>
      </c>
      <c r="U848">
        <f t="shared" si="69"/>
        <v>2014</v>
      </c>
    </row>
    <row r="849" spans="1:21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0"/>
        <v>100</v>
      </c>
      <c r="P849">
        <f t="shared" si="71"/>
        <v>10</v>
      </c>
      <c r="Q849" s="11" t="s">
        <v>8323</v>
      </c>
      <c r="R849" t="s">
        <v>8325</v>
      </c>
      <c r="S849" s="16">
        <f t="shared" si="72"/>
        <v>42165.79833333334</v>
      </c>
      <c r="T849" s="16">
        <f t="shared" si="73"/>
        <v>16626.798333333336</v>
      </c>
      <c r="U849">
        <f t="shared" si="69"/>
        <v>2015</v>
      </c>
    </row>
    <row r="850" spans="1:21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0"/>
        <v>100</v>
      </c>
      <c r="P850">
        <f t="shared" si="71"/>
        <v>18.75</v>
      </c>
      <c r="Q850" s="11" t="s">
        <v>8323</v>
      </c>
      <c r="R850" t="s">
        <v>8325</v>
      </c>
      <c r="S850" s="16">
        <f t="shared" si="72"/>
        <v>42078.792048611111</v>
      </c>
      <c r="T850" s="16">
        <f t="shared" si="73"/>
        <v>16539.792048611111</v>
      </c>
      <c r="U850">
        <f t="shared" si="69"/>
        <v>2015</v>
      </c>
    </row>
    <row r="851" spans="1:21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0"/>
        <v>120</v>
      </c>
      <c r="P851">
        <f t="shared" si="71"/>
        <v>41.7</v>
      </c>
      <c r="Q851" s="11" t="s">
        <v>8323</v>
      </c>
      <c r="R851" t="s">
        <v>8325</v>
      </c>
      <c r="S851" s="16">
        <f t="shared" si="72"/>
        <v>42051.148888888885</v>
      </c>
      <c r="T851" s="16">
        <f t="shared" si="73"/>
        <v>16510.107222222221</v>
      </c>
      <c r="U851">
        <f t="shared" si="69"/>
        <v>2015</v>
      </c>
    </row>
    <row r="852" spans="1:21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0"/>
        <v>155</v>
      </c>
      <c r="P852">
        <f t="shared" si="71"/>
        <v>46.67</v>
      </c>
      <c r="Q852" s="11" t="s">
        <v>8323</v>
      </c>
      <c r="R852" t="s">
        <v>8325</v>
      </c>
      <c r="S852" s="16">
        <f t="shared" si="72"/>
        <v>42452.827743055561</v>
      </c>
      <c r="T852" s="16">
        <f t="shared" si="73"/>
        <v>16916.207638888889</v>
      </c>
      <c r="U852">
        <f t="shared" si="69"/>
        <v>2016</v>
      </c>
    </row>
    <row r="853" spans="1:21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0"/>
        <v>130</v>
      </c>
      <c r="P853">
        <f t="shared" si="71"/>
        <v>37.270000000000003</v>
      </c>
      <c r="Q853" s="11" t="s">
        <v>8323</v>
      </c>
      <c r="R853" t="s">
        <v>8325</v>
      </c>
      <c r="S853" s="16">
        <f t="shared" si="72"/>
        <v>42522.880243055552</v>
      </c>
      <c r="T853" s="16">
        <f t="shared" si="73"/>
        <v>17013.822916666668</v>
      </c>
      <c r="U853">
        <f t="shared" si="69"/>
        <v>2016</v>
      </c>
    </row>
    <row r="854" spans="1:21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0"/>
        <v>105</v>
      </c>
      <c r="P854">
        <f t="shared" si="71"/>
        <v>59.26</v>
      </c>
      <c r="Q854" s="11" t="s">
        <v>8323</v>
      </c>
      <c r="R854" t="s">
        <v>8325</v>
      </c>
      <c r="S854" s="16">
        <f t="shared" si="72"/>
        <v>42656.805497685185</v>
      </c>
      <c r="T854" s="16">
        <f t="shared" si="73"/>
        <v>17098.875</v>
      </c>
      <c r="U854">
        <f t="shared" si="69"/>
        <v>2016</v>
      </c>
    </row>
    <row r="855" spans="1:21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0"/>
        <v>100</v>
      </c>
      <c r="P855">
        <f t="shared" si="71"/>
        <v>30</v>
      </c>
      <c r="Q855" s="11" t="s">
        <v>8323</v>
      </c>
      <c r="R855" t="s">
        <v>8325</v>
      </c>
      <c r="S855" s="16">
        <f t="shared" si="72"/>
        <v>42021.832280092596</v>
      </c>
      <c r="T855" s="16">
        <f t="shared" si="73"/>
        <v>16482.832280092593</v>
      </c>
      <c r="U855">
        <f t="shared" si="69"/>
        <v>2015</v>
      </c>
    </row>
    <row r="856" spans="1:21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0"/>
        <v>118</v>
      </c>
      <c r="P856">
        <f t="shared" si="71"/>
        <v>65.86</v>
      </c>
      <c r="Q856" s="11" t="s">
        <v>8323</v>
      </c>
      <c r="R856" t="s">
        <v>8325</v>
      </c>
      <c r="S856" s="16">
        <f t="shared" si="72"/>
        <v>42702.212337962963</v>
      </c>
      <c r="T856" s="16">
        <f t="shared" si="73"/>
        <v>17163.212337962963</v>
      </c>
      <c r="U856">
        <f t="shared" si="69"/>
        <v>2016</v>
      </c>
    </row>
    <row r="857" spans="1:21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0"/>
        <v>103</v>
      </c>
      <c r="P857">
        <f t="shared" si="71"/>
        <v>31.91</v>
      </c>
      <c r="Q857" s="11" t="s">
        <v>8323</v>
      </c>
      <c r="R857" t="s">
        <v>8325</v>
      </c>
      <c r="S857" s="16">
        <f t="shared" si="72"/>
        <v>42545.125196759262</v>
      </c>
      <c r="T857" s="16">
        <f t="shared" si="73"/>
        <v>17006.125196759262</v>
      </c>
      <c r="U857">
        <f t="shared" si="69"/>
        <v>2016</v>
      </c>
    </row>
    <row r="858" spans="1:21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0"/>
        <v>218</v>
      </c>
      <c r="P858">
        <f t="shared" si="71"/>
        <v>19.46</v>
      </c>
      <c r="Q858" s="11" t="s">
        <v>8323</v>
      </c>
      <c r="R858" t="s">
        <v>8325</v>
      </c>
      <c r="S858" s="16">
        <f t="shared" si="72"/>
        <v>42609.311990740738</v>
      </c>
      <c r="T858" s="16">
        <f t="shared" si="73"/>
        <v>17099.791666666668</v>
      </c>
      <c r="U858">
        <f t="shared" si="69"/>
        <v>2016</v>
      </c>
    </row>
    <row r="859" spans="1:21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0"/>
        <v>100</v>
      </c>
      <c r="P859">
        <f t="shared" si="71"/>
        <v>50</v>
      </c>
      <c r="Q859" s="11" t="s">
        <v>8323</v>
      </c>
      <c r="R859" t="s">
        <v>8325</v>
      </c>
      <c r="S859" s="16">
        <f t="shared" si="72"/>
        <v>42291.581377314811</v>
      </c>
      <c r="T859" s="16">
        <f t="shared" si="73"/>
        <v>16764.623043981483</v>
      </c>
      <c r="U859">
        <f t="shared" si="69"/>
        <v>2015</v>
      </c>
    </row>
    <row r="860" spans="1:21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0"/>
        <v>144</v>
      </c>
      <c r="P860">
        <f t="shared" si="71"/>
        <v>22.74</v>
      </c>
      <c r="Q860" s="11" t="s">
        <v>8323</v>
      </c>
      <c r="R860" t="s">
        <v>8325</v>
      </c>
      <c r="S860" s="16">
        <f t="shared" si="72"/>
        <v>42079.745578703703</v>
      </c>
      <c r="T860" s="16">
        <f t="shared" si="73"/>
        <v>16540.957638888889</v>
      </c>
      <c r="U860">
        <f t="shared" si="69"/>
        <v>2015</v>
      </c>
    </row>
    <row r="861" spans="1:21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0"/>
        <v>105</v>
      </c>
      <c r="P861">
        <f t="shared" si="71"/>
        <v>42.72</v>
      </c>
      <c r="Q861" s="11" t="s">
        <v>8323</v>
      </c>
      <c r="R861" t="s">
        <v>8326</v>
      </c>
      <c r="S861" s="16">
        <f t="shared" si="72"/>
        <v>42128.820231481484</v>
      </c>
      <c r="T861" s="16">
        <f t="shared" si="73"/>
        <v>16590</v>
      </c>
      <c r="U861">
        <f t="shared" si="69"/>
        <v>2015</v>
      </c>
    </row>
    <row r="862" spans="1:21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16">
        <f t="shared" si="72"/>
        <v>41570.482789351852</v>
      </c>
      <c r="T862" s="16">
        <f t="shared" si="73"/>
        <v>16031.524456018517</v>
      </c>
      <c r="U862">
        <f t="shared" si="69"/>
        <v>2013</v>
      </c>
    </row>
    <row r="863" spans="1:21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16">
        <f t="shared" si="72"/>
        <v>42599.965324074074</v>
      </c>
      <c r="T863" s="16">
        <f t="shared" si="73"/>
        <v>17060.965324074074</v>
      </c>
      <c r="U863">
        <f t="shared" si="69"/>
        <v>2016</v>
      </c>
    </row>
    <row r="864" spans="1:21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16">
        <f t="shared" si="72"/>
        <v>41559.5549537037</v>
      </c>
      <c r="T864" s="16">
        <f t="shared" si="73"/>
        <v>16020.59662037037</v>
      </c>
      <c r="U864">
        <f t="shared" si="69"/>
        <v>2013</v>
      </c>
    </row>
    <row r="865" spans="1:21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16">
        <f t="shared" si="72"/>
        <v>40921.117662037039</v>
      </c>
      <c r="T865" s="16">
        <f t="shared" si="73"/>
        <v>15382.117662037037</v>
      </c>
      <c r="U865">
        <f t="shared" si="69"/>
        <v>2012</v>
      </c>
    </row>
    <row r="866" spans="1:21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16">
        <f t="shared" si="72"/>
        <v>41541.106921296298</v>
      </c>
      <c r="T866" s="16">
        <f t="shared" si="73"/>
        <v>15994.415972222223</v>
      </c>
      <c r="U866">
        <f t="shared" si="69"/>
        <v>2013</v>
      </c>
    </row>
    <row r="867" spans="1:21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16">
        <f t="shared" si="72"/>
        <v>41230.77311342593</v>
      </c>
      <c r="T867" s="16">
        <f t="shared" si="73"/>
        <v>15721.773113425928</v>
      </c>
      <c r="U867">
        <f t="shared" si="69"/>
        <v>2012</v>
      </c>
    </row>
    <row r="868" spans="1:21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16">
        <f t="shared" si="72"/>
        <v>42025.637939814813</v>
      </c>
      <c r="T868" s="16">
        <f t="shared" si="73"/>
        <v>16494.631944444445</v>
      </c>
      <c r="U868">
        <f t="shared" si="69"/>
        <v>2015</v>
      </c>
    </row>
    <row r="869" spans="1:21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16">
        <f t="shared" si="72"/>
        <v>40088.105393518519</v>
      </c>
      <c r="T869" s="16">
        <f t="shared" si="73"/>
        <v>14579.207638888889</v>
      </c>
      <c r="U869">
        <f t="shared" si="69"/>
        <v>2009</v>
      </c>
    </row>
    <row r="870" spans="1:21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16">
        <f t="shared" si="72"/>
        <v>41616.027754629627</v>
      </c>
      <c r="T870" s="16">
        <f t="shared" si="73"/>
        <v>16077.027754629627</v>
      </c>
      <c r="U870">
        <f t="shared" si="69"/>
        <v>2013</v>
      </c>
    </row>
    <row r="871" spans="1:21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16">
        <f t="shared" si="72"/>
        <v>41342.845567129632</v>
      </c>
      <c r="T871" s="16">
        <f t="shared" si="73"/>
        <v>15803.803900462963</v>
      </c>
      <c r="U871">
        <f t="shared" si="69"/>
        <v>2013</v>
      </c>
    </row>
    <row r="872" spans="1:21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16">
        <f t="shared" si="72"/>
        <v>41488.022256944445</v>
      </c>
      <c r="T872" s="16">
        <f t="shared" si="73"/>
        <v>15949.022256944445</v>
      </c>
      <c r="U872">
        <f t="shared" si="69"/>
        <v>2013</v>
      </c>
    </row>
    <row r="873" spans="1:21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16">
        <f t="shared" si="72"/>
        <v>41577.561284722222</v>
      </c>
      <c r="T873" s="16">
        <f t="shared" si="73"/>
        <v>16038.602951388888</v>
      </c>
      <c r="U873">
        <f t="shared" si="69"/>
        <v>2013</v>
      </c>
    </row>
    <row r="874" spans="1:21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16">
        <f t="shared" si="72"/>
        <v>40567.825543981482</v>
      </c>
      <c r="T874" s="16">
        <f t="shared" si="73"/>
        <v>15043.825543981482</v>
      </c>
      <c r="U874">
        <f t="shared" si="69"/>
        <v>2011</v>
      </c>
    </row>
    <row r="875" spans="1:21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16">
        <f t="shared" si="72"/>
        <v>41184.167129629634</v>
      </c>
      <c r="T875" s="16">
        <f t="shared" si="73"/>
        <v>15655.208796296298</v>
      </c>
      <c r="U875">
        <f t="shared" si="69"/>
        <v>2012</v>
      </c>
    </row>
    <row r="876" spans="1:21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16">
        <f t="shared" si="72"/>
        <v>41368.583726851852</v>
      </c>
      <c r="T876" s="16">
        <f t="shared" si="73"/>
        <v>15829.583726851852</v>
      </c>
      <c r="U876">
        <f t="shared" si="69"/>
        <v>2013</v>
      </c>
    </row>
    <row r="877" spans="1:21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0"/>
        <v>0</v>
      </c>
      <c r="P877">
        <f t="shared" si="71"/>
        <v>0</v>
      </c>
      <c r="Q877" s="11" t="s">
        <v>8323</v>
      </c>
      <c r="R877" t="s">
        <v>8326</v>
      </c>
      <c r="S877" s="16">
        <f t="shared" si="72"/>
        <v>42248.723738425921</v>
      </c>
      <c r="T877" s="16">
        <f t="shared" si="73"/>
        <v>16699.723738425924</v>
      </c>
      <c r="U877">
        <f t="shared" si="69"/>
        <v>2015</v>
      </c>
    </row>
    <row r="878" spans="1:21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16">
        <f t="shared" si="72"/>
        <v>41276.496840277774</v>
      </c>
      <c r="T878" s="16">
        <f t="shared" si="73"/>
        <v>15740.496840277776</v>
      </c>
      <c r="U878">
        <f t="shared" si="69"/>
        <v>2013</v>
      </c>
    </row>
    <row r="879" spans="1:21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16">
        <f t="shared" si="72"/>
        <v>41597.788888888892</v>
      </c>
      <c r="T879" s="16">
        <f t="shared" si="73"/>
        <v>16058.78888888889</v>
      </c>
      <c r="U879">
        <f t="shared" si="69"/>
        <v>2013</v>
      </c>
    </row>
    <row r="880" spans="1:21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16">
        <f t="shared" si="72"/>
        <v>40505.232916666668</v>
      </c>
      <c r="T880" s="16">
        <f t="shared" si="73"/>
        <v>14966.232916666666</v>
      </c>
      <c r="U880">
        <f t="shared" si="69"/>
        <v>2010</v>
      </c>
    </row>
    <row r="881" spans="1:21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0"/>
        <v>31</v>
      </c>
      <c r="P881">
        <f t="shared" si="71"/>
        <v>21.47</v>
      </c>
      <c r="Q881" s="11" t="s">
        <v>8323</v>
      </c>
      <c r="R881" t="s">
        <v>8327</v>
      </c>
      <c r="S881" s="16">
        <f t="shared" si="72"/>
        <v>41037.829918981479</v>
      </c>
      <c r="T881" s="16">
        <f t="shared" si="73"/>
        <v>15489.829918981481</v>
      </c>
      <c r="U881">
        <f t="shared" si="69"/>
        <v>2012</v>
      </c>
    </row>
    <row r="882" spans="1:21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16">
        <f t="shared" si="72"/>
        <v>41179.32104166667</v>
      </c>
      <c r="T882" s="16">
        <f t="shared" si="73"/>
        <v>15643.321041666668</v>
      </c>
      <c r="U882">
        <f t="shared" si="69"/>
        <v>2012</v>
      </c>
    </row>
    <row r="883" spans="1:21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16">
        <f t="shared" si="72"/>
        <v>40877.25099537037</v>
      </c>
      <c r="T883" s="16">
        <f t="shared" si="73"/>
        <v>15353.25099537037</v>
      </c>
      <c r="U883">
        <f t="shared" si="69"/>
        <v>2011</v>
      </c>
    </row>
    <row r="884" spans="1:21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16">
        <f t="shared" si="72"/>
        <v>40759.860532407409</v>
      </c>
      <c r="T884" s="16">
        <f t="shared" si="73"/>
        <v>15223.860532407409</v>
      </c>
      <c r="U884">
        <f t="shared" si="69"/>
        <v>2011</v>
      </c>
    </row>
    <row r="885" spans="1:21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16">
        <f t="shared" si="72"/>
        <v>42371.935590277775</v>
      </c>
      <c r="T885" s="16">
        <f t="shared" si="73"/>
        <v>16862.935590277779</v>
      </c>
      <c r="U885">
        <f t="shared" si="69"/>
        <v>2016</v>
      </c>
    </row>
    <row r="886" spans="1:21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16">
        <f t="shared" si="72"/>
        <v>40981.802615740737</v>
      </c>
      <c r="T886" s="16">
        <f t="shared" si="73"/>
        <v>15472.104861111111</v>
      </c>
      <c r="U886">
        <f t="shared" si="69"/>
        <v>2012</v>
      </c>
    </row>
    <row r="887" spans="1:21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16">
        <f t="shared" si="72"/>
        <v>42713.941099537042</v>
      </c>
      <c r="T887" s="16">
        <f t="shared" si="73"/>
        <v>17165.941099537038</v>
      </c>
      <c r="U887">
        <f t="shared" si="69"/>
        <v>2016</v>
      </c>
    </row>
    <row r="888" spans="1:21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16">
        <f t="shared" si="72"/>
        <v>42603.870520833334</v>
      </c>
      <c r="T888" s="16">
        <f t="shared" si="73"/>
        <v>17059.870520833334</v>
      </c>
      <c r="U888">
        <f t="shared" si="69"/>
        <v>2016</v>
      </c>
    </row>
    <row r="889" spans="1:21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0"/>
        <v>0</v>
      </c>
      <c r="P889">
        <f t="shared" si="71"/>
        <v>0</v>
      </c>
      <c r="Q889" s="11" t="s">
        <v>8323</v>
      </c>
      <c r="R889" t="s">
        <v>8327</v>
      </c>
      <c r="S889" s="16">
        <f t="shared" si="72"/>
        <v>41026.958969907406</v>
      </c>
      <c r="T889" s="16">
        <f t="shared" si="73"/>
        <v>15487.958969907408</v>
      </c>
      <c r="U889">
        <f t="shared" si="69"/>
        <v>2012</v>
      </c>
    </row>
    <row r="890" spans="1:21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16">
        <f t="shared" si="72"/>
        <v>40751.753298611111</v>
      </c>
      <c r="T890" s="16">
        <f t="shared" si="73"/>
        <v>15218.25</v>
      </c>
      <c r="U890">
        <f t="shared" si="69"/>
        <v>2011</v>
      </c>
    </row>
    <row r="891" spans="1:21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16">
        <f t="shared" si="72"/>
        <v>41887.784062500003</v>
      </c>
      <c r="T891" s="16">
        <f t="shared" si="73"/>
        <v>16348.784062500001</v>
      </c>
      <c r="U891">
        <f t="shared" si="69"/>
        <v>2014</v>
      </c>
    </row>
    <row r="892" spans="1:21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16">
        <f t="shared" si="72"/>
        <v>41569.698831018519</v>
      </c>
      <c r="T892" s="16">
        <f t="shared" si="73"/>
        <v>16030.740497685185</v>
      </c>
      <c r="U892">
        <f t="shared" si="69"/>
        <v>2013</v>
      </c>
    </row>
    <row r="893" spans="1:21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16">
        <f t="shared" si="72"/>
        <v>41842.031597222223</v>
      </c>
      <c r="T893" s="16">
        <f t="shared" si="73"/>
        <v>16303.031597222223</v>
      </c>
      <c r="U893">
        <f t="shared" si="69"/>
        <v>2014</v>
      </c>
    </row>
    <row r="894" spans="1:21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16">
        <f t="shared" si="72"/>
        <v>40304.20003472222</v>
      </c>
      <c r="T894" s="16">
        <f t="shared" si="73"/>
        <v>14822.166666666666</v>
      </c>
      <c r="U894">
        <f t="shared" si="69"/>
        <v>2010</v>
      </c>
    </row>
    <row r="895" spans="1:21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16">
        <f t="shared" si="72"/>
        <v>42065.897719907407</v>
      </c>
      <c r="T895" s="16">
        <f t="shared" si="73"/>
        <v>16526.856053240739</v>
      </c>
      <c r="U895">
        <f t="shared" si="69"/>
        <v>2015</v>
      </c>
    </row>
    <row r="896" spans="1:21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16">
        <f t="shared" si="72"/>
        <v>42496.981597222228</v>
      </c>
      <c r="T896" s="16">
        <f t="shared" si="73"/>
        <v>16957.981597222224</v>
      </c>
      <c r="U896">
        <f t="shared" si="69"/>
        <v>2016</v>
      </c>
    </row>
    <row r="897" spans="1:21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16">
        <f t="shared" si="72"/>
        <v>40431.127650462964</v>
      </c>
      <c r="T897" s="16">
        <f t="shared" si="73"/>
        <v>14907.127650462962</v>
      </c>
      <c r="U897">
        <f t="shared" si="69"/>
        <v>2010</v>
      </c>
    </row>
    <row r="898" spans="1:21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16">
        <f t="shared" si="72"/>
        <v>42218.872986111113</v>
      </c>
      <c r="T898" s="16">
        <f t="shared" si="73"/>
        <v>16675.166666666668</v>
      </c>
      <c r="U898">
        <f t="shared" si="69"/>
        <v>2015</v>
      </c>
    </row>
    <row r="899" spans="1:21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15672.730416666667</v>
      </c>
      <c r="U899">
        <f t="shared" ref="U899:U962" si="74">YEAR(S899)</f>
        <v>2012</v>
      </c>
    </row>
    <row r="900" spans="1:21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15354.758217592593</v>
      </c>
      <c r="U900">
        <f t="shared" si="74"/>
        <v>2011</v>
      </c>
    </row>
    <row r="901" spans="1:21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8326</v>
      </c>
      <c r="S901" s="16">
        <f t="shared" si="72"/>
        <v>40646.099097222221</v>
      </c>
      <c r="T901" s="16">
        <f t="shared" si="73"/>
        <v>15122.099097222221</v>
      </c>
      <c r="U901">
        <f t="shared" si="74"/>
        <v>2011</v>
      </c>
    </row>
    <row r="902" spans="1:21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16890.807893518519</v>
      </c>
      <c r="U902">
        <f t="shared" si="74"/>
        <v>2016</v>
      </c>
    </row>
    <row r="903" spans="1:21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14768.799305555556</v>
      </c>
      <c r="U903">
        <f t="shared" si="74"/>
        <v>2010</v>
      </c>
    </row>
    <row r="904" spans="1:21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16312.645833333334</v>
      </c>
      <c r="U904">
        <f t="shared" si="74"/>
        <v>2014</v>
      </c>
    </row>
    <row r="905" spans="1:21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ref="O905:O968" si="75">ROUND(E905/D905*100,0)</f>
        <v>3</v>
      </c>
      <c r="P905">
        <f t="shared" ref="P905:P968" si="76">IFERROR(ROUND(E905/L905,2),0)</f>
        <v>40</v>
      </c>
      <c r="Q905" s="11" t="s">
        <v>8323</v>
      </c>
      <c r="R905" t="s">
        <v>8326</v>
      </c>
      <c r="S905" s="16">
        <f t="shared" ref="S905:S968" si="77">(((J905/60)/60)/24)+DATE(1970,1,1)</f>
        <v>41149.796064814815</v>
      </c>
      <c r="T905" s="16">
        <f t="shared" ref="T905:T968" si="78">(((I905/60)/60)/24)</f>
        <v>15606.100694444445</v>
      </c>
      <c r="U905">
        <f t="shared" si="74"/>
        <v>2012</v>
      </c>
    </row>
    <row r="906" spans="1:21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5"/>
        <v>0</v>
      </c>
      <c r="P906">
        <f t="shared" si="76"/>
        <v>50.33</v>
      </c>
      <c r="Q906" s="11" t="s">
        <v>8323</v>
      </c>
      <c r="R906" t="s">
        <v>8326</v>
      </c>
      <c r="S906" s="16">
        <f t="shared" si="77"/>
        <v>42342.080289351856</v>
      </c>
      <c r="T906" s="16">
        <f t="shared" si="78"/>
        <v>16803.080289351852</v>
      </c>
      <c r="U906">
        <f t="shared" si="74"/>
        <v>2015</v>
      </c>
    </row>
    <row r="907" spans="1:21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5"/>
        <v>3</v>
      </c>
      <c r="P907">
        <f t="shared" si="76"/>
        <v>32.67</v>
      </c>
      <c r="Q907" s="11" t="s">
        <v>8323</v>
      </c>
      <c r="R907" t="s">
        <v>8326</v>
      </c>
      <c r="S907" s="16">
        <f t="shared" si="77"/>
        <v>40507.239884259259</v>
      </c>
      <c r="T907" s="16">
        <f t="shared" si="78"/>
        <v>14998.239884259259</v>
      </c>
      <c r="U907">
        <f t="shared" si="74"/>
        <v>2010</v>
      </c>
    </row>
    <row r="908" spans="1:21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5"/>
        <v>0</v>
      </c>
      <c r="P908">
        <f t="shared" si="76"/>
        <v>0</v>
      </c>
      <c r="Q908" s="11" t="s">
        <v>8323</v>
      </c>
      <c r="R908" t="s">
        <v>8326</v>
      </c>
      <c r="S908" s="16">
        <f t="shared" si="77"/>
        <v>41681.189699074072</v>
      </c>
      <c r="T908" s="16">
        <f t="shared" si="78"/>
        <v>16142.148032407407</v>
      </c>
      <c r="U908">
        <f t="shared" si="74"/>
        <v>2014</v>
      </c>
    </row>
    <row r="909" spans="1:21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5"/>
        <v>0</v>
      </c>
      <c r="P909">
        <f t="shared" si="76"/>
        <v>0</v>
      </c>
      <c r="Q909" s="11" t="s">
        <v>8323</v>
      </c>
      <c r="R909" t="s">
        <v>8326</v>
      </c>
      <c r="S909" s="16">
        <f t="shared" si="77"/>
        <v>40767.192395833335</v>
      </c>
      <c r="T909" s="16">
        <f t="shared" si="78"/>
        <v>15228.192395833334</v>
      </c>
      <c r="U909">
        <f t="shared" si="74"/>
        <v>2011</v>
      </c>
    </row>
    <row r="910" spans="1:21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5"/>
        <v>0</v>
      </c>
      <c r="P910">
        <f t="shared" si="76"/>
        <v>0</v>
      </c>
      <c r="Q910" s="11" t="s">
        <v>8323</v>
      </c>
      <c r="R910" t="s">
        <v>8326</v>
      </c>
      <c r="S910" s="16">
        <f t="shared" si="77"/>
        <v>40340.801562499997</v>
      </c>
      <c r="T910" s="16">
        <f t="shared" si="78"/>
        <v>14817.207638888889</v>
      </c>
      <c r="U910">
        <f t="shared" si="74"/>
        <v>2010</v>
      </c>
    </row>
    <row r="911" spans="1:21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5"/>
        <v>3</v>
      </c>
      <c r="P911">
        <f t="shared" si="76"/>
        <v>65</v>
      </c>
      <c r="Q911" s="11" t="s">
        <v>8323</v>
      </c>
      <c r="R911" t="s">
        <v>8326</v>
      </c>
      <c r="S911" s="16">
        <f t="shared" si="77"/>
        <v>41081.69027777778</v>
      </c>
      <c r="T911" s="16">
        <f t="shared" si="78"/>
        <v>15544.166666666666</v>
      </c>
      <c r="U911">
        <f t="shared" si="74"/>
        <v>2012</v>
      </c>
    </row>
    <row r="912" spans="1:21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5"/>
        <v>22</v>
      </c>
      <c r="P912">
        <f t="shared" si="76"/>
        <v>24.6</v>
      </c>
      <c r="Q912" s="11" t="s">
        <v>8323</v>
      </c>
      <c r="R912" t="s">
        <v>8326</v>
      </c>
      <c r="S912" s="16">
        <f t="shared" si="77"/>
        <v>42737.545358796298</v>
      </c>
      <c r="T912" s="16">
        <f t="shared" si="78"/>
        <v>17228.545358796295</v>
      </c>
      <c r="U912">
        <f t="shared" si="74"/>
        <v>2017</v>
      </c>
    </row>
    <row r="913" spans="1:21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5"/>
        <v>0</v>
      </c>
      <c r="P913">
        <f t="shared" si="76"/>
        <v>0</v>
      </c>
      <c r="Q913" s="11" t="s">
        <v>8323</v>
      </c>
      <c r="R913" t="s">
        <v>8326</v>
      </c>
      <c r="S913" s="16">
        <f t="shared" si="77"/>
        <v>41642.005150462966</v>
      </c>
      <c r="T913" s="16">
        <f t="shared" si="78"/>
        <v>16094.005150462965</v>
      </c>
      <c r="U913">
        <f t="shared" si="74"/>
        <v>2014</v>
      </c>
    </row>
    <row r="914" spans="1:21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5"/>
        <v>1</v>
      </c>
      <c r="P914">
        <f t="shared" si="76"/>
        <v>15</v>
      </c>
      <c r="Q914" s="11" t="s">
        <v>8323</v>
      </c>
      <c r="R914" t="s">
        <v>8326</v>
      </c>
      <c r="S914" s="16">
        <f t="shared" si="77"/>
        <v>41194.109340277777</v>
      </c>
      <c r="T914" s="16">
        <f t="shared" si="78"/>
        <v>15685.151006944443</v>
      </c>
      <c r="U914">
        <f t="shared" si="74"/>
        <v>2012</v>
      </c>
    </row>
    <row r="915" spans="1:21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5"/>
        <v>7</v>
      </c>
      <c r="P915">
        <f t="shared" si="76"/>
        <v>82.58</v>
      </c>
      <c r="Q915" s="11" t="s">
        <v>8323</v>
      </c>
      <c r="R915" t="s">
        <v>8326</v>
      </c>
      <c r="S915" s="16">
        <f t="shared" si="77"/>
        <v>41004.139108796298</v>
      </c>
      <c r="T915" s="16">
        <f t="shared" si="78"/>
        <v>15465.139108796297</v>
      </c>
      <c r="U915">
        <f t="shared" si="74"/>
        <v>2012</v>
      </c>
    </row>
    <row r="916" spans="1:21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5"/>
        <v>0</v>
      </c>
      <c r="P916">
        <f t="shared" si="76"/>
        <v>0</v>
      </c>
      <c r="Q916" s="11" t="s">
        <v>8323</v>
      </c>
      <c r="R916" t="s">
        <v>8326</v>
      </c>
      <c r="S916" s="16">
        <f t="shared" si="77"/>
        <v>41116.763275462967</v>
      </c>
      <c r="T916" s="16">
        <f t="shared" si="78"/>
        <v>15577.763275462965</v>
      </c>
      <c r="U916">
        <f t="shared" si="74"/>
        <v>2012</v>
      </c>
    </row>
    <row r="917" spans="1:21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5"/>
        <v>6</v>
      </c>
      <c r="P917">
        <f t="shared" si="76"/>
        <v>41.67</v>
      </c>
      <c r="Q917" s="11" t="s">
        <v>8323</v>
      </c>
      <c r="R917" t="s">
        <v>8326</v>
      </c>
      <c r="S917" s="16">
        <f t="shared" si="77"/>
        <v>40937.679560185185</v>
      </c>
      <c r="T917" s="16">
        <f t="shared" si="78"/>
        <v>15400.207638888889</v>
      </c>
      <c r="U917">
        <f t="shared" si="74"/>
        <v>2012</v>
      </c>
    </row>
    <row r="918" spans="1:21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5"/>
        <v>0</v>
      </c>
      <c r="P918">
        <f t="shared" si="76"/>
        <v>0</v>
      </c>
      <c r="Q918" s="11" t="s">
        <v>8323</v>
      </c>
      <c r="R918" t="s">
        <v>8326</v>
      </c>
      <c r="S918" s="16">
        <f t="shared" si="77"/>
        <v>40434.853402777779</v>
      </c>
      <c r="T918" s="16">
        <f t="shared" si="78"/>
        <v>14904.208333333334</v>
      </c>
      <c r="U918">
        <f t="shared" si="74"/>
        <v>2010</v>
      </c>
    </row>
    <row r="919" spans="1:21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5"/>
        <v>1</v>
      </c>
      <c r="P919">
        <f t="shared" si="76"/>
        <v>30</v>
      </c>
      <c r="Q919" s="11" t="s">
        <v>8323</v>
      </c>
      <c r="R919" t="s">
        <v>8326</v>
      </c>
      <c r="S919" s="16">
        <f t="shared" si="77"/>
        <v>41802.94363425926</v>
      </c>
      <c r="T919" s="16">
        <f t="shared" si="78"/>
        <v>16265.104166666666</v>
      </c>
      <c r="U919">
        <f t="shared" si="74"/>
        <v>2014</v>
      </c>
    </row>
    <row r="920" spans="1:21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5"/>
        <v>5</v>
      </c>
      <c r="P920">
        <f t="shared" si="76"/>
        <v>19.600000000000001</v>
      </c>
      <c r="Q920" s="11" t="s">
        <v>8323</v>
      </c>
      <c r="R920" t="s">
        <v>8326</v>
      </c>
      <c r="S920" s="16">
        <f t="shared" si="77"/>
        <v>41944.916215277779</v>
      </c>
      <c r="T920" s="16">
        <f t="shared" si="78"/>
        <v>16405.957881944447</v>
      </c>
      <c r="U920">
        <f t="shared" si="74"/>
        <v>2014</v>
      </c>
    </row>
    <row r="921" spans="1:21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5"/>
        <v>1</v>
      </c>
      <c r="P921">
        <f t="shared" si="76"/>
        <v>100</v>
      </c>
      <c r="Q921" s="11" t="s">
        <v>8323</v>
      </c>
      <c r="R921" t="s">
        <v>8326</v>
      </c>
      <c r="S921" s="16">
        <f t="shared" si="77"/>
        <v>41227.641724537039</v>
      </c>
      <c r="T921" s="16">
        <f t="shared" si="78"/>
        <v>15693.641724537038</v>
      </c>
      <c r="U921">
        <f t="shared" si="74"/>
        <v>2012</v>
      </c>
    </row>
    <row r="922" spans="1:21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5"/>
        <v>0</v>
      </c>
      <c r="P922">
        <f t="shared" si="76"/>
        <v>0</v>
      </c>
      <c r="Q922" s="11" t="s">
        <v>8323</v>
      </c>
      <c r="R922" t="s">
        <v>8326</v>
      </c>
      <c r="S922" s="16">
        <f t="shared" si="77"/>
        <v>41562.67155092593</v>
      </c>
      <c r="T922" s="16">
        <f t="shared" si="78"/>
        <v>16023.713217592594</v>
      </c>
      <c r="U922">
        <f t="shared" si="74"/>
        <v>2013</v>
      </c>
    </row>
    <row r="923" spans="1:21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5"/>
        <v>31</v>
      </c>
      <c r="P923">
        <f t="shared" si="76"/>
        <v>231.75</v>
      </c>
      <c r="Q923" s="11" t="s">
        <v>8323</v>
      </c>
      <c r="R923" t="s">
        <v>8326</v>
      </c>
      <c r="S923" s="16">
        <f t="shared" si="77"/>
        <v>40847.171018518515</v>
      </c>
      <c r="T923" s="16">
        <f t="shared" si="78"/>
        <v>15320.212685185184</v>
      </c>
      <c r="U923">
        <f t="shared" si="74"/>
        <v>2011</v>
      </c>
    </row>
    <row r="924" spans="1:21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5"/>
        <v>21</v>
      </c>
      <c r="P924">
        <f t="shared" si="76"/>
        <v>189.33</v>
      </c>
      <c r="Q924" s="11" t="s">
        <v>8323</v>
      </c>
      <c r="R924" t="s">
        <v>8326</v>
      </c>
      <c r="S924" s="16">
        <f t="shared" si="77"/>
        <v>41878.530011574076</v>
      </c>
      <c r="T924" s="16">
        <f t="shared" si="78"/>
        <v>16344.530011574074</v>
      </c>
      <c r="U924">
        <f t="shared" si="74"/>
        <v>2014</v>
      </c>
    </row>
    <row r="925" spans="1:21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5"/>
        <v>2</v>
      </c>
      <c r="P925">
        <f t="shared" si="76"/>
        <v>55</v>
      </c>
      <c r="Q925" s="11" t="s">
        <v>8323</v>
      </c>
      <c r="R925" t="s">
        <v>8326</v>
      </c>
      <c r="S925" s="16">
        <f t="shared" si="77"/>
        <v>41934.959756944445</v>
      </c>
      <c r="T925" s="16">
        <f t="shared" si="78"/>
        <v>16396.001423611113</v>
      </c>
      <c r="U925">
        <f t="shared" si="74"/>
        <v>2014</v>
      </c>
    </row>
    <row r="926" spans="1:21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16">
        <f t="shared" si="77"/>
        <v>41288.942928240744</v>
      </c>
      <c r="T926" s="16">
        <f t="shared" si="78"/>
        <v>15749.942928240742</v>
      </c>
      <c r="U926">
        <f t="shared" si="74"/>
        <v>2013</v>
      </c>
    </row>
    <row r="927" spans="1:21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16">
        <f t="shared" si="77"/>
        <v>41575.880914351852</v>
      </c>
      <c r="T927" s="16">
        <f t="shared" si="78"/>
        <v>16036.922581018518</v>
      </c>
      <c r="U927">
        <f t="shared" si="74"/>
        <v>2013</v>
      </c>
    </row>
    <row r="928" spans="1:21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5"/>
        <v>0</v>
      </c>
      <c r="P928">
        <f t="shared" si="76"/>
        <v>0</v>
      </c>
      <c r="Q928" s="11" t="s">
        <v>8323</v>
      </c>
      <c r="R928" t="s">
        <v>8326</v>
      </c>
      <c r="S928" s="16">
        <f t="shared" si="77"/>
        <v>40338.02002314815</v>
      </c>
      <c r="T928" s="16">
        <f t="shared" si="78"/>
        <v>14798.944444444445</v>
      </c>
      <c r="U928">
        <f t="shared" si="74"/>
        <v>2010</v>
      </c>
    </row>
    <row r="929" spans="1:21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5"/>
        <v>0</v>
      </c>
      <c r="P929">
        <f t="shared" si="76"/>
        <v>0</v>
      </c>
      <c r="Q929" s="11" t="s">
        <v>8323</v>
      </c>
      <c r="R929" t="s">
        <v>8326</v>
      </c>
      <c r="S929" s="16">
        <f t="shared" si="77"/>
        <v>41013.822858796295</v>
      </c>
      <c r="T929" s="16">
        <f t="shared" si="78"/>
        <v>15474.822858796297</v>
      </c>
      <c r="U929">
        <f t="shared" si="74"/>
        <v>2012</v>
      </c>
    </row>
    <row r="930" spans="1:21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16">
        <f t="shared" si="77"/>
        <v>41180.86241898148</v>
      </c>
      <c r="T930" s="16">
        <f t="shared" si="78"/>
        <v>15662</v>
      </c>
      <c r="U930">
        <f t="shared" si="74"/>
        <v>2012</v>
      </c>
    </row>
    <row r="931" spans="1:21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5"/>
        <v>0</v>
      </c>
      <c r="P931">
        <f t="shared" si="76"/>
        <v>0</v>
      </c>
      <c r="Q931" s="11" t="s">
        <v>8323</v>
      </c>
      <c r="R931" t="s">
        <v>8326</v>
      </c>
      <c r="S931" s="16">
        <f t="shared" si="77"/>
        <v>40978.238067129627</v>
      </c>
      <c r="T931" s="16">
        <f t="shared" si="78"/>
        <v>15439.196400462963</v>
      </c>
      <c r="U931">
        <f t="shared" si="74"/>
        <v>2012</v>
      </c>
    </row>
    <row r="932" spans="1:21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16">
        <f t="shared" si="77"/>
        <v>40312.915578703702</v>
      </c>
      <c r="T932" s="16">
        <f t="shared" si="78"/>
        <v>14785.897222222222</v>
      </c>
      <c r="U932">
        <f t="shared" si="74"/>
        <v>2010</v>
      </c>
    </row>
    <row r="933" spans="1:21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16">
        <f t="shared" si="77"/>
        <v>41680.359976851854</v>
      </c>
      <c r="T933" s="16">
        <f t="shared" si="78"/>
        <v>16145.916666666666</v>
      </c>
      <c r="U933">
        <f t="shared" si="74"/>
        <v>2014</v>
      </c>
    </row>
    <row r="934" spans="1:21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16">
        <f t="shared" si="77"/>
        <v>41310.969270833331</v>
      </c>
      <c r="T934" s="16">
        <f t="shared" si="78"/>
        <v>15786.927604166667</v>
      </c>
      <c r="U934">
        <f t="shared" si="74"/>
        <v>2013</v>
      </c>
    </row>
    <row r="935" spans="1:21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16">
        <f t="shared" si="77"/>
        <v>41711.169085648151</v>
      </c>
      <c r="T935" s="16">
        <f t="shared" si="78"/>
        <v>16202.169085648149</v>
      </c>
      <c r="U935">
        <f t="shared" si="74"/>
        <v>2014</v>
      </c>
    </row>
    <row r="936" spans="1:21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16">
        <f t="shared" si="77"/>
        <v>41733.737083333333</v>
      </c>
      <c r="T936" s="16">
        <f t="shared" si="78"/>
        <v>16194.25</v>
      </c>
      <c r="U936">
        <f t="shared" si="74"/>
        <v>2014</v>
      </c>
    </row>
    <row r="937" spans="1:21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16">
        <f t="shared" si="77"/>
        <v>42368.333668981482</v>
      </c>
      <c r="T937" s="16">
        <f t="shared" si="78"/>
        <v>16829.333668981482</v>
      </c>
      <c r="U937">
        <f t="shared" si="74"/>
        <v>2015</v>
      </c>
    </row>
    <row r="938" spans="1:21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5"/>
        <v>0</v>
      </c>
      <c r="P938">
        <f t="shared" si="76"/>
        <v>0</v>
      </c>
      <c r="Q938" s="11" t="s">
        <v>8323</v>
      </c>
      <c r="R938" t="s">
        <v>8326</v>
      </c>
      <c r="S938" s="16">
        <f t="shared" si="77"/>
        <v>40883.024178240739</v>
      </c>
      <c r="T938" s="16">
        <f t="shared" si="78"/>
        <v>15357.833333333334</v>
      </c>
      <c r="U938">
        <f t="shared" si="74"/>
        <v>2011</v>
      </c>
    </row>
    <row r="939" spans="1:21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16">
        <f t="shared" si="77"/>
        <v>41551.798113425924</v>
      </c>
      <c r="T939" s="16">
        <f t="shared" si="78"/>
        <v>16012.839780092594</v>
      </c>
      <c r="U939">
        <f t="shared" si="74"/>
        <v>2013</v>
      </c>
    </row>
    <row r="940" spans="1:21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16">
        <f t="shared" si="77"/>
        <v>41124.479722222226</v>
      </c>
      <c r="T940" s="16">
        <f t="shared" si="78"/>
        <v>15585.479722222224</v>
      </c>
      <c r="U940">
        <f t="shared" si="74"/>
        <v>2012</v>
      </c>
    </row>
    <row r="941" spans="1:21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5"/>
        <v>1</v>
      </c>
      <c r="P941">
        <f t="shared" si="76"/>
        <v>20</v>
      </c>
      <c r="Q941" s="11" t="s">
        <v>8317</v>
      </c>
      <c r="R941" t="s">
        <v>8319</v>
      </c>
      <c r="S941" s="16">
        <f t="shared" si="77"/>
        <v>41416.763171296298</v>
      </c>
      <c r="T941" s="16">
        <f t="shared" si="78"/>
        <v>15886.831944444444</v>
      </c>
      <c r="U941">
        <f t="shared" si="74"/>
        <v>2013</v>
      </c>
    </row>
    <row r="942" spans="1:21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16">
        <f t="shared" si="77"/>
        <v>42182.008402777778</v>
      </c>
      <c r="T942" s="16">
        <f t="shared" si="78"/>
        <v>16658.008402777781</v>
      </c>
      <c r="U942">
        <f t="shared" si="74"/>
        <v>2015</v>
      </c>
    </row>
    <row r="943" spans="1:21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16">
        <f t="shared" si="77"/>
        <v>42746.096585648149</v>
      </c>
      <c r="T943" s="16">
        <f t="shared" si="78"/>
        <v>17207.096585648145</v>
      </c>
      <c r="U943">
        <f t="shared" si="74"/>
        <v>2017</v>
      </c>
    </row>
    <row r="944" spans="1:21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16">
        <f t="shared" si="77"/>
        <v>42382.843287037031</v>
      </c>
      <c r="T944" s="16">
        <f t="shared" si="78"/>
        <v>16849.843287037034</v>
      </c>
      <c r="U944">
        <f t="shared" si="74"/>
        <v>2016</v>
      </c>
    </row>
    <row r="945" spans="1:21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16">
        <f t="shared" si="77"/>
        <v>42673.66788194445</v>
      </c>
      <c r="T945" s="16">
        <f t="shared" si="78"/>
        <v>17134.70954861111</v>
      </c>
      <c r="U945">
        <f t="shared" si="74"/>
        <v>2016</v>
      </c>
    </row>
    <row r="946" spans="1:21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16">
        <f t="shared" si="77"/>
        <v>42444.583912037036</v>
      </c>
      <c r="T946" s="16">
        <f t="shared" si="78"/>
        <v>16909.583333333332</v>
      </c>
      <c r="U946">
        <f t="shared" si="74"/>
        <v>2016</v>
      </c>
    </row>
    <row r="947" spans="1:21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16">
        <f t="shared" si="77"/>
        <v>42732.872986111113</v>
      </c>
      <c r="T947" s="16">
        <f t="shared" si="78"/>
        <v>17215.999305555557</v>
      </c>
      <c r="U947">
        <f t="shared" si="74"/>
        <v>2016</v>
      </c>
    </row>
    <row r="948" spans="1:21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16">
        <f t="shared" si="77"/>
        <v>42592.750555555554</v>
      </c>
      <c r="T948" s="16">
        <f t="shared" si="78"/>
        <v>17053.750555555558</v>
      </c>
      <c r="U948">
        <f t="shared" si="74"/>
        <v>2016</v>
      </c>
    </row>
    <row r="949" spans="1:21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5"/>
        <v>0</v>
      </c>
      <c r="P949">
        <f t="shared" si="76"/>
        <v>0</v>
      </c>
      <c r="Q949" s="11" t="s">
        <v>8317</v>
      </c>
      <c r="R949" t="s">
        <v>8319</v>
      </c>
      <c r="S949" s="16">
        <f t="shared" si="77"/>
        <v>42491.781319444446</v>
      </c>
      <c r="T949" s="16">
        <f t="shared" si="78"/>
        <v>16982.781319444446</v>
      </c>
      <c r="U949">
        <f t="shared" si="74"/>
        <v>2016</v>
      </c>
    </row>
    <row r="950" spans="1:21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16">
        <f t="shared" si="77"/>
        <v>42411.828287037039</v>
      </c>
      <c r="T950" s="16">
        <f t="shared" si="78"/>
        <v>16872.828287037039</v>
      </c>
      <c r="U950">
        <f t="shared" si="74"/>
        <v>2016</v>
      </c>
    </row>
    <row r="951" spans="1:21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16">
        <f t="shared" si="77"/>
        <v>42361.043703703705</v>
      </c>
      <c r="T951" s="16">
        <f t="shared" si="78"/>
        <v>16852.043703703705</v>
      </c>
      <c r="U951">
        <f t="shared" si="74"/>
        <v>2015</v>
      </c>
    </row>
    <row r="952" spans="1:21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16">
        <f t="shared" si="77"/>
        <v>42356.750706018516</v>
      </c>
      <c r="T952" s="16">
        <f t="shared" si="78"/>
        <v>16817.75070601852</v>
      </c>
      <c r="U952">
        <f t="shared" si="74"/>
        <v>2015</v>
      </c>
    </row>
    <row r="953" spans="1:21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16">
        <f t="shared" si="77"/>
        <v>42480.653611111105</v>
      </c>
      <c r="T953" s="16">
        <f t="shared" si="78"/>
        <v>16956.653611111109</v>
      </c>
      <c r="U953">
        <f t="shared" si="74"/>
        <v>2016</v>
      </c>
    </row>
    <row r="954" spans="1:21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16">
        <f t="shared" si="77"/>
        <v>42662.613564814819</v>
      </c>
      <c r="T954" s="16">
        <f t="shared" si="78"/>
        <v>17123.655231481483</v>
      </c>
      <c r="U954">
        <f t="shared" si="74"/>
        <v>2016</v>
      </c>
    </row>
    <row r="955" spans="1:21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16">
        <f t="shared" si="77"/>
        <v>41999.164340277777</v>
      </c>
      <c r="T955" s="16">
        <f t="shared" si="78"/>
        <v>16460.164340277777</v>
      </c>
      <c r="U955">
        <f t="shared" si="74"/>
        <v>2014</v>
      </c>
    </row>
    <row r="956" spans="1:21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16">
        <f t="shared" si="77"/>
        <v>42194.833784722221</v>
      </c>
      <c r="T956" s="16">
        <f t="shared" si="78"/>
        <v>16667.833784722221</v>
      </c>
      <c r="U956">
        <f t="shared" si="74"/>
        <v>2015</v>
      </c>
    </row>
    <row r="957" spans="1:21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16">
        <f t="shared" si="77"/>
        <v>42586.295138888891</v>
      </c>
      <c r="T957" s="16">
        <f t="shared" si="78"/>
        <v>17057.295138888887</v>
      </c>
      <c r="U957">
        <f t="shared" si="74"/>
        <v>2016</v>
      </c>
    </row>
    <row r="958" spans="1:21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16">
        <f t="shared" si="77"/>
        <v>42060.913877314815</v>
      </c>
      <c r="T958" s="16">
        <f t="shared" si="78"/>
        <v>16551.872210648147</v>
      </c>
      <c r="U958">
        <f t="shared" si="74"/>
        <v>2015</v>
      </c>
    </row>
    <row r="959" spans="1:21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16">
        <f t="shared" si="77"/>
        <v>42660.552465277782</v>
      </c>
      <c r="T959" s="16">
        <f t="shared" si="78"/>
        <v>17122.594131944443</v>
      </c>
      <c r="U959">
        <f t="shared" si="74"/>
        <v>2016</v>
      </c>
    </row>
    <row r="960" spans="1:21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16">
        <f t="shared" si="77"/>
        <v>42082.802812499998</v>
      </c>
      <c r="T960" s="16">
        <f t="shared" si="78"/>
        <v>16535.207638888889</v>
      </c>
      <c r="U960">
        <f t="shared" si="74"/>
        <v>2015</v>
      </c>
    </row>
    <row r="961" spans="1:21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16">
        <f t="shared" si="77"/>
        <v>41993.174363425926</v>
      </c>
      <c r="T961" s="16">
        <f t="shared" si="78"/>
        <v>16454.174363425926</v>
      </c>
      <c r="U961">
        <f t="shared" si="74"/>
        <v>2014</v>
      </c>
    </row>
    <row r="962" spans="1:21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16">
        <f t="shared" si="77"/>
        <v>42766.626793981486</v>
      </c>
      <c r="T962" s="16">
        <f t="shared" si="78"/>
        <v>17239.585127314815</v>
      </c>
      <c r="U962">
        <f t="shared" si="74"/>
        <v>2017</v>
      </c>
    </row>
    <row r="963" spans="1:21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17217.791666666668</v>
      </c>
      <c r="U963">
        <f t="shared" ref="U963:U1026" si="79">YEAR(S963)</f>
        <v>2017</v>
      </c>
    </row>
    <row r="964" spans="1:21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16842.712418981482</v>
      </c>
      <c r="U964">
        <f t="shared" si="79"/>
        <v>2016</v>
      </c>
    </row>
    <row r="965" spans="1:21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17091.635636574076</v>
      </c>
      <c r="U965">
        <f t="shared" si="79"/>
        <v>2016</v>
      </c>
    </row>
    <row r="966" spans="1:21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16679.628692129631</v>
      </c>
      <c r="U966">
        <f t="shared" si="79"/>
        <v>2015</v>
      </c>
    </row>
    <row r="967" spans="1:21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17100.165972222221</v>
      </c>
      <c r="U967">
        <f t="shared" si="79"/>
        <v>2016</v>
      </c>
    </row>
    <row r="968" spans="1:21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17080.635787037038</v>
      </c>
      <c r="U968">
        <f t="shared" si="79"/>
        <v>2016</v>
      </c>
    </row>
    <row r="969" spans="1:21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ref="O969:O1032" si="80">ROUND(E969/D969*100,0)</f>
        <v>18</v>
      </c>
      <c r="P969">
        <f t="shared" ref="P969:P1032" si="81">IFERROR(ROUND(E969/L969,2),0)</f>
        <v>43.98</v>
      </c>
      <c r="Q969" s="11" t="s">
        <v>8317</v>
      </c>
      <c r="R969" t="s">
        <v>8319</v>
      </c>
      <c r="S969" s="16">
        <f t="shared" ref="S969:S1032" si="82">(((J969/60)/60)/24)+DATE(1970,1,1)</f>
        <v>42422.254328703704</v>
      </c>
      <c r="T969" s="16">
        <f t="shared" ref="T969:T1032" si="83">(((I969/60)/60)/24)</f>
        <v>16913.212662037036</v>
      </c>
      <c r="U969">
        <f t="shared" si="79"/>
        <v>2016</v>
      </c>
    </row>
    <row r="970" spans="1:21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80"/>
        <v>1</v>
      </c>
      <c r="P970">
        <f t="shared" si="81"/>
        <v>26.5</v>
      </c>
      <c r="Q970" s="11" t="s">
        <v>8317</v>
      </c>
      <c r="R970" t="s">
        <v>8319</v>
      </c>
      <c r="S970" s="16">
        <f t="shared" si="82"/>
        <v>41836.847615740742</v>
      </c>
      <c r="T970" s="16">
        <f t="shared" si="83"/>
        <v>16297.84761574074</v>
      </c>
      <c r="U970">
        <f t="shared" si="79"/>
        <v>2014</v>
      </c>
    </row>
    <row r="971" spans="1:21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80"/>
        <v>47</v>
      </c>
      <c r="P971">
        <f t="shared" si="81"/>
        <v>1272.73</v>
      </c>
      <c r="Q971" s="11" t="s">
        <v>8317</v>
      </c>
      <c r="R971" t="s">
        <v>8319</v>
      </c>
      <c r="S971" s="16">
        <f t="shared" si="82"/>
        <v>42742.30332175926</v>
      </c>
      <c r="T971" s="16">
        <f t="shared" si="83"/>
        <v>17206.30332175926</v>
      </c>
      <c r="U971">
        <f t="shared" si="79"/>
        <v>2017</v>
      </c>
    </row>
    <row r="972" spans="1:21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80"/>
        <v>46</v>
      </c>
      <c r="P972">
        <f t="shared" si="81"/>
        <v>164</v>
      </c>
      <c r="Q972" s="11" t="s">
        <v>8317</v>
      </c>
      <c r="R972" t="s">
        <v>8319</v>
      </c>
      <c r="S972" s="16">
        <f t="shared" si="82"/>
        <v>42721.220520833333</v>
      </c>
      <c r="T972" s="16">
        <f t="shared" si="83"/>
        <v>17189.207638888889</v>
      </c>
      <c r="U972">
        <f t="shared" si="79"/>
        <v>2016</v>
      </c>
    </row>
    <row r="973" spans="1:21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80"/>
        <v>0</v>
      </c>
      <c r="P973">
        <f t="shared" si="81"/>
        <v>45.2</v>
      </c>
      <c r="Q973" s="11" t="s">
        <v>8317</v>
      </c>
      <c r="R973" t="s">
        <v>8319</v>
      </c>
      <c r="S973" s="16">
        <f t="shared" si="82"/>
        <v>42111.709027777775</v>
      </c>
      <c r="T973" s="16">
        <f t="shared" si="83"/>
        <v>16587.709027777779</v>
      </c>
      <c r="U973">
        <f t="shared" si="79"/>
        <v>2015</v>
      </c>
    </row>
    <row r="974" spans="1:21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80"/>
        <v>35</v>
      </c>
      <c r="P974">
        <f t="shared" si="81"/>
        <v>153.88999999999999</v>
      </c>
      <c r="Q974" s="11" t="s">
        <v>8317</v>
      </c>
      <c r="R974" t="s">
        <v>8319</v>
      </c>
      <c r="S974" s="16">
        <f t="shared" si="82"/>
        <v>41856.865717592591</v>
      </c>
      <c r="T974" s="16">
        <f t="shared" si="83"/>
        <v>16317.290972222223</v>
      </c>
      <c r="U974">
        <f t="shared" si="79"/>
        <v>2014</v>
      </c>
    </row>
    <row r="975" spans="1:21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80"/>
        <v>2</v>
      </c>
      <c r="P975">
        <f t="shared" si="81"/>
        <v>51.38</v>
      </c>
      <c r="Q975" s="11" t="s">
        <v>8317</v>
      </c>
      <c r="R975" t="s">
        <v>8319</v>
      </c>
      <c r="S975" s="16">
        <f t="shared" si="82"/>
        <v>42257.014965277776</v>
      </c>
      <c r="T975" s="16">
        <f t="shared" si="83"/>
        <v>16748.056631944444</v>
      </c>
      <c r="U975">
        <f t="shared" si="79"/>
        <v>2015</v>
      </c>
    </row>
    <row r="976" spans="1:21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80"/>
        <v>1</v>
      </c>
      <c r="P976">
        <f t="shared" si="81"/>
        <v>93.33</v>
      </c>
      <c r="Q976" s="11" t="s">
        <v>8317</v>
      </c>
      <c r="R976" t="s">
        <v>8319</v>
      </c>
      <c r="S976" s="16">
        <f t="shared" si="82"/>
        <v>42424.749490740738</v>
      </c>
      <c r="T976" s="16">
        <f t="shared" si="83"/>
        <v>16885.707824074074</v>
      </c>
      <c r="U976">
        <f t="shared" si="79"/>
        <v>2016</v>
      </c>
    </row>
    <row r="977" spans="1:21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80"/>
        <v>3</v>
      </c>
      <c r="P977">
        <f t="shared" si="81"/>
        <v>108.63</v>
      </c>
      <c r="Q977" s="11" t="s">
        <v>8317</v>
      </c>
      <c r="R977" t="s">
        <v>8319</v>
      </c>
      <c r="S977" s="16">
        <f t="shared" si="82"/>
        <v>42489.696585648147</v>
      </c>
      <c r="T977" s="16">
        <f t="shared" si="83"/>
        <v>16980.696585648147</v>
      </c>
      <c r="U977">
        <f t="shared" si="79"/>
        <v>2016</v>
      </c>
    </row>
    <row r="978" spans="1:21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80"/>
        <v>2</v>
      </c>
      <c r="P978">
        <f t="shared" si="81"/>
        <v>160.5</v>
      </c>
      <c r="Q978" s="11" t="s">
        <v>8317</v>
      </c>
      <c r="R978" t="s">
        <v>8319</v>
      </c>
      <c r="S978" s="16">
        <f t="shared" si="82"/>
        <v>42185.058993055558</v>
      </c>
      <c r="T978" s="16">
        <f t="shared" si="83"/>
        <v>16661.058993055554</v>
      </c>
      <c r="U978">
        <f t="shared" si="79"/>
        <v>2015</v>
      </c>
    </row>
    <row r="979" spans="1:21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80"/>
        <v>34</v>
      </c>
      <c r="P979">
        <f t="shared" si="81"/>
        <v>75.75</v>
      </c>
      <c r="Q979" s="11" t="s">
        <v>8317</v>
      </c>
      <c r="R979" t="s">
        <v>8319</v>
      </c>
      <c r="S979" s="16">
        <f t="shared" si="82"/>
        <v>42391.942094907412</v>
      </c>
      <c r="T979" s="16">
        <f t="shared" si="83"/>
        <v>16852.942094907408</v>
      </c>
      <c r="U979">
        <f t="shared" si="79"/>
        <v>2016</v>
      </c>
    </row>
    <row r="980" spans="1:21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80"/>
        <v>56</v>
      </c>
      <c r="P980">
        <f t="shared" si="81"/>
        <v>790.84</v>
      </c>
      <c r="Q980" s="11" t="s">
        <v>8317</v>
      </c>
      <c r="R980" t="s">
        <v>8319</v>
      </c>
      <c r="S980" s="16">
        <f t="shared" si="82"/>
        <v>42395.309039351851</v>
      </c>
      <c r="T980" s="16">
        <f t="shared" si="83"/>
        <v>16856.309039351851</v>
      </c>
      <c r="U980">
        <f t="shared" si="79"/>
        <v>2016</v>
      </c>
    </row>
    <row r="981" spans="1:21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80"/>
        <v>83</v>
      </c>
      <c r="P981">
        <f t="shared" si="81"/>
        <v>301.94</v>
      </c>
      <c r="Q981" s="11" t="s">
        <v>8317</v>
      </c>
      <c r="R981" t="s">
        <v>8319</v>
      </c>
      <c r="S981" s="16">
        <f t="shared" si="82"/>
        <v>42506.416990740734</v>
      </c>
      <c r="T981" s="16">
        <f t="shared" si="83"/>
        <v>16972.790972222221</v>
      </c>
      <c r="U981">
        <f t="shared" si="79"/>
        <v>2016</v>
      </c>
    </row>
    <row r="982" spans="1:21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80"/>
        <v>15</v>
      </c>
      <c r="P982">
        <f t="shared" si="81"/>
        <v>47.94</v>
      </c>
      <c r="Q982" s="11" t="s">
        <v>8317</v>
      </c>
      <c r="R982" t="s">
        <v>8319</v>
      </c>
      <c r="S982" s="16">
        <f t="shared" si="82"/>
        <v>41928.904189814813</v>
      </c>
      <c r="T982" s="16">
        <f t="shared" si="83"/>
        <v>16404.945856481481</v>
      </c>
      <c r="U982">
        <f t="shared" si="79"/>
        <v>2014</v>
      </c>
    </row>
    <row r="983" spans="1:21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80"/>
        <v>0</v>
      </c>
      <c r="P983">
        <f t="shared" si="81"/>
        <v>2.75</v>
      </c>
      <c r="Q983" s="11" t="s">
        <v>8317</v>
      </c>
      <c r="R983" t="s">
        <v>8319</v>
      </c>
      <c r="S983" s="16">
        <f t="shared" si="82"/>
        <v>41830.947013888886</v>
      </c>
      <c r="T983" s="16">
        <f t="shared" si="83"/>
        <v>16291.947013888888</v>
      </c>
      <c r="U983">
        <f t="shared" si="79"/>
        <v>2014</v>
      </c>
    </row>
    <row r="984" spans="1:21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80"/>
        <v>0</v>
      </c>
      <c r="P984">
        <f t="shared" si="81"/>
        <v>1</v>
      </c>
      <c r="Q984" s="11" t="s">
        <v>8317</v>
      </c>
      <c r="R984" t="s">
        <v>8319</v>
      </c>
      <c r="S984" s="16">
        <f t="shared" si="82"/>
        <v>42615.753310185188</v>
      </c>
      <c r="T984" s="16">
        <f t="shared" si="83"/>
        <v>17076.753310185184</v>
      </c>
      <c r="U984">
        <f t="shared" si="79"/>
        <v>2016</v>
      </c>
    </row>
    <row r="985" spans="1:21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80"/>
        <v>30</v>
      </c>
      <c r="P985">
        <f t="shared" si="81"/>
        <v>171.79</v>
      </c>
      <c r="Q985" s="11" t="s">
        <v>8317</v>
      </c>
      <c r="R985" t="s">
        <v>8319</v>
      </c>
      <c r="S985" s="16">
        <f t="shared" si="82"/>
        <v>42574.667650462965</v>
      </c>
      <c r="T985" s="16">
        <f t="shared" si="83"/>
        <v>17036.870833333334</v>
      </c>
      <c r="U985">
        <f t="shared" si="79"/>
        <v>2016</v>
      </c>
    </row>
    <row r="986" spans="1:21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80"/>
        <v>1</v>
      </c>
      <c r="P986">
        <f t="shared" si="81"/>
        <v>35.33</v>
      </c>
      <c r="Q986" s="11" t="s">
        <v>8317</v>
      </c>
      <c r="R986" t="s">
        <v>8319</v>
      </c>
      <c r="S986" s="16">
        <f t="shared" si="82"/>
        <v>42061.11583333333</v>
      </c>
      <c r="T986" s="16">
        <f t="shared" si="83"/>
        <v>16522.074166666669</v>
      </c>
      <c r="U986">
        <f t="shared" si="79"/>
        <v>2015</v>
      </c>
    </row>
    <row r="987" spans="1:21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80"/>
        <v>6</v>
      </c>
      <c r="P987">
        <f t="shared" si="81"/>
        <v>82.09</v>
      </c>
      <c r="Q987" s="11" t="s">
        <v>8317</v>
      </c>
      <c r="R987" t="s">
        <v>8319</v>
      </c>
      <c r="S987" s="16">
        <f t="shared" si="82"/>
        <v>42339.967708333337</v>
      </c>
      <c r="T987" s="16">
        <f t="shared" si="83"/>
        <v>16800.958333333332</v>
      </c>
      <c r="U987">
        <f t="shared" si="79"/>
        <v>2015</v>
      </c>
    </row>
    <row r="988" spans="1:21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80"/>
        <v>13</v>
      </c>
      <c r="P988">
        <f t="shared" si="81"/>
        <v>110.87</v>
      </c>
      <c r="Q988" s="11" t="s">
        <v>8317</v>
      </c>
      <c r="R988" t="s">
        <v>8319</v>
      </c>
      <c r="S988" s="16">
        <f t="shared" si="82"/>
        <v>42324.767361111109</v>
      </c>
      <c r="T988" s="16">
        <f t="shared" si="83"/>
        <v>16810</v>
      </c>
      <c r="U988">
        <f t="shared" si="79"/>
        <v>2015</v>
      </c>
    </row>
    <row r="989" spans="1:21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80"/>
        <v>13</v>
      </c>
      <c r="P989">
        <f t="shared" si="81"/>
        <v>161.22</v>
      </c>
      <c r="Q989" s="11" t="s">
        <v>8317</v>
      </c>
      <c r="R989" t="s">
        <v>8319</v>
      </c>
      <c r="S989" s="16">
        <f t="shared" si="82"/>
        <v>41773.294560185182</v>
      </c>
      <c r="T989" s="16">
        <f t="shared" si="83"/>
        <v>16244.294560185184</v>
      </c>
      <c r="U989">
        <f t="shared" si="79"/>
        <v>2014</v>
      </c>
    </row>
    <row r="990" spans="1:21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80"/>
        <v>0</v>
      </c>
      <c r="P990">
        <f t="shared" si="81"/>
        <v>0</v>
      </c>
      <c r="Q990" s="11" t="s">
        <v>8317</v>
      </c>
      <c r="R990" t="s">
        <v>8319</v>
      </c>
      <c r="S990" s="16">
        <f t="shared" si="82"/>
        <v>42614.356770833328</v>
      </c>
      <c r="T990" s="16">
        <f t="shared" si="83"/>
        <v>17075.356770833332</v>
      </c>
      <c r="U990">
        <f t="shared" si="79"/>
        <v>2016</v>
      </c>
    </row>
    <row r="991" spans="1:21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16">
        <f t="shared" si="82"/>
        <v>42611.933969907404</v>
      </c>
      <c r="T991" s="16">
        <f t="shared" si="83"/>
        <v>17072.933969907408</v>
      </c>
      <c r="U991">
        <f t="shared" si="79"/>
        <v>2016</v>
      </c>
    </row>
    <row r="992" spans="1:21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16">
        <f t="shared" si="82"/>
        <v>41855.784305555557</v>
      </c>
      <c r="T992" s="16">
        <f t="shared" si="83"/>
        <v>16316.784305555555</v>
      </c>
      <c r="U992">
        <f t="shared" si="79"/>
        <v>2014</v>
      </c>
    </row>
    <row r="993" spans="1:21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16">
        <f t="shared" si="82"/>
        <v>42538.75680555556</v>
      </c>
      <c r="T993" s="16">
        <f t="shared" si="83"/>
        <v>16994.785416666666</v>
      </c>
      <c r="U993">
        <f t="shared" si="79"/>
        <v>2016</v>
      </c>
    </row>
    <row r="994" spans="1:21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16">
        <f t="shared" si="82"/>
        <v>42437.924988425926</v>
      </c>
      <c r="T994" s="16">
        <f t="shared" si="83"/>
        <v>16928.883321759258</v>
      </c>
      <c r="U994">
        <f t="shared" si="79"/>
        <v>2016</v>
      </c>
    </row>
    <row r="995" spans="1:21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16">
        <f t="shared" si="82"/>
        <v>42652.964907407411</v>
      </c>
      <c r="T995" s="16">
        <f t="shared" si="83"/>
        <v>17117.208333333332</v>
      </c>
      <c r="U995">
        <f t="shared" si="79"/>
        <v>2016</v>
      </c>
    </row>
    <row r="996" spans="1:21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16">
        <f t="shared" si="82"/>
        <v>41921.263078703705</v>
      </c>
      <c r="T996" s="16">
        <f t="shared" si="83"/>
        <v>16404.957638888889</v>
      </c>
      <c r="U996">
        <f t="shared" si="79"/>
        <v>2014</v>
      </c>
    </row>
    <row r="997" spans="1:21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16">
        <f t="shared" si="82"/>
        <v>41947.940740740742</v>
      </c>
      <c r="T997" s="16">
        <f t="shared" si="83"/>
        <v>16403.666666666668</v>
      </c>
      <c r="U997">
        <f t="shared" si="79"/>
        <v>2014</v>
      </c>
    </row>
    <row r="998" spans="1:21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16">
        <f t="shared" si="82"/>
        <v>41817.866435185184</v>
      </c>
      <c r="T998" s="16">
        <f t="shared" si="83"/>
        <v>16278.643750000001</v>
      </c>
      <c r="U998">
        <f t="shared" si="79"/>
        <v>2014</v>
      </c>
    </row>
    <row r="999" spans="1:21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16">
        <f t="shared" si="82"/>
        <v>41941.10297453704</v>
      </c>
      <c r="T999" s="16">
        <f t="shared" si="83"/>
        <v>16402.144641203704</v>
      </c>
      <c r="U999">
        <f t="shared" si="79"/>
        <v>2014</v>
      </c>
    </row>
    <row r="1000" spans="1:21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16">
        <f t="shared" si="82"/>
        <v>42282.168993055559</v>
      </c>
      <c r="T1000" s="16">
        <f t="shared" si="83"/>
        <v>16758.210659722223</v>
      </c>
      <c r="U1000">
        <f t="shared" si="79"/>
        <v>2015</v>
      </c>
    </row>
    <row r="1001" spans="1:21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16">
        <f t="shared" si="82"/>
        <v>41926.29965277778</v>
      </c>
      <c r="T1001" s="16">
        <f t="shared" si="83"/>
        <v>16387.334722222222</v>
      </c>
      <c r="U1001">
        <f t="shared" si="79"/>
        <v>2014</v>
      </c>
    </row>
    <row r="1002" spans="1:21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16">
        <f t="shared" si="82"/>
        <v>42749.059722222228</v>
      </c>
      <c r="T1002" s="16">
        <f t="shared" si="83"/>
        <v>17240.018055555556</v>
      </c>
      <c r="U1002">
        <f t="shared" si="79"/>
        <v>2017</v>
      </c>
    </row>
    <row r="1003" spans="1:21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16">
        <f t="shared" si="82"/>
        <v>42720.720057870371</v>
      </c>
      <c r="T1003" s="16">
        <f t="shared" si="83"/>
        <v>17196.720057870371</v>
      </c>
      <c r="U1003">
        <f t="shared" si="79"/>
        <v>2016</v>
      </c>
    </row>
    <row r="1004" spans="1:21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16">
        <f t="shared" si="82"/>
        <v>42325.684189814812</v>
      </c>
      <c r="T1004" s="16">
        <f t="shared" si="83"/>
        <v>16786.249305555557</v>
      </c>
      <c r="U1004">
        <f t="shared" si="79"/>
        <v>2015</v>
      </c>
    </row>
    <row r="1005" spans="1:21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16">
        <f t="shared" si="82"/>
        <v>42780.709039351852</v>
      </c>
      <c r="T1005" s="16">
        <f t="shared" si="83"/>
        <v>17241.667372685184</v>
      </c>
      <c r="U1005">
        <f t="shared" si="79"/>
        <v>2017</v>
      </c>
    </row>
    <row r="1006" spans="1:21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16">
        <f t="shared" si="82"/>
        <v>42388.708645833336</v>
      </c>
      <c r="T1006" s="16">
        <f t="shared" si="83"/>
        <v>16849.708645833332</v>
      </c>
      <c r="U1006">
        <f t="shared" si="79"/>
        <v>2016</v>
      </c>
    </row>
    <row r="1007" spans="1:21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16">
        <f t="shared" si="82"/>
        <v>42276.624803240738</v>
      </c>
      <c r="T1007" s="16">
        <f t="shared" si="83"/>
        <v>16738.624803240738</v>
      </c>
      <c r="U1007">
        <f t="shared" si="79"/>
        <v>2015</v>
      </c>
    </row>
    <row r="1008" spans="1:21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16">
        <f t="shared" si="82"/>
        <v>41977.040185185186</v>
      </c>
      <c r="T1008" s="16">
        <f t="shared" si="83"/>
        <v>16416.299305555556</v>
      </c>
      <c r="U1008">
        <f t="shared" si="79"/>
        <v>2014</v>
      </c>
    </row>
    <row r="1009" spans="1:21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16">
        <f t="shared" si="82"/>
        <v>42676.583599537036</v>
      </c>
      <c r="T1009" s="16">
        <f t="shared" si="83"/>
        <v>17149.625266203704</v>
      </c>
      <c r="U1009">
        <f t="shared" si="79"/>
        <v>2016</v>
      </c>
    </row>
    <row r="1010" spans="1:21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16">
        <f t="shared" si="82"/>
        <v>42702.809201388889</v>
      </c>
      <c r="T1010" s="16">
        <f t="shared" si="83"/>
        <v>17163.809201388889</v>
      </c>
      <c r="U1010">
        <f t="shared" si="79"/>
        <v>2016</v>
      </c>
    </row>
    <row r="1011" spans="1:21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16">
        <f t="shared" si="82"/>
        <v>42510.604699074072</v>
      </c>
      <c r="T1011" s="16">
        <f t="shared" si="83"/>
        <v>16971.604699074072</v>
      </c>
      <c r="U1011">
        <f t="shared" si="79"/>
        <v>2016</v>
      </c>
    </row>
    <row r="1012" spans="1:21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16">
        <f t="shared" si="82"/>
        <v>42561.829421296294</v>
      </c>
      <c r="T1012" s="16">
        <f t="shared" si="83"/>
        <v>17049.124305555557</v>
      </c>
      <c r="U1012">
        <f t="shared" si="79"/>
        <v>2016</v>
      </c>
    </row>
    <row r="1013" spans="1:21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16">
        <f t="shared" si="82"/>
        <v>41946.898090277777</v>
      </c>
      <c r="T1013" s="16">
        <f t="shared" si="83"/>
        <v>16422.898090277777</v>
      </c>
      <c r="U1013">
        <f t="shared" si="79"/>
        <v>2014</v>
      </c>
    </row>
    <row r="1014" spans="1:21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16">
        <f t="shared" si="82"/>
        <v>42714.440416666665</v>
      </c>
      <c r="T1014" s="16">
        <f t="shared" si="83"/>
        <v>17190.440416666668</v>
      </c>
      <c r="U1014">
        <f t="shared" si="79"/>
        <v>2016</v>
      </c>
    </row>
    <row r="1015" spans="1:21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16">
        <f t="shared" si="82"/>
        <v>42339.833981481483</v>
      </c>
      <c r="T1015" s="16">
        <f t="shared" si="83"/>
        <v>16798.833333333332</v>
      </c>
      <c r="U1015">
        <f t="shared" si="79"/>
        <v>2015</v>
      </c>
    </row>
    <row r="1016" spans="1:21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16">
        <f t="shared" si="82"/>
        <v>41955.002488425926</v>
      </c>
      <c r="T1016" s="16">
        <f t="shared" si="83"/>
        <v>16436.002488425926</v>
      </c>
      <c r="U1016">
        <f t="shared" si="79"/>
        <v>2014</v>
      </c>
    </row>
    <row r="1017" spans="1:21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16">
        <f t="shared" si="82"/>
        <v>42303.878414351857</v>
      </c>
      <c r="T1017" s="16">
        <f t="shared" si="83"/>
        <v>16764.920081018518</v>
      </c>
      <c r="U1017">
        <f t="shared" si="79"/>
        <v>2015</v>
      </c>
    </row>
    <row r="1018" spans="1:21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16">
        <f t="shared" si="82"/>
        <v>42422.107129629629</v>
      </c>
      <c r="T1018" s="16">
        <f t="shared" si="83"/>
        <v>16898.065462962961</v>
      </c>
      <c r="U1018">
        <f t="shared" si="79"/>
        <v>2016</v>
      </c>
    </row>
    <row r="1019" spans="1:21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16">
        <f t="shared" si="82"/>
        <v>42289.675173611111</v>
      </c>
      <c r="T1019" s="16">
        <f t="shared" si="83"/>
        <v>16760.716840277779</v>
      </c>
      <c r="U1019">
        <f t="shared" si="79"/>
        <v>2015</v>
      </c>
    </row>
    <row r="1020" spans="1:21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16">
        <f t="shared" si="82"/>
        <v>42535.492280092592</v>
      </c>
      <c r="T1020" s="16">
        <f t="shared" si="83"/>
        <v>16996.492280092592</v>
      </c>
      <c r="U1020">
        <f t="shared" si="79"/>
        <v>2016</v>
      </c>
    </row>
    <row r="1021" spans="1:21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80"/>
        <v>47</v>
      </c>
      <c r="P1021">
        <f t="shared" si="81"/>
        <v>53.25</v>
      </c>
      <c r="Q1021" s="11" t="s">
        <v>8323</v>
      </c>
      <c r="R1021" t="s">
        <v>8328</v>
      </c>
      <c r="S1021" s="16">
        <f t="shared" si="82"/>
        <v>42009.973946759259</v>
      </c>
      <c r="T1021" s="16">
        <f t="shared" si="83"/>
        <v>16470.973946759259</v>
      </c>
      <c r="U1021">
        <f t="shared" si="79"/>
        <v>2015</v>
      </c>
    </row>
    <row r="1022" spans="1:21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6">
        <f t="shared" si="82"/>
        <v>42127.069548611107</v>
      </c>
      <c r="T1022" s="16">
        <f t="shared" si="83"/>
        <v>16588.03263888889</v>
      </c>
      <c r="U1022">
        <f t="shared" si="79"/>
        <v>2015</v>
      </c>
    </row>
    <row r="1023" spans="1:21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6">
        <f t="shared" si="82"/>
        <v>42271.251979166671</v>
      </c>
      <c r="T1023" s="16">
        <f t="shared" si="83"/>
        <v>16725.166666666668</v>
      </c>
      <c r="U1023">
        <f t="shared" si="79"/>
        <v>2015</v>
      </c>
    </row>
    <row r="1024" spans="1:21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6">
        <f t="shared" si="82"/>
        <v>42111.646724537044</v>
      </c>
      <c r="T1024" s="16">
        <f t="shared" si="83"/>
        <v>16572.64672453704</v>
      </c>
      <c r="U1024">
        <f t="shared" si="79"/>
        <v>2015</v>
      </c>
    </row>
    <row r="1025" spans="1:21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6">
        <f t="shared" si="82"/>
        <v>42145.919687500005</v>
      </c>
      <c r="T1025" s="16">
        <f t="shared" si="83"/>
        <v>16606.919687500002</v>
      </c>
      <c r="U1025">
        <f t="shared" si="79"/>
        <v>2015</v>
      </c>
    </row>
    <row r="1026" spans="1:21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6">
        <f t="shared" si="82"/>
        <v>42370.580590277779</v>
      </c>
      <c r="T1026" s="16">
        <f t="shared" si="83"/>
        <v>16831.580590277779</v>
      </c>
      <c r="U1026">
        <f t="shared" si="79"/>
        <v>2016</v>
      </c>
    </row>
    <row r="1027" spans="1:21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16510.792094907407</v>
      </c>
      <c r="U1027">
        <f t="shared" ref="U1027:U1090" si="84">YEAR(S1027)</f>
        <v>2015</v>
      </c>
    </row>
    <row r="1028" spans="1:21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16891.365925925926</v>
      </c>
      <c r="U1028">
        <f t="shared" si="84"/>
        <v>2016</v>
      </c>
    </row>
    <row r="1029" spans="1:21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16366.034108796297</v>
      </c>
      <c r="U1029">
        <f t="shared" si="84"/>
        <v>2014</v>
      </c>
    </row>
    <row r="1030" spans="1:21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17231.833333333332</v>
      </c>
      <c r="U1030">
        <f t="shared" si="84"/>
        <v>2017</v>
      </c>
    </row>
    <row r="1031" spans="1:21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16529.915972222221</v>
      </c>
      <c r="U1031">
        <f t="shared" si="84"/>
        <v>2015</v>
      </c>
    </row>
    <row r="1032" spans="1:21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17056.483206018518</v>
      </c>
      <c r="U1032">
        <f t="shared" si="84"/>
        <v>2016</v>
      </c>
    </row>
    <row r="1033" spans="1:21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ref="O1033:O1096" si="85">ROUND(E1033/D1033*100,0)</f>
        <v>107</v>
      </c>
      <c r="P1033">
        <f t="shared" ref="P1033:P1096" si="86">IFERROR(ROUND(E1033/L1033,2),0)</f>
        <v>108.48</v>
      </c>
      <c r="Q1033" s="11" t="s">
        <v>8323</v>
      </c>
      <c r="R1033" t="s">
        <v>8328</v>
      </c>
      <c r="S1033" s="16">
        <f t="shared" ref="S1033:S1096" si="87">(((J1033/60)/60)/24)+DATE(1970,1,1)</f>
        <v>42324.764004629629</v>
      </c>
      <c r="T1033" s="16">
        <f t="shared" ref="T1033:T1096" si="88">(((I1033/60)/60)/24)</f>
        <v>16785.764004629633</v>
      </c>
      <c r="U1033">
        <f t="shared" si="84"/>
        <v>2015</v>
      </c>
    </row>
    <row r="1034" spans="1:21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5"/>
        <v>108</v>
      </c>
      <c r="P1034">
        <f t="shared" si="86"/>
        <v>61.03</v>
      </c>
      <c r="Q1034" s="11" t="s">
        <v>8323</v>
      </c>
      <c r="R1034" t="s">
        <v>8328</v>
      </c>
      <c r="S1034" s="16">
        <f t="shared" si="87"/>
        <v>42514.666956018518</v>
      </c>
      <c r="T1034" s="16">
        <f t="shared" si="88"/>
        <v>16975.666956018518</v>
      </c>
      <c r="U1034">
        <f t="shared" si="84"/>
        <v>2016</v>
      </c>
    </row>
    <row r="1035" spans="1:21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5"/>
        <v>103</v>
      </c>
      <c r="P1035">
        <f t="shared" si="86"/>
        <v>50.59</v>
      </c>
      <c r="Q1035" s="11" t="s">
        <v>8323</v>
      </c>
      <c r="R1035" t="s">
        <v>8328</v>
      </c>
      <c r="S1035" s="16">
        <f t="shared" si="87"/>
        <v>42688.732407407413</v>
      </c>
      <c r="T1035" s="16">
        <f t="shared" si="88"/>
        <v>17147.732407407409</v>
      </c>
      <c r="U1035">
        <f t="shared" si="84"/>
        <v>2016</v>
      </c>
    </row>
    <row r="1036" spans="1:21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5"/>
        <v>130</v>
      </c>
      <c r="P1036">
        <f t="shared" si="86"/>
        <v>39.159999999999997</v>
      </c>
      <c r="Q1036" s="11" t="s">
        <v>8323</v>
      </c>
      <c r="R1036" t="s">
        <v>8328</v>
      </c>
      <c r="S1036" s="16">
        <f t="shared" si="87"/>
        <v>42555.166712962964</v>
      </c>
      <c r="T1036" s="16">
        <f t="shared" si="88"/>
        <v>17018.165972222221</v>
      </c>
      <c r="U1036">
        <f t="shared" si="84"/>
        <v>2016</v>
      </c>
    </row>
    <row r="1037" spans="1:21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5"/>
        <v>108</v>
      </c>
      <c r="P1037">
        <f t="shared" si="86"/>
        <v>65.16</v>
      </c>
      <c r="Q1037" s="11" t="s">
        <v>8323</v>
      </c>
      <c r="R1037" t="s">
        <v>8328</v>
      </c>
      <c r="S1037" s="16">
        <f t="shared" si="87"/>
        <v>42016.641435185185</v>
      </c>
      <c r="T1037" s="16">
        <f t="shared" si="88"/>
        <v>16477.641435185185</v>
      </c>
      <c r="U1037">
        <f t="shared" si="84"/>
        <v>2015</v>
      </c>
    </row>
    <row r="1038" spans="1:21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5"/>
        <v>112</v>
      </c>
      <c r="P1038">
        <f t="shared" si="86"/>
        <v>23.96</v>
      </c>
      <c r="Q1038" s="11" t="s">
        <v>8323</v>
      </c>
      <c r="R1038" t="s">
        <v>8328</v>
      </c>
      <c r="S1038" s="16">
        <f t="shared" si="87"/>
        <v>41249.448958333334</v>
      </c>
      <c r="T1038" s="16">
        <f t="shared" si="88"/>
        <v>15712.333333333334</v>
      </c>
      <c r="U1038">
        <f t="shared" si="84"/>
        <v>2012</v>
      </c>
    </row>
    <row r="1039" spans="1:21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5"/>
        <v>102</v>
      </c>
      <c r="P1039">
        <f t="shared" si="86"/>
        <v>48.62</v>
      </c>
      <c r="Q1039" s="11" t="s">
        <v>8323</v>
      </c>
      <c r="R1039" t="s">
        <v>8328</v>
      </c>
      <c r="S1039" s="16">
        <f t="shared" si="87"/>
        <v>42119.822476851856</v>
      </c>
      <c r="T1039" s="16">
        <f t="shared" si="88"/>
        <v>16573.208333333332</v>
      </c>
      <c r="U1039">
        <f t="shared" si="84"/>
        <v>2015</v>
      </c>
    </row>
    <row r="1040" spans="1:21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5"/>
        <v>145</v>
      </c>
      <c r="P1040">
        <f t="shared" si="86"/>
        <v>35.74</v>
      </c>
      <c r="Q1040" s="11" t="s">
        <v>8323</v>
      </c>
      <c r="R1040" t="s">
        <v>8328</v>
      </c>
      <c r="S1040" s="16">
        <f t="shared" si="87"/>
        <v>42418.231747685189</v>
      </c>
      <c r="T1040" s="16">
        <f t="shared" si="88"/>
        <v>16879.190081018518</v>
      </c>
      <c r="U1040">
        <f t="shared" si="84"/>
        <v>2016</v>
      </c>
    </row>
    <row r="1041" spans="1:21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5"/>
        <v>128</v>
      </c>
      <c r="P1041">
        <f t="shared" si="86"/>
        <v>21.37</v>
      </c>
      <c r="Q1041" s="11" t="s">
        <v>8329</v>
      </c>
      <c r="R1041" t="s">
        <v>8330</v>
      </c>
      <c r="S1041" s="16">
        <f t="shared" si="87"/>
        <v>42692.109328703707</v>
      </c>
      <c r="T1041" s="16">
        <f t="shared" si="88"/>
        <v>17148.332638888889</v>
      </c>
      <c r="U1041">
        <f t="shared" si="84"/>
        <v>2016</v>
      </c>
    </row>
    <row r="1042" spans="1:21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5"/>
        <v>0</v>
      </c>
      <c r="P1042">
        <f t="shared" si="86"/>
        <v>250</v>
      </c>
      <c r="Q1042" s="11" t="s">
        <v>8329</v>
      </c>
      <c r="R1042" t="s">
        <v>8330</v>
      </c>
      <c r="S1042" s="16">
        <f t="shared" si="87"/>
        <v>42579.708437499998</v>
      </c>
      <c r="T1042" s="16">
        <f t="shared" si="88"/>
        <v>17040.708437500001</v>
      </c>
      <c r="U1042">
        <f t="shared" si="84"/>
        <v>2016</v>
      </c>
    </row>
    <row r="1043" spans="1:21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5"/>
        <v>0</v>
      </c>
      <c r="P1043">
        <f t="shared" si="86"/>
        <v>0</v>
      </c>
      <c r="Q1043" s="11" t="s">
        <v>8329</v>
      </c>
      <c r="R1043" t="s">
        <v>8330</v>
      </c>
      <c r="S1043" s="16">
        <f t="shared" si="87"/>
        <v>41831.060092592597</v>
      </c>
      <c r="T1043" s="16">
        <f t="shared" si="88"/>
        <v>16282.060092592596</v>
      </c>
      <c r="U1043">
        <f t="shared" si="84"/>
        <v>2014</v>
      </c>
    </row>
    <row r="1044" spans="1:21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5"/>
        <v>2</v>
      </c>
      <c r="P1044">
        <f t="shared" si="86"/>
        <v>10</v>
      </c>
      <c r="Q1044" s="11" t="s">
        <v>8329</v>
      </c>
      <c r="R1044" t="s">
        <v>8330</v>
      </c>
      <c r="S1044" s="16">
        <f t="shared" si="87"/>
        <v>41851.696157407408</v>
      </c>
      <c r="T1044" s="16">
        <f t="shared" si="88"/>
        <v>16325.416666666666</v>
      </c>
      <c r="U1044">
        <f t="shared" si="84"/>
        <v>2014</v>
      </c>
    </row>
    <row r="1045" spans="1:21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5"/>
        <v>9</v>
      </c>
      <c r="P1045">
        <f t="shared" si="86"/>
        <v>29.24</v>
      </c>
      <c r="Q1045" s="11" t="s">
        <v>8329</v>
      </c>
      <c r="R1045" t="s">
        <v>8330</v>
      </c>
      <c r="S1045" s="16">
        <f t="shared" si="87"/>
        <v>42114.252951388888</v>
      </c>
      <c r="T1045" s="16">
        <f t="shared" si="88"/>
        <v>16575.252951388891</v>
      </c>
      <c r="U1045">
        <f t="shared" si="84"/>
        <v>2015</v>
      </c>
    </row>
    <row r="1046" spans="1:21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5"/>
        <v>0</v>
      </c>
      <c r="P1046">
        <f t="shared" si="86"/>
        <v>3</v>
      </c>
      <c r="Q1046" s="11" t="s">
        <v>8329</v>
      </c>
      <c r="R1046" t="s">
        <v>8330</v>
      </c>
      <c r="S1046" s="16">
        <f t="shared" si="87"/>
        <v>42011.925937499997</v>
      </c>
      <c r="T1046" s="16">
        <f t="shared" si="88"/>
        <v>16499.852083333335</v>
      </c>
      <c r="U1046">
        <f t="shared" si="84"/>
        <v>2015</v>
      </c>
    </row>
    <row r="1047" spans="1:21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5"/>
        <v>3</v>
      </c>
      <c r="P1047">
        <f t="shared" si="86"/>
        <v>33.25</v>
      </c>
      <c r="Q1047" s="11" t="s">
        <v>8329</v>
      </c>
      <c r="R1047" t="s">
        <v>8330</v>
      </c>
      <c r="S1047" s="16">
        <f t="shared" si="87"/>
        <v>41844.874421296299</v>
      </c>
      <c r="T1047" s="16">
        <f t="shared" si="88"/>
        <v>16305.874421296297</v>
      </c>
      <c r="U1047">
        <f t="shared" si="84"/>
        <v>2014</v>
      </c>
    </row>
    <row r="1048" spans="1:21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5"/>
        <v>0</v>
      </c>
      <c r="P1048">
        <f t="shared" si="86"/>
        <v>0</v>
      </c>
      <c r="Q1048" s="11" t="s">
        <v>8329</v>
      </c>
      <c r="R1048" t="s">
        <v>8330</v>
      </c>
      <c r="S1048" s="16">
        <f t="shared" si="87"/>
        <v>42319.851388888885</v>
      </c>
      <c r="T1048" s="16">
        <f t="shared" si="88"/>
        <v>16795.851388888888</v>
      </c>
      <c r="U1048">
        <f t="shared" si="84"/>
        <v>2015</v>
      </c>
    </row>
    <row r="1049" spans="1:21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5"/>
        <v>0</v>
      </c>
      <c r="P1049">
        <f t="shared" si="86"/>
        <v>1</v>
      </c>
      <c r="Q1049" s="11" t="s">
        <v>8329</v>
      </c>
      <c r="R1049" t="s">
        <v>8330</v>
      </c>
      <c r="S1049" s="16">
        <f t="shared" si="87"/>
        <v>41918.818460648145</v>
      </c>
      <c r="T1049" s="16">
        <f t="shared" si="88"/>
        <v>16379.860127314814</v>
      </c>
      <c r="U1049">
        <f t="shared" si="84"/>
        <v>2014</v>
      </c>
    </row>
    <row r="1050" spans="1:21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5"/>
        <v>1</v>
      </c>
      <c r="P1050">
        <f t="shared" si="86"/>
        <v>53</v>
      </c>
      <c r="Q1050" s="11" t="s">
        <v>8329</v>
      </c>
      <c r="R1050" t="s">
        <v>8330</v>
      </c>
      <c r="S1050" s="16">
        <f t="shared" si="87"/>
        <v>42598.053113425922</v>
      </c>
      <c r="T1050" s="16">
        <f t="shared" si="88"/>
        <v>17069.053113425925</v>
      </c>
      <c r="U1050">
        <f t="shared" si="84"/>
        <v>2016</v>
      </c>
    </row>
    <row r="1051" spans="1:21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5"/>
        <v>0</v>
      </c>
      <c r="P1051">
        <f t="shared" si="86"/>
        <v>0</v>
      </c>
      <c r="Q1051" s="11" t="s">
        <v>8329</v>
      </c>
      <c r="R1051" t="s">
        <v>8330</v>
      </c>
      <c r="S1051" s="16">
        <f t="shared" si="87"/>
        <v>42382.431076388893</v>
      </c>
      <c r="T1051" s="16">
        <f t="shared" si="88"/>
        <v>16843.43107638889</v>
      </c>
      <c r="U1051">
        <f t="shared" si="84"/>
        <v>2016</v>
      </c>
    </row>
    <row r="1052" spans="1:21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5"/>
        <v>0</v>
      </c>
      <c r="P1052">
        <f t="shared" si="86"/>
        <v>0</v>
      </c>
      <c r="Q1052" s="11" t="s">
        <v>8329</v>
      </c>
      <c r="R1052" t="s">
        <v>8330</v>
      </c>
      <c r="S1052" s="16">
        <f t="shared" si="87"/>
        <v>42231.7971875</v>
      </c>
      <c r="T1052" s="16">
        <f t="shared" si="88"/>
        <v>16692.7971875</v>
      </c>
      <c r="U1052">
        <f t="shared" si="84"/>
        <v>2015</v>
      </c>
    </row>
    <row r="1053" spans="1:21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5"/>
        <v>0</v>
      </c>
      <c r="P1053">
        <f t="shared" si="86"/>
        <v>0</v>
      </c>
      <c r="Q1053" s="11" t="s">
        <v>8329</v>
      </c>
      <c r="R1053" t="s">
        <v>8330</v>
      </c>
      <c r="S1053" s="16">
        <f t="shared" si="87"/>
        <v>41850.014178240745</v>
      </c>
      <c r="T1053" s="16">
        <f t="shared" si="88"/>
        <v>16309.014178240743</v>
      </c>
      <c r="U1053">
        <f t="shared" si="84"/>
        <v>2014</v>
      </c>
    </row>
    <row r="1054" spans="1:21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5"/>
        <v>0</v>
      </c>
      <c r="P1054">
        <f t="shared" si="86"/>
        <v>0</v>
      </c>
      <c r="Q1054" s="11" t="s">
        <v>8329</v>
      </c>
      <c r="R1054" t="s">
        <v>8330</v>
      </c>
      <c r="S1054" s="16">
        <f t="shared" si="87"/>
        <v>42483.797395833331</v>
      </c>
      <c r="T1054" s="16">
        <f t="shared" si="88"/>
        <v>16958.839583333334</v>
      </c>
      <c r="U1054">
        <f t="shared" si="84"/>
        <v>2016</v>
      </c>
    </row>
    <row r="1055" spans="1:21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16">
        <f t="shared" si="87"/>
        <v>42775.172824074078</v>
      </c>
      <c r="T1055" s="16">
        <f t="shared" si="88"/>
        <v>17231.172824074074</v>
      </c>
      <c r="U1055">
        <f t="shared" si="84"/>
        <v>2017</v>
      </c>
    </row>
    <row r="1056" spans="1:21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5"/>
        <v>0</v>
      </c>
      <c r="P1056">
        <f t="shared" si="86"/>
        <v>0</v>
      </c>
      <c r="Q1056" s="11" t="s">
        <v>8329</v>
      </c>
      <c r="R1056" t="s">
        <v>8330</v>
      </c>
      <c r="S1056" s="16">
        <f t="shared" si="87"/>
        <v>41831.851840277777</v>
      </c>
      <c r="T1056" s="16">
        <f t="shared" si="88"/>
        <v>16292.916666666666</v>
      </c>
      <c r="U1056">
        <f t="shared" si="84"/>
        <v>2014</v>
      </c>
    </row>
    <row r="1057" spans="1:21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5"/>
        <v>0</v>
      </c>
      <c r="P1057">
        <f t="shared" si="86"/>
        <v>0</v>
      </c>
      <c r="Q1057" s="11" t="s">
        <v>8329</v>
      </c>
      <c r="R1057" t="s">
        <v>8330</v>
      </c>
      <c r="S1057" s="16">
        <f t="shared" si="87"/>
        <v>42406.992418981477</v>
      </c>
      <c r="T1057" s="16">
        <f t="shared" si="88"/>
        <v>16867.992418981481</v>
      </c>
      <c r="U1057">
        <f t="shared" si="84"/>
        <v>2016</v>
      </c>
    </row>
    <row r="1058" spans="1:21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5"/>
        <v>0</v>
      </c>
      <c r="P1058">
        <f t="shared" si="86"/>
        <v>0</v>
      </c>
      <c r="Q1058" s="11" t="s">
        <v>8329</v>
      </c>
      <c r="R1058" t="s">
        <v>8330</v>
      </c>
      <c r="S1058" s="16">
        <f t="shared" si="87"/>
        <v>42058.719641203701</v>
      </c>
      <c r="T1058" s="16">
        <f t="shared" si="88"/>
        <v>16549.67797453704</v>
      </c>
      <c r="U1058">
        <f t="shared" si="84"/>
        <v>2015</v>
      </c>
    </row>
    <row r="1059" spans="1:21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5"/>
        <v>0</v>
      </c>
      <c r="P1059">
        <f t="shared" si="86"/>
        <v>0</v>
      </c>
      <c r="Q1059" s="11" t="s">
        <v>8329</v>
      </c>
      <c r="R1059" t="s">
        <v>8330</v>
      </c>
      <c r="S1059" s="16">
        <f t="shared" si="87"/>
        <v>42678.871331018512</v>
      </c>
      <c r="T1059" s="16">
        <f t="shared" si="88"/>
        <v>17139.912997685184</v>
      </c>
      <c r="U1059">
        <f t="shared" si="84"/>
        <v>2016</v>
      </c>
    </row>
    <row r="1060" spans="1:21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5"/>
        <v>0</v>
      </c>
      <c r="P1060">
        <f t="shared" si="86"/>
        <v>0</v>
      </c>
      <c r="Q1060" s="11" t="s">
        <v>8329</v>
      </c>
      <c r="R1060" t="s">
        <v>8330</v>
      </c>
      <c r="S1060" s="16">
        <f t="shared" si="87"/>
        <v>42047.900960648149</v>
      </c>
      <c r="T1060" s="16">
        <f t="shared" si="88"/>
        <v>16520</v>
      </c>
      <c r="U1060">
        <f t="shared" si="84"/>
        <v>2015</v>
      </c>
    </row>
    <row r="1061" spans="1:21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5"/>
        <v>0</v>
      </c>
      <c r="P1061">
        <f t="shared" si="86"/>
        <v>0</v>
      </c>
      <c r="Q1061" s="11" t="s">
        <v>8329</v>
      </c>
      <c r="R1061" t="s">
        <v>8330</v>
      </c>
      <c r="S1061" s="16">
        <f t="shared" si="87"/>
        <v>42046.79</v>
      </c>
      <c r="T1061" s="16">
        <f t="shared" si="88"/>
        <v>16507.748333333333</v>
      </c>
      <c r="U1061">
        <f t="shared" si="84"/>
        <v>2015</v>
      </c>
    </row>
    <row r="1062" spans="1:21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16">
        <f t="shared" si="87"/>
        <v>42079.913113425922</v>
      </c>
      <c r="T1062" s="16">
        <f t="shared" si="88"/>
        <v>16540.913113425926</v>
      </c>
      <c r="U1062">
        <f t="shared" si="84"/>
        <v>2015</v>
      </c>
    </row>
    <row r="1063" spans="1:21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5"/>
        <v>0</v>
      </c>
      <c r="P1063">
        <f t="shared" si="86"/>
        <v>0</v>
      </c>
      <c r="Q1063" s="11" t="s">
        <v>8329</v>
      </c>
      <c r="R1063" t="s">
        <v>8330</v>
      </c>
      <c r="S1063" s="16">
        <f t="shared" si="87"/>
        <v>42432.276712962965</v>
      </c>
      <c r="T1063" s="16">
        <f t="shared" si="88"/>
        <v>16923.041666666668</v>
      </c>
      <c r="U1063">
        <f t="shared" si="84"/>
        <v>2016</v>
      </c>
    </row>
    <row r="1064" spans="1:21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16">
        <f t="shared" si="87"/>
        <v>42556.807187500002</v>
      </c>
      <c r="T1064" s="16">
        <f t="shared" si="88"/>
        <v>16994.807187499999</v>
      </c>
      <c r="U1064">
        <f t="shared" si="84"/>
        <v>2016</v>
      </c>
    </row>
    <row r="1065" spans="1:21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5"/>
        <v>0</v>
      </c>
      <c r="P1065">
        <f t="shared" si="86"/>
        <v>0</v>
      </c>
      <c r="Q1065" s="11" t="s">
        <v>8331</v>
      </c>
      <c r="R1065" t="s">
        <v>8332</v>
      </c>
      <c r="S1065" s="16">
        <f t="shared" si="87"/>
        <v>42583.030810185184</v>
      </c>
      <c r="T1065" s="16">
        <f t="shared" si="88"/>
        <v>17044.030810185188</v>
      </c>
      <c r="U1065">
        <f t="shared" si="84"/>
        <v>2016</v>
      </c>
    </row>
    <row r="1066" spans="1:21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16">
        <f t="shared" si="87"/>
        <v>41417.228043981479</v>
      </c>
      <c r="T1066" s="16">
        <f t="shared" si="88"/>
        <v>15893.22804398148</v>
      </c>
      <c r="U1066">
        <f t="shared" si="84"/>
        <v>2013</v>
      </c>
    </row>
    <row r="1067" spans="1:21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16">
        <f t="shared" si="87"/>
        <v>41661.381041666667</v>
      </c>
      <c r="T1067" s="16">
        <f t="shared" si="88"/>
        <v>16120.381041666666</v>
      </c>
      <c r="U1067">
        <f t="shared" si="84"/>
        <v>2014</v>
      </c>
    </row>
    <row r="1068" spans="1:21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16">
        <f t="shared" si="87"/>
        <v>41445.962754629632</v>
      </c>
      <c r="T1068" s="16">
        <f t="shared" si="88"/>
        <v>15921.962754629631</v>
      </c>
      <c r="U1068">
        <f t="shared" si="84"/>
        <v>2013</v>
      </c>
    </row>
    <row r="1069" spans="1:21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16">
        <f t="shared" si="87"/>
        <v>41599.855682870373</v>
      </c>
      <c r="T1069" s="16">
        <f t="shared" si="88"/>
        <v>16060.855682870371</v>
      </c>
      <c r="U1069">
        <f t="shared" si="84"/>
        <v>2013</v>
      </c>
    </row>
    <row r="1070" spans="1:21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16">
        <f t="shared" si="87"/>
        <v>42440.371111111104</v>
      </c>
      <c r="T1070" s="16">
        <f t="shared" si="88"/>
        <v>16901.329444444444</v>
      </c>
      <c r="U1070">
        <f t="shared" si="84"/>
        <v>2016</v>
      </c>
    </row>
    <row r="1071" spans="1:21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16">
        <f t="shared" si="87"/>
        <v>41572.229849537034</v>
      </c>
      <c r="T1071" s="16">
        <f t="shared" si="88"/>
        <v>16035.271516203704</v>
      </c>
      <c r="U1071">
        <f t="shared" si="84"/>
        <v>2013</v>
      </c>
    </row>
    <row r="1072" spans="1:21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16">
        <f t="shared" si="87"/>
        <v>41163.011828703704</v>
      </c>
      <c r="T1072" s="16">
        <f t="shared" si="88"/>
        <v>15614.011828703704</v>
      </c>
      <c r="U1072">
        <f t="shared" si="84"/>
        <v>2012</v>
      </c>
    </row>
    <row r="1073" spans="1:21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5"/>
        <v>0</v>
      </c>
      <c r="P1073">
        <f t="shared" si="86"/>
        <v>0</v>
      </c>
      <c r="Q1073" s="11" t="s">
        <v>8331</v>
      </c>
      <c r="R1073" t="s">
        <v>8332</v>
      </c>
      <c r="S1073" s="16">
        <f t="shared" si="87"/>
        <v>42295.753391203703</v>
      </c>
      <c r="T1073" s="16">
        <f t="shared" si="88"/>
        <v>16756.795057870371</v>
      </c>
      <c r="U1073">
        <f t="shared" si="84"/>
        <v>2015</v>
      </c>
    </row>
    <row r="1074" spans="1:21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16">
        <f t="shared" si="87"/>
        <v>41645.832141203704</v>
      </c>
      <c r="T1074" s="16">
        <f t="shared" si="88"/>
        <v>16106.832141203704</v>
      </c>
      <c r="U1074">
        <f t="shared" si="84"/>
        <v>2014</v>
      </c>
    </row>
    <row r="1075" spans="1:21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16">
        <f t="shared" si="87"/>
        <v>40802.964594907404</v>
      </c>
      <c r="T1075" s="16">
        <f t="shared" si="88"/>
        <v>15263.964594907406</v>
      </c>
      <c r="U1075">
        <f t="shared" si="84"/>
        <v>2011</v>
      </c>
    </row>
    <row r="1076" spans="1:21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16">
        <f t="shared" si="87"/>
        <v>41613.172974537039</v>
      </c>
      <c r="T1076" s="16">
        <f t="shared" si="88"/>
        <v>16074.172974537038</v>
      </c>
      <c r="U1076">
        <f t="shared" si="84"/>
        <v>2013</v>
      </c>
    </row>
    <row r="1077" spans="1:21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16">
        <f t="shared" si="87"/>
        <v>41005.904120370367</v>
      </c>
      <c r="T1077" s="16">
        <f t="shared" si="88"/>
        <v>15466.904120370369</v>
      </c>
      <c r="U1077">
        <f t="shared" si="84"/>
        <v>2012</v>
      </c>
    </row>
    <row r="1078" spans="1:21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16">
        <f t="shared" si="87"/>
        <v>41838.377893518518</v>
      </c>
      <c r="T1078" s="16">
        <f t="shared" si="88"/>
        <v>16324.377893518518</v>
      </c>
      <c r="U1078">
        <f t="shared" si="84"/>
        <v>2014</v>
      </c>
    </row>
    <row r="1079" spans="1:21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16">
        <f t="shared" si="87"/>
        <v>42353.16679398148</v>
      </c>
      <c r="T1079" s="16">
        <f t="shared" si="88"/>
        <v>16814.166793981483</v>
      </c>
      <c r="U1079">
        <f t="shared" si="84"/>
        <v>2015</v>
      </c>
    </row>
    <row r="1080" spans="1:21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16">
        <f t="shared" si="87"/>
        <v>40701.195844907408</v>
      </c>
      <c r="T1080" s="16">
        <f t="shared" si="88"/>
        <v>15177.195844907406</v>
      </c>
      <c r="U1080">
        <f t="shared" si="84"/>
        <v>2011</v>
      </c>
    </row>
    <row r="1081" spans="1:21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16">
        <f t="shared" si="87"/>
        <v>42479.566388888896</v>
      </c>
      <c r="T1081" s="16">
        <f t="shared" si="88"/>
        <v>16935.566388888892</v>
      </c>
      <c r="U1081">
        <f t="shared" si="84"/>
        <v>2016</v>
      </c>
    </row>
    <row r="1082" spans="1:21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16">
        <f t="shared" si="87"/>
        <v>41740.138113425928</v>
      </c>
      <c r="T1082" s="16">
        <f t="shared" si="88"/>
        <v>16201.138113425926</v>
      </c>
      <c r="U1082">
        <f t="shared" si="84"/>
        <v>2014</v>
      </c>
    </row>
    <row r="1083" spans="1:21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16">
        <f t="shared" si="87"/>
        <v>42002.926990740743</v>
      </c>
      <c r="T1083" s="16">
        <f t="shared" si="88"/>
        <v>16463.92699074074</v>
      </c>
      <c r="U1083">
        <f t="shared" si="84"/>
        <v>2014</v>
      </c>
    </row>
    <row r="1084" spans="1:21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16">
        <f t="shared" si="87"/>
        <v>41101.906111111115</v>
      </c>
      <c r="T1084" s="16">
        <f t="shared" si="88"/>
        <v>15562.906111111113</v>
      </c>
      <c r="U1084">
        <f t="shared" si="84"/>
        <v>2012</v>
      </c>
    </row>
    <row r="1085" spans="1:21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6">
        <f t="shared" si="87"/>
        <v>41793.659525462965</v>
      </c>
      <c r="T1085" s="16">
        <f t="shared" si="88"/>
        <v>16284.659525462963</v>
      </c>
      <c r="U1085">
        <f t="shared" si="84"/>
        <v>2014</v>
      </c>
    </row>
    <row r="1086" spans="1:21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5"/>
        <v>0</v>
      </c>
      <c r="P1086">
        <f t="shared" si="86"/>
        <v>0</v>
      </c>
      <c r="Q1086" s="11" t="s">
        <v>8331</v>
      </c>
      <c r="R1086" t="s">
        <v>8332</v>
      </c>
      <c r="S1086" s="16">
        <f t="shared" si="87"/>
        <v>41829.912083333329</v>
      </c>
      <c r="T1086" s="16">
        <f t="shared" si="88"/>
        <v>16290.912083333331</v>
      </c>
      <c r="U1086">
        <f t="shared" si="84"/>
        <v>2014</v>
      </c>
    </row>
    <row r="1087" spans="1:21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6">
        <f t="shared" si="87"/>
        <v>42413.671006944445</v>
      </c>
      <c r="T1087" s="16">
        <f t="shared" si="88"/>
        <v>16874.629340277777</v>
      </c>
      <c r="U1087">
        <f t="shared" si="84"/>
        <v>2016</v>
      </c>
    </row>
    <row r="1088" spans="1:21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16">
        <f t="shared" si="87"/>
        <v>41845.866793981484</v>
      </c>
      <c r="T1088" s="16">
        <f t="shared" si="88"/>
        <v>16306.866793981482</v>
      </c>
      <c r="U1088">
        <f t="shared" si="84"/>
        <v>2014</v>
      </c>
    </row>
    <row r="1089" spans="1:21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5"/>
        <v>0</v>
      </c>
      <c r="P1089">
        <f t="shared" si="86"/>
        <v>0</v>
      </c>
      <c r="Q1089" s="11" t="s">
        <v>8331</v>
      </c>
      <c r="R1089" t="s">
        <v>8332</v>
      </c>
      <c r="S1089" s="16">
        <f t="shared" si="87"/>
        <v>41775.713969907411</v>
      </c>
      <c r="T1089" s="16">
        <f t="shared" si="88"/>
        <v>16236.713969907409</v>
      </c>
      <c r="U1089">
        <f t="shared" si="84"/>
        <v>2014</v>
      </c>
    </row>
    <row r="1090" spans="1:21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16">
        <f t="shared" si="87"/>
        <v>41723.799386574072</v>
      </c>
      <c r="T1090" s="16">
        <f t="shared" si="88"/>
        <v>16184.799386574074</v>
      </c>
      <c r="U1090">
        <f t="shared" si="84"/>
        <v>2014</v>
      </c>
    </row>
    <row r="1091" spans="1:21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16612.189525462964</v>
      </c>
      <c r="U1091">
        <f t="shared" ref="U1091:U1154" si="89">YEAR(S1091)</f>
        <v>2015</v>
      </c>
    </row>
    <row r="1092" spans="1:21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16584.18579861111</v>
      </c>
      <c r="U1092">
        <f t="shared" si="89"/>
        <v>2015</v>
      </c>
    </row>
    <row r="1093" spans="1:21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16901.778611111109</v>
      </c>
      <c r="U1093">
        <f t="shared" si="89"/>
        <v>2016</v>
      </c>
    </row>
    <row r="1094" spans="1:21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15711.025902777779</v>
      </c>
      <c r="U1094">
        <f t="shared" si="89"/>
        <v>2012</v>
      </c>
    </row>
    <row r="1095" spans="1:21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16842.97380787037</v>
      </c>
      <c r="U1095">
        <f t="shared" si="89"/>
        <v>2016</v>
      </c>
    </row>
    <row r="1096" spans="1:21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15256.713344907404</v>
      </c>
      <c r="U1096">
        <f t="shared" si="89"/>
        <v>2011</v>
      </c>
    </row>
    <row r="1097" spans="1:21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ref="O1097:O1160" si="90">ROUND(E1097/D1097*100,0)</f>
        <v>5</v>
      </c>
      <c r="P1097">
        <f t="shared" ref="P1097:P1160" si="91">IFERROR(ROUND(E1097/L1097,2),0)</f>
        <v>267.81</v>
      </c>
      <c r="Q1097" s="11" t="s">
        <v>8331</v>
      </c>
      <c r="R1097" t="s">
        <v>8332</v>
      </c>
      <c r="S1097" s="16">
        <f t="shared" ref="S1097:S1160" si="92">(((J1097/60)/60)/24)+DATE(1970,1,1)</f>
        <v>41486.537268518521</v>
      </c>
      <c r="T1097" s="16">
        <f t="shared" ref="T1097:T1160" si="93">(((I1097/60)/60)/24)</f>
        <v>15947.537268518519</v>
      </c>
      <c r="U1097">
        <f t="shared" si="89"/>
        <v>2013</v>
      </c>
    </row>
    <row r="1098" spans="1:21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90"/>
        <v>18</v>
      </c>
      <c r="P1098">
        <f t="shared" si="91"/>
        <v>74.209999999999994</v>
      </c>
      <c r="Q1098" s="11" t="s">
        <v>8331</v>
      </c>
      <c r="R1098" t="s">
        <v>8332</v>
      </c>
      <c r="S1098" s="16">
        <f t="shared" si="92"/>
        <v>41885.51798611111</v>
      </c>
      <c r="T1098" s="16">
        <f t="shared" si="93"/>
        <v>16347.145833333334</v>
      </c>
      <c r="U1098">
        <f t="shared" si="89"/>
        <v>2014</v>
      </c>
    </row>
    <row r="1099" spans="1:21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90"/>
        <v>0</v>
      </c>
      <c r="P1099">
        <f t="shared" si="91"/>
        <v>6.71</v>
      </c>
      <c r="Q1099" s="11" t="s">
        <v>8331</v>
      </c>
      <c r="R1099" t="s">
        <v>8332</v>
      </c>
      <c r="S1099" s="16">
        <f t="shared" si="92"/>
        <v>41660.792557870373</v>
      </c>
      <c r="T1099" s="16">
        <f t="shared" si="93"/>
        <v>16131.792557870373</v>
      </c>
      <c r="U1099">
        <f t="shared" si="89"/>
        <v>2014</v>
      </c>
    </row>
    <row r="1100" spans="1:21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90"/>
        <v>7</v>
      </c>
      <c r="P1100">
        <f t="shared" si="91"/>
        <v>81.95</v>
      </c>
      <c r="Q1100" s="11" t="s">
        <v>8331</v>
      </c>
      <c r="R1100" t="s">
        <v>8332</v>
      </c>
      <c r="S1100" s="16">
        <f t="shared" si="92"/>
        <v>41712.762673611112</v>
      </c>
      <c r="T1100" s="16">
        <f t="shared" si="93"/>
        <v>16173.762673611111</v>
      </c>
      <c r="U1100">
        <f t="shared" si="89"/>
        <v>2014</v>
      </c>
    </row>
    <row r="1101" spans="1:21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90"/>
        <v>1</v>
      </c>
      <c r="P1101">
        <f t="shared" si="91"/>
        <v>25</v>
      </c>
      <c r="Q1101" s="11" t="s">
        <v>8331</v>
      </c>
      <c r="R1101" t="s">
        <v>8332</v>
      </c>
      <c r="S1101" s="16">
        <f t="shared" si="92"/>
        <v>42107.836435185185</v>
      </c>
      <c r="T1101" s="16">
        <f t="shared" si="93"/>
        <v>16568.836435185185</v>
      </c>
      <c r="U1101">
        <f t="shared" si="89"/>
        <v>2015</v>
      </c>
    </row>
    <row r="1102" spans="1:21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90"/>
        <v>3</v>
      </c>
      <c r="P1102">
        <f t="shared" si="91"/>
        <v>10</v>
      </c>
      <c r="Q1102" s="11" t="s">
        <v>8331</v>
      </c>
      <c r="R1102" t="s">
        <v>8332</v>
      </c>
      <c r="S1102" s="16">
        <f t="shared" si="92"/>
        <v>42384.110775462963</v>
      </c>
      <c r="T1102" s="16">
        <f t="shared" si="93"/>
        <v>16845.110775462963</v>
      </c>
      <c r="U1102">
        <f t="shared" si="89"/>
        <v>2016</v>
      </c>
    </row>
    <row r="1103" spans="1:21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90"/>
        <v>0</v>
      </c>
      <c r="P1103">
        <f t="shared" si="91"/>
        <v>6.83</v>
      </c>
      <c r="Q1103" s="11" t="s">
        <v>8331</v>
      </c>
      <c r="R1103" t="s">
        <v>8332</v>
      </c>
      <c r="S1103" s="16">
        <f t="shared" si="92"/>
        <v>42538.77243055556</v>
      </c>
      <c r="T1103" s="16">
        <f t="shared" si="93"/>
        <v>16996.758333333335</v>
      </c>
      <c r="U1103">
        <f t="shared" si="89"/>
        <v>2016</v>
      </c>
    </row>
    <row r="1104" spans="1:21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90"/>
        <v>5</v>
      </c>
      <c r="P1104">
        <f t="shared" si="91"/>
        <v>17.71</v>
      </c>
      <c r="Q1104" s="11" t="s">
        <v>8331</v>
      </c>
      <c r="R1104" t="s">
        <v>8332</v>
      </c>
      <c r="S1104" s="16">
        <f t="shared" si="92"/>
        <v>41577.045428240745</v>
      </c>
      <c r="T1104" s="16">
        <f t="shared" si="93"/>
        <v>16048.249305555555</v>
      </c>
      <c r="U1104">
        <f t="shared" si="89"/>
        <v>2013</v>
      </c>
    </row>
    <row r="1105" spans="1:21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90"/>
        <v>2</v>
      </c>
      <c r="P1105">
        <f t="shared" si="91"/>
        <v>16.2</v>
      </c>
      <c r="Q1105" s="11" t="s">
        <v>8331</v>
      </c>
      <c r="R1105" t="s">
        <v>8332</v>
      </c>
      <c r="S1105" s="16">
        <f t="shared" si="92"/>
        <v>42479.22210648148</v>
      </c>
      <c r="T1105" s="16">
        <f t="shared" si="93"/>
        <v>16970.22210648148</v>
      </c>
      <c r="U1105">
        <f t="shared" si="89"/>
        <v>2016</v>
      </c>
    </row>
    <row r="1106" spans="1:21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90"/>
        <v>5</v>
      </c>
      <c r="P1106">
        <f t="shared" si="91"/>
        <v>80.3</v>
      </c>
      <c r="Q1106" s="11" t="s">
        <v>8331</v>
      </c>
      <c r="R1106" t="s">
        <v>8332</v>
      </c>
      <c r="S1106" s="16">
        <f t="shared" si="92"/>
        <v>41771.40996527778</v>
      </c>
      <c r="T1106" s="16">
        <f t="shared" si="93"/>
        <v>16232.409965277779</v>
      </c>
      <c r="U1106">
        <f t="shared" si="89"/>
        <v>2014</v>
      </c>
    </row>
    <row r="1107" spans="1:21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90"/>
        <v>0</v>
      </c>
      <c r="P1107">
        <f t="shared" si="91"/>
        <v>71.55</v>
      </c>
      <c r="Q1107" s="11" t="s">
        <v>8331</v>
      </c>
      <c r="R1107" t="s">
        <v>8332</v>
      </c>
      <c r="S1107" s="16">
        <f t="shared" si="92"/>
        <v>41692.135729166665</v>
      </c>
      <c r="T1107" s="16">
        <f t="shared" si="93"/>
        <v>16153.0940625</v>
      </c>
      <c r="U1107">
        <f t="shared" si="89"/>
        <v>2014</v>
      </c>
    </row>
    <row r="1108" spans="1:21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90"/>
        <v>41</v>
      </c>
      <c r="P1108">
        <f t="shared" si="91"/>
        <v>23.57</v>
      </c>
      <c r="Q1108" s="11" t="s">
        <v>8331</v>
      </c>
      <c r="R1108" t="s">
        <v>8332</v>
      </c>
      <c r="S1108" s="16">
        <f t="shared" si="92"/>
        <v>40973.740451388891</v>
      </c>
      <c r="T1108" s="16">
        <f t="shared" si="93"/>
        <v>15434.698784722221</v>
      </c>
      <c r="U1108">
        <f t="shared" si="89"/>
        <v>2012</v>
      </c>
    </row>
    <row r="1109" spans="1:21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90"/>
        <v>0</v>
      </c>
      <c r="P1109">
        <f t="shared" si="91"/>
        <v>0</v>
      </c>
      <c r="Q1109" s="11" t="s">
        <v>8331</v>
      </c>
      <c r="R1109" t="s">
        <v>8332</v>
      </c>
      <c r="S1109" s="16">
        <f t="shared" si="92"/>
        <v>41813.861388888887</v>
      </c>
      <c r="T1109" s="16">
        <f t="shared" si="93"/>
        <v>16274.861388888887</v>
      </c>
      <c r="U1109">
        <f t="shared" si="89"/>
        <v>2014</v>
      </c>
    </row>
    <row r="1110" spans="1:21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90"/>
        <v>3</v>
      </c>
      <c r="P1110">
        <f t="shared" si="91"/>
        <v>34.880000000000003</v>
      </c>
      <c r="Q1110" s="11" t="s">
        <v>8331</v>
      </c>
      <c r="R1110" t="s">
        <v>8332</v>
      </c>
      <c r="S1110" s="16">
        <f t="shared" si="92"/>
        <v>40952.636979166666</v>
      </c>
      <c r="T1110" s="16">
        <f t="shared" si="93"/>
        <v>15443.5953125</v>
      </c>
      <c r="U1110">
        <f t="shared" si="89"/>
        <v>2012</v>
      </c>
    </row>
    <row r="1111" spans="1:21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90"/>
        <v>0</v>
      </c>
      <c r="P1111">
        <f t="shared" si="91"/>
        <v>15</v>
      </c>
      <c r="Q1111" s="11" t="s">
        <v>8331</v>
      </c>
      <c r="R1111" t="s">
        <v>8332</v>
      </c>
      <c r="S1111" s="16">
        <f t="shared" si="92"/>
        <v>42662.752199074079</v>
      </c>
      <c r="T1111" s="16">
        <f t="shared" si="93"/>
        <v>17123.793865740739</v>
      </c>
      <c r="U1111">
        <f t="shared" si="89"/>
        <v>2016</v>
      </c>
    </row>
    <row r="1112" spans="1:21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90"/>
        <v>1</v>
      </c>
      <c r="P1112">
        <f t="shared" si="91"/>
        <v>23.18</v>
      </c>
      <c r="Q1112" s="11" t="s">
        <v>8331</v>
      </c>
      <c r="R1112" t="s">
        <v>8332</v>
      </c>
      <c r="S1112" s="16">
        <f t="shared" si="92"/>
        <v>41220.933124999996</v>
      </c>
      <c r="T1112" s="16">
        <f t="shared" si="93"/>
        <v>15681.933124999998</v>
      </c>
      <c r="U1112">
        <f t="shared" si="89"/>
        <v>2012</v>
      </c>
    </row>
    <row r="1113" spans="1:21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90"/>
        <v>0</v>
      </c>
      <c r="P1113">
        <f t="shared" si="91"/>
        <v>1</v>
      </c>
      <c r="Q1113" s="11" t="s">
        <v>8331</v>
      </c>
      <c r="R1113" t="s">
        <v>8332</v>
      </c>
      <c r="S1113" s="16">
        <f t="shared" si="92"/>
        <v>42347.203587962969</v>
      </c>
      <c r="T1113" s="16">
        <f t="shared" si="93"/>
        <v>16808.203587962966</v>
      </c>
      <c r="U1113">
        <f t="shared" si="89"/>
        <v>2015</v>
      </c>
    </row>
    <row r="1114" spans="1:21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90"/>
        <v>36</v>
      </c>
      <c r="P1114">
        <f t="shared" si="91"/>
        <v>100.23</v>
      </c>
      <c r="Q1114" s="11" t="s">
        <v>8331</v>
      </c>
      <c r="R1114" t="s">
        <v>8332</v>
      </c>
      <c r="S1114" s="16">
        <f t="shared" si="92"/>
        <v>41963.759386574078</v>
      </c>
      <c r="T1114" s="16">
        <f t="shared" si="93"/>
        <v>16454.354166666668</v>
      </c>
      <c r="U1114">
        <f t="shared" si="89"/>
        <v>2014</v>
      </c>
    </row>
    <row r="1115" spans="1:21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90"/>
        <v>1</v>
      </c>
      <c r="P1115">
        <f t="shared" si="91"/>
        <v>5</v>
      </c>
      <c r="Q1115" s="11" t="s">
        <v>8331</v>
      </c>
      <c r="R1115" t="s">
        <v>8332</v>
      </c>
      <c r="S1115" s="16">
        <f t="shared" si="92"/>
        <v>41835.977083333331</v>
      </c>
      <c r="T1115" s="16">
        <f t="shared" si="93"/>
        <v>16296.977083333333</v>
      </c>
      <c r="U1115">
        <f t="shared" si="89"/>
        <v>2014</v>
      </c>
    </row>
    <row r="1116" spans="1:21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90"/>
        <v>0</v>
      </c>
      <c r="P1116">
        <f t="shared" si="91"/>
        <v>3.33</v>
      </c>
      <c r="Q1116" s="11" t="s">
        <v>8331</v>
      </c>
      <c r="R1116" t="s">
        <v>8332</v>
      </c>
      <c r="S1116" s="16">
        <f t="shared" si="92"/>
        <v>41526.345914351856</v>
      </c>
      <c r="T1116" s="16">
        <f t="shared" si="93"/>
        <v>15987.345914351854</v>
      </c>
      <c r="U1116">
        <f t="shared" si="89"/>
        <v>2013</v>
      </c>
    </row>
    <row r="1117" spans="1:21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90"/>
        <v>0</v>
      </c>
      <c r="P1117">
        <f t="shared" si="91"/>
        <v>13.25</v>
      </c>
      <c r="Q1117" s="11" t="s">
        <v>8331</v>
      </c>
      <c r="R1117" t="s">
        <v>8332</v>
      </c>
      <c r="S1117" s="16">
        <f t="shared" si="92"/>
        <v>42429.695543981477</v>
      </c>
      <c r="T1117" s="16">
        <f t="shared" si="93"/>
        <v>16890.653877314813</v>
      </c>
      <c r="U1117">
        <f t="shared" si="89"/>
        <v>2016</v>
      </c>
    </row>
    <row r="1118" spans="1:21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16">
        <f t="shared" si="92"/>
        <v>41009.847314814811</v>
      </c>
      <c r="T1118" s="16">
        <f t="shared" si="93"/>
        <v>15500.847314814813</v>
      </c>
      <c r="U1118">
        <f t="shared" si="89"/>
        <v>2012</v>
      </c>
    </row>
    <row r="1119" spans="1:21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16">
        <f t="shared" si="92"/>
        <v>42333.598530092597</v>
      </c>
      <c r="T1119" s="16">
        <f t="shared" si="93"/>
        <v>16794.598530092593</v>
      </c>
      <c r="U1119">
        <f t="shared" si="89"/>
        <v>2015</v>
      </c>
    </row>
    <row r="1120" spans="1:21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16">
        <f t="shared" si="92"/>
        <v>41704.16642361111</v>
      </c>
      <c r="T1120" s="16">
        <f t="shared" si="93"/>
        <v>16165.124756944444</v>
      </c>
      <c r="U1120">
        <f t="shared" si="89"/>
        <v>2014</v>
      </c>
    </row>
    <row r="1121" spans="1:21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16">
        <f t="shared" si="92"/>
        <v>41722.792407407411</v>
      </c>
      <c r="T1121" s="16">
        <f t="shared" si="93"/>
        <v>16166.792407407409</v>
      </c>
      <c r="U1121">
        <f t="shared" si="89"/>
        <v>2014</v>
      </c>
    </row>
    <row r="1122" spans="1:21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90"/>
        <v>0</v>
      </c>
      <c r="P1122">
        <f t="shared" si="91"/>
        <v>0</v>
      </c>
      <c r="Q1122" s="11" t="s">
        <v>8331</v>
      </c>
      <c r="R1122" t="s">
        <v>8332</v>
      </c>
      <c r="S1122" s="16">
        <f t="shared" si="92"/>
        <v>40799.872685185182</v>
      </c>
      <c r="T1122" s="16">
        <f t="shared" si="93"/>
        <v>15275.872685185184</v>
      </c>
      <c r="U1122">
        <f t="shared" si="89"/>
        <v>2011</v>
      </c>
    </row>
    <row r="1123" spans="1:21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16">
        <f t="shared" si="92"/>
        <v>42412.934212962966</v>
      </c>
      <c r="T1123" s="16">
        <f t="shared" si="93"/>
        <v>16873.892546296298</v>
      </c>
      <c r="U1123">
        <f t="shared" si="89"/>
        <v>2016</v>
      </c>
    </row>
    <row r="1124" spans="1:21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90"/>
        <v>0</v>
      </c>
      <c r="P1124">
        <f t="shared" si="91"/>
        <v>0</v>
      </c>
      <c r="Q1124" s="11" t="s">
        <v>8331</v>
      </c>
      <c r="R1124" t="s">
        <v>8332</v>
      </c>
      <c r="S1124" s="16">
        <f t="shared" si="92"/>
        <v>41410.703993055555</v>
      </c>
      <c r="T1124" s="16">
        <f t="shared" si="93"/>
        <v>15855.703993055555</v>
      </c>
      <c r="U1124">
        <f t="shared" si="89"/>
        <v>2013</v>
      </c>
    </row>
    <row r="1125" spans="1:21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90"/>
        <v>0</v>
      </c>
      <c r="P1125">
        <f t="shared" si="91"/>
        <v>3.67</v>
      </c>
      <c r="Q1125" s="11" t="s">
        <v>8331</v>
      </c>
      <c r="R1125" t="s">
        <v>8333</v>
      </c>
      <c r="S1125" s="16">
        <f t="shared" si="92"/>
        <v>41718.5237037037</v>
      </c>
      <c r="T1125" s="16">
        <f t="shared" si="93"/>
        <v>16179.523703703702</v>
      </c>
      <c r="U1125">
        <f t="shared" si="89"/>
        <v>2014</v>
      </c>
    </row>
    <row r="1126" spans="1:21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16">
        <f t="shared" si="92"/>
        <v>42094.667256944449</v>
      </c>
      <c r="T1126" s="16">
        <f t="shared" si="93"/>
        <v>16555.667256944445</v>
      </c>
      <c r="U1126">
        <f t="shared" si="89"/>
        <v>2015</v>
      </c>
    </row>
    <row r="1127" spans="1:21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90"/>
        <v>0</v>
      </c>
      <c r="P1127">
        <f t="shared" si="91"/>
        <v>0</v>
      </c>
      <c r="Q1127" s="11" t="s">
        <v>8331</v>
      </c>
      <c r="R1127" t="s">
        <v>8333</v>
      </c>
      <c r="S1127" s="16">
        <f t="shared" si="92"/>
        <v>42212.624189814815</v>
      </c>
      <c r="T1127" s="16">
        <f t="shared" si="93"/>
        <v>16703.624189814815</v>
      </c>
      <c r="U1127">
        <f t="shared" si="89"/>
        <v>2015</v>
      </c>
    </row>
    <row r="1128" spans="1:21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16">
        <f t="shared" si="92"/>
        <v>42535.327476851846</v>
      </c>
      <c r="T1128" s="16">
        <f t="shared" si="93"/>
        <v>16996.327476851849</v>
      </c>
      <c r="U1128">
        <f t="shared" si="89"/>
        <v>2016</v>
      </c>
    </row>
    <row r="1129" spans="1:21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16">
        <f t="shared" si="92"/>
        <v>41926.854166666664</v>
      </c>
      <c r="T1129" s="16">
        <f t="shared" si="93"/>
        <v>16388.895833333332</v>
      </c>
      <c r="U1129">
        <f t="shared" si="89"/>
        <v>2014</v>
      </c>
    </row>
    <row r="1130" spans="1:21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16">
        <f t="shared" si="92"/>
        <v>41828.649502314816</v>
      </c>
      <c r="T1130" s="16">
        <f t="shared" si="93"/>
        <v>16289.649502314816</v>
      </c>
      <c r="U1130">
        <f t="shared" si="89"/>
        <v>2014</v>
      </c>
    </row>
    <row r="1131" spans="1:21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16">
        <f t="shared" si="92"/>
        <v>42496.264965277776</v>
      </c>
      <c r="T1131" s="16">
        <f t="shared" si="93"/>
        <v>16957.26496527778</v>
      </c>
      <c r="U1131">
        <f t="shared" si="89"/>
        <v>2016</v>
      </c>
    </row>
    <row r="1132" spans="1:21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16">
        <f t="shared" si="92"/>
        <v>41908.996527777781</v>
      </c>
      <c r="T1132" s="16">
        <f t="shared" si="93"/>
        <v>16400.038194444445</v>
      </c>
      <c r="U1132">
        <f t="shared" si="89"/>
        <v>2014</v>
      </c>
    </row>
    <row r="1133" spans="1:21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90"/>
        <v>0</v>
      </c>
      <c r="P1133">
        <f t="shared" si="91"/>
        <v>0</v>
      </c>
      <c r="Q1133" s="11" t="s">
        <v>8331</v>
      </c>
      <c r="R1133" t="s">
        <v>8333</v>
      </c>
      <c r="S1133" s="16">
        <f t="shared" si="92"/>
        <v>42332.908194444448</v>
      </c>
      <c r="T1133" s="16">
        <f t="shared" si="93"/>
        <v>16793.908194444444</v>
      </c>
      <c r="U1133">
        <f t="shared" si="89"/>
        <v>2015</v>
      </c>
    </row>
    <row r="1134" spans="1:21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16">
        <f t="shared" si="92"/>
        <v>42706.115405092598</v>
      </c>
      <c r="T1134" s="16">
        <f t="shared" si="93"/>
        <v>17167.115405092594</v>
      </c>
      <c r="U1134">
        <f t="shared" si="89"/>
        <v>2016</v>
      </c>
    </row>
    <row r="1135" spans="1:21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16">
        <f t="shared" si="92"/>
        <v>41821.407187500001</v>
      </c>
      <c r="T1135" s="16">
        <f t="shared" si="93"/>
        <v>16282.407187500001</v>
      </c>
      <c r="U1135">
        <f t="shared" si="89"/>
        <v>2014</v>
      </c>
    </row>
    <row r="1136" spans="1:21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16">
        <f t="shared" si="92"/>
        <v>41958.285046296296</v>
      </c>
      <c r="T1136" s="16">
        <f t="shared" si="93"/>
        <v>16403.189583333333</v>
      </c>
      <c r="U1136">
        <f t="shared" si="89"/>
        <v>2014</v>
      </c>
    </row>
    <row r="1137" spans="1:21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16">
        <f t="shared" si="92"/>
        <v>42558.989513888882</v>
      </c>
      <c r="T1137" s="16">
        <f t="shared" si="93"/>
        <v>17019.989513888886</v>
      </c>
      <c r="U1137">
        <f t="shared" si="89"/>
        <v>2016</v>
      </c>
    </row>
    <row r="1138" spans="1:21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16">
        <f t="shared" si="92"/>
        <v>42327.671631944439</v>
      </c>
      <c r="T1138" s="16">
        <f t="shared" si="93"/>
        <v>16788.671631944442</v>
      </c>
      <c r="U1138">
        <f t="shared" si="89"/>
        <v>2015</v>
      </c>
    </row>
    <row r="1139" spans="1:21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16">
        <f t="shared" si="92"/>
        <v>42453.819687499999</v>
      </c>
      <c r="T1139" s="16">
        <f t="shared" si="93"/>
        <v>16914.819687500003</v>
      </c>
      <c r="U1139">
        <f t="shared" si="89"/>
        <v>2016</v>
      </c>
    </row>
    <row r="1140" spans="1:21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16">
        <f t="shared" si="92"/>
        <v>42736.9066087963</v>
      </c>
      <c r="T1140" s="16">
        <f t="shared" si="93"/>
        <v>17187.906608796296</v>
      </c>
      <c r="U1140">
        <f t="shared" si="89"/>
        <v>2017</v>
      </c>
    </row>
    <row r="1141" spans="1:21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16">
        <f t="shared" si="92"/>
        <v>41975.347523148142</v>
      </c>
      <c r="T1141" s="16">
        <f t="shared" si="93"/>
        <v>16436.347523148146</v>
      </c>
      <c r="U1141">
        <f t="shared" si="89"/>
        <v>2014</v>
      </c>
    </row>
    <row r="1142" spans="1:21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90"/>
        <v>0</v>
      </c>
      <c r="P1142">
        <f t="shared" si="91"/>
        <v>0</v>
      </c>
      <c r="Q1142" s="11" t="s">
        <v>8331</v>
      </c>
      <c r="R1142" t="s">
        <v>8333</v>
      </c>
      <c r="S1142" s="16">
        <f t="shared" si="92"/>
        <v>42192.462048611109</v>
      </c>
      <c r="T1142" s="16">
        <f t="shared" si="93"/>
        <v>16653.462048611113</v>
      </c>
      <c r="U1142">
        <f t="shared" si="89"/>
        <v>2015</v>
      </c>
    </row>
    <row r="1143" spans="1:21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90"/>
        <v>0</v>
      </c>
      <c r="P1143">
        <f t="shared" si="91"/>
        <v>0</v>
      </c>
      <c r="Q1143" s="11" t="s">
        <v>8331</v>
      </c>
      <c r="R1143" t="s">
        <v>8333</v>
      </c>
      <c r="S1143" s="16">
        <f t="shared" si="92"/>
        <v>42164.699652777781</v>
      </c>
      <c r="T1143" s="16">
        <f t="shared" si="93"/>
        <v>16625.699652777777</v>
      </c>
      <c r="U1143">
        <f t="shared" si="89"/>
        <v>2015</v>
      </c>
    </row>
    <row r="1144" spans="1:21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90"/>
        <v>0</v>
      </c>
      <c r="P1144">
        <f t="shared" si="91"/>
        <v>0</v>
      </c>
      <c r="Q1144" s="11" t="s">
        <v>8331</v>
      </c>
      <c r="R1144" t="s">
        <v>8333</v>
      </c>
      <c r="S1144" s="16">
        <f t="shared" si="92"/>
        <v>42022.006099537044</v>
      </c>
      <c r="T1144" s="16">
        <f t="shared" si="93"/>
        <v>16483.00609953704</v>
      </c>
      <c r="U1144">
        <f t="shared" si="89"/>
        <v>2015</v>
      </c>
    </row>
    <row r="1145" spans="1:21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90"/>
        <v>0</v>
      </c>
      <c r="P1145">
        <f t="shared" si="91"/>
        <v>23.25</v>
      </c>
      <c r="Q1145" s="11" t="s">
        <v>8334</v>
      </c>
      <c r="R1145" t="s">
        <v>8335</v>
      </c>
      <c r="S1145" s="16">
        <f t="shared" si="92"/>
        <v>42325.19358796296</v>
      </c>
      <c r="T1145" s="16">
        <f t="shared" si="93"/>
        <v>16786.193587962964</v>
      </c>
      <c r="U1145">
        <f t="shared" si="89"/>
        <v>2015</v>
      </c>
    </row>
    <row r="1146" spans="1:21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90"/>
        <v>0</v>
      </c>
      <c r="P1146">
        <f t="shared" si="91"/>
        <v>0</v>
      </c>
      <c r="Q1146" s="11" t="s">
        <v>8334</v>
      </c>
      <c r="R1146" t="s">
        <v>8335</v>
      </c>
      <c r="S1146" s="16">
        <f t="shared" si="92"/>
        <v>42093.181944444441</v>
      </c>
      <c r="T1146" s="16">
        <f t="shared" si="93"/>
        <v>16554.181944444445</v>
      </c>
      <c r="U1146">
        <f t="shared" si="89"/>
        <v>2015</v>
      </c>
    </row>
    <row r="1147" spans="1:21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16">
        <f t="shared" si="92"/>
        <v>41854.747592592597</v>
      </c>
      <c r="T1147" s="16">
        <f t="shared" si="93"/>
        <v>16345.747592592596</v>
      </c>
      <c r="U1147">
        <f t="shared" si="89"/>
        <v>2014</v>
      </c>
    </row>
    <row r="1148" spans="1:21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16">
        <f t="shared" si="92"/>
        <v>41723.9533912037</v>
      </c>
      <c r="T1148" s="16">
        <f t="shared" si="93"/>
        <v>16192.953391203702</v>
      </c>
      <c r="U1148">
        <f t="shared" si="89"/>
        <v>2014</v>
      </c>
    </row>
    <row r="1149" spans="1:21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90"/>
        <v>0</v>
      </c>
      <c r="P1149">
        <f t="shared" si="91"/>
        <v>0</v>
      </c>
      <c r="Q1149" s="11" t="s">
        <v>8334</v>
      </c>
      <c r="R1149" t="s">
        <v>8335</v>
      </c>
      <c r="S1149" s="16">
        <f t="shared" si="92"/>
        <v>41871.972025462965</v>
      </c>
      <c r="T1149" s="16">
        <f t="shared" si="93"/>
        <v>16362.972025462963</v>
      </c>
      <c r="U1149">
        <f t="shared" si="89"/>
        <v>2014</v>
      </c>
    </row>
    <row r="1150" spans="1:21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16">
        <f t="shared" si="92"/>
        <v>42675.171076388884</v>
      </c>
      <c r="T1150" s="16">
        <f t="shared" si="93"/>
        <v>17136.212743055556</v>
      </c>
      <c r="U1150">
        <f t="shared" si="89"/>
        <v>2016</v>
      </c>
    </row>
    <row r="1151" spans="1:21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16">
        <f t="shared" si="92"/>
        <v>42507.71025462963</v>
      </c>
      <c r="T1151" s="16">
        <f t="shared" si="93"/>
        <v>16968.71025462963</v>
      </c>
      <c r="U1151">
        <f t="shared" si="89"/>
        <v>2016</v>
      </c>
    </row>
    <row r="1152" spans="1:21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16">
        <f t="shared" si="92"/>
        <v>42317.954571759255</v>
      </c>
      <c r="T1152" s="16">
        <f t="shared" si="93"/>
        <v>16808.954571759259</v>
      </c>
      <c r="U1152">
        <f t="shared" si="89"/>
        <v>2015</v>
      </c>
    </row>
    <row r="1153" spans="1:21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90"/>
        <v>0</v>
      </c>
      <c r="P1153">
        <f t="shared" si="91"/>
        <v>0</v>
      </c>
      <c r="Q1153" s="11" t="s">
        <v>8334</v>
      </c>
      <c r="R1153" t="s">
        <v>8335</v>
      </c>
      <c r="S1153" s="16">
        <f t="shared" si="92"/>
        <v>42224.102581018517</v>
      </c>
      <c r="T1153" s="16">
        <f t="shared" si="93"/>
        <v>16685.102581018517</v>
      </c>
      <c r="U1153">
        <f t="shared" si="89"/>
        <v>2015</v>
      </c>
    </row>
    <row r="1154" spans="1:21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16">
        <f t="shared" si="92"/>
        <v>42109.709629629629</v>
      </c>
      <c r="T1154" s="16">
        <f t="shared" si="93"/>
        <v>16570.709629629629</v>
      </c>
      <c r="U1154">
        <f t="shared" si="89"/>
        <v>2015</v>
      </c>
    </row>
    <row r="1155" spans="1:21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16604.714178240742</v>
      </c>
      <c r="U1155">
        <f t="shared" ref="U1155:U1218" si="94">YEAR(S1155)</f>
        <v>2015</v>
      </c>
    </row>
    <row r="1156" spans="1:21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16684.108865740742</v>
      </c>
      <c r="U1156">
        <f t="shared" si="94"/>
        <v>2015</v>
      </c>
    </row>
    <row r="1157" spans="1:21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16296.763981481481</v>
      </c>
      <c r="U1157">
        <f t="shared" si="94"/>
        <v>2014</v>
      </c>
    </row>
    <row r="1158" spans="1:21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16490.071319444443</v>
      </c>
      <c r="U1158">
        <f t="shared" si="94"/>
        <v>2015</v>
      </c>
    </row>
    <row r="1159" spans="1:21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16409.669907407409</v>
      </c>
      <c r="U1159">
        <f t="shared" si="94"/>
        <v>2014</v>
      </c>
    </row>
    <row r="1160" spans="1:21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16413.09175925926</v>
      </c>
      <c r="U1160">
        <f t="shared" si="94"/>
        <v>2014</v>
      </c>
    </row>
    <row r="1161" spans="1:21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ref="O1161:O1224" si="95">ROUND(E1161/D1161*100,0)</f>
        <v>0</v>
      </c>
      <c r="P1161">
        <f t="shared" ref="P1161:P1224" si="96">IFERROR(ROUND(E1161/L1161,2),0)</f>
        <v>0</v>
      </c>
      <c r="Q1161" s="11" t="s">
        <v>8334</v>
      </c>
      <c r="R1161" t="s">
        <v>8335</v>
      </c>
      <c r="S1161" s="16">
        <f t="shared" ref="S1161:S1224" si="97">(((J1161/60)/60)/24)+DATE(1970,1,1)</f>
        <v>42154.726446759261</v>
      </c>
      <c r="T1161" s="16">
        <f t="shared" ref="T1161:T1224" si="98">(((I1161/60)/60)/24)</f>
        <v>16616.65625</v>
      </c>
      <c r="U1161">
        <f t="shared" si="94"/>
        <v>2015</v>
      </c>
    </row>
    <row r="1162" spans="1:21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5"/>
        <v>4</v>
      </c>
      <c r="P1162">
        <f t="shared" si="96"/>
        <v>60.79</v>
      </c>
      <c r="Q1162" s="11" t="s">
        <v>8334</v>
      </c>
      <c r="R1162" t="s">
        <v>8335</v>
      </c>
      <c r="S1162" s="16">
        <f t="shared" si="97"/>
        <v>42061.154930555553</v>
      </c>
      <c r="T1162" s="16">
        <f t="shared" si="98"/>
        <v>16522.113263888892</v>
      </c>
      <c r="U1162">
        <f t="shared" si="94"/>
        <v>2015</v>
      </c>
    </row>
    <row r="1163" spans="1:21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5"/>
        <v>0</v>
      </c>
      <c r="P1163">
        <f t="shared" si="96"/>
        <v>0</v>
      </c>
      <c r="Q1163" s="11" t="s">
        <v>8334</v>
      </c>
      <c r="R1163" t="s">
        <v>8335</v>
      </c>
      <c r="S1163" s="16">
        <f t="shared" si="97"/>
        <v>42122.629502314812</v>
      </c>
      <c r="T1163" s="16">
        <f t="shared" si="98"/>
        <v>16574.629502314816</v>
      </c>
      <c r="U1163">
        <f t="shared" si="94"/>
        <v>2015</v>
      </c>
    </row>
    <row r="1164" spans="1:21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5"/>
        <v>0</v>
      </c>
      <c r="P1164">
        <f t="shared" si="96"/>
        <v>17.5</v>
      </c>
      <c r="Q1164" s="11" t="s">
        <v>8334</v>
      </c>
      <c r="R1164" t="s">
        <v>8335</v>
      </c>
      <c r="S1164" s="16">
        <f t="shared" si="97"/>
        <v>41876.683611111112</v>
      </c>
      <c r="T1164" s="16">
        <f t="shared" si="98"/>
        <v>16338.68361111111</v>
      </c>
      <c r="U1164">
        <f t="shared" si="94"/>
        <v>2014</v>
      </c>
    </row>
    <row r="1165" spans="1:21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5"/>
        <v>0</v>
      </c>
      <c r="P1165">
        <f t="shared" si="96"/>
        <v>0</v>
      </c>
      <c r="Q1165" s="11" t="s">
        <v>8334</v>
      </c>
      <c r="R1165" t="s">
        <v>8335</v>
      </c>
      <c r="S1165" s="16">
        <f t="shared" si="97"/>
        <v>41830.723611111112</v>
      </c>
      <c r="T1165" s="16">
        <f t="shared" si="98"/>
        <v>16291.723611111111</v>
      </c>
      <c r="U1165">
        <f t="shared" si="94"/>
        <v>2014</v>
      </c>
    </row>
    <row r="1166" spans="1:21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5"/>
        <v>0</v>
      </c>
      <c r="P1166">
        <f t="shared" si="96"/>
        <v>0</v>
      </c>
      <c r="Q1166" s="11" t="s">
        <v>8334</v>
      </c>
      <c r="R1166" t="s">
        <v>8335</v>
      </c>
      <c r="S1166" s="16">
        <f t="shared" si="97"/>
        <v>42509.724328703705</v>
      </c>
      <c r="T1166" s="16">
        <f t="shared" si="98"/>
        <v>16970.724328703705</v>
      </c>
      <c r="U1166">
        <f t="shared" si="94"/>
        <v>2016</v>
      </c>
    </row>
    <row r="1167" spans="1:21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5"/>
        <v>21</v>
      </c>
      <c r="P1167">
        <f t="shared" si="96"/>
        <v>82.82</v>
      </c>
      <c r="Q1167" s="11" t="s">
        <v>8334</v>
      </c>
      <c r="R1167" t="s">
        <v>8335</v>
      </c>
      <c r="S1167" s="16">
        <f t="shared" si="97"/>
        <v>41792.214467592588</v>
      </c>
      <c r="T1167" s="16">
        <f t="shared" si="98"/>
        <v>16257.21446759259</v>
      </c>
      <c r="U1167">
        <f t="shared" si="94"/>
        <v>2014</v>
      </c>
    </row>
    <row r="1168" spans="1:21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5"/>
        <v>19</v>
      </c>
      <c r="P1168">
        <f t="shared" si="96"/>
        <v>358.88</v>
      </c>
      <c r="Q1168" s="11" t="s">
        <v>8334</v>
      </c>
      <c r="R1168" t="s">
        <v>8335</v>
      </c>
      <c r="S1168" s="16">
        <f t="shared" si="97"/>
        <v>42150.485439814816</v>
      </c>
      <c r="T1168" s="16">
        <f t="shared" si="98"/>
        <v>16612.166666666668</v>
      </c>
      <c r="U1168">
        <f t="shared" si="94"/>
        <v>2015</v>
      </c>
    </row>
    <row r="1169" spans="1:21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5"/>
        <v>2</v>
      </c>
      <c r="P1169">
        <f t="shared" si="96"/>
        <v>61.19</v>
      </c>
      <c r="Q1169" s="11" t="s">
        <v>8334</v>
      </c>
      <c r="R1169" t="s">
        <v>8335</v>
      </c>
      <c r="S1169" s="16">
        <f t="shared" si="97"/>
        <v>41863.734895833331</v>
      </c>
      <c r="T1169" s="16">
        <f t="shared" si="98"/>
        <v>16325.734895833333</v>
      </c>
      <c r="U1169">
        <f t="shared" si="94"/>
        <v>2014</v>
      </c>
    </row>
    <row r="1170" spans="1:21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5"/>
        <v>6</v>
      </c>
      <c r="P1170">
        <f t="shared" si="96"/>
        <v>340</v>
      </c>
      <c r="Q1170" s="11" t="s">
        <v>8334</v>
      </c>
      <c r="R1170" t="s">
        <v>8335</v>
      </c>
      <c r="S1170" s="16">
        <f t="shared" si="97"/>
        <v>42605.053993055553</v>
      </c>
      <c r="T1170" s="16">
        <f t="shared" si="98"/>
        <v>17066.053993055557</v>
      </c>
      <c r="U1170">
        <f t="shared" si="94"/>
        <v>2016</v>
      </c>
    </row>
    <row r="1171" spans="1:21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5"/>
        <v>0</v>
      </c>
      <c r="P1171">
        <f t="shared" si="96"/>
        <v>5.67</v>
      </c>
      <c r="Q1171" s="11" t="s">
        <v>8334</v>
      </c>
      <c r="R1171" t="s">
        <v>8335</v>
      </c>
      <c r="S1171" s="16">
        <f t="shared" si="97"/>
        <v>42027.353738425925</v>
      </c>
      <c r="T1171" s="16">
        <f t="shared" si="98"/>
        <v>16488.353738425925</v>
      </c>
      <c r="U1171">
        <f t="shared" si="94"/>
        <v>2015</v>
      </c>
    </row>
    <row r="1172" spans="1:21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5"/>
        <v>0</v>
      </c>
      <c r="P1172">
        <f t="shared" si="96"/>
        <v>50</v>
      </c>
      <c r="Q1172" s="11" t="s">
        <v>8334</v>
      </c>
      <c r="R1172" t="s">
        <v>8335</v>
      </c>
      <c r="S1172" s="16">
        <f t="shared" si="97"/>
        <v>42124.893182870372</v>
      </c>
      <c r="T1172" s="16">
        <f t="shared" si="98"/>
        <v>16585.893182870372</v>
      </c>
      <c r="U1172">
        <f t="shared" si="94"/>
        <v>2015</v>
      </c>
    </row>
    <row r="1173" spans="1:21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5"/>
        <v>0</v>
      </c>
      <c r="P1173">
        <f t="shared" si="96"/>
        <v>25</v>
      </c>
      <c r="Q1173" s="11" t="s">
        <v>8334</v>
      </c>
      <c r="R1173" t="s">
        <v>8335</v>
      </c>
      <c r="S1173" s="16">
        <f t="shared" si="97"/>
        <v>41938.804710648146</v>
      </c>
      <c r="T1173" s="16">
        <f t="shared" si="98"/>
        <v>16387.846377314814</v>
      </c>
      <c r="U1173">
        <f t="shared" si="94"/>
        <v>2014</v>
      </c>
    </row>
    <row r="1174" spans="1:21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5"/>
        <v>0</v>
      </c>
      <c r="P1174">
        <f t="shared" si="96"/>
        <v>0</v>
      </c>
      <c r="Q1174" s="11" t="s">
        <v>8334</v>
      </c>
      <c r="R1174" t="s">
        <v>8335</v>
      </c>
      <c r="S1174" s="16">
        <f t="shared" si="97"/>
        <v>41841.682314814818</v>
      </c>
      <c r="T1174" s="16">
        <f t="shared" si="98"/>
        <v>16302.682314814816</v>
      </c>
      <c r="U1174">
        <f t="shared" si="94"/>
        <v>2014</v>
      </c>
    </row>
    <row r="1175" spans="1:21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5"/>
        <v>0</v>
      </c>
      <c r="P1175">
        <f t="shared" si="96"/>
        <v>30</v>
      </c>
      <c r="Q1175" s="11" t="s">
        <v>8334</v>
      </c>
      <c r="R1175" t="s">
        <v>8335</v>
      </c>
      <c r="S1175" s="16">
        <f t="shared" si="97"/>
        <v>42184.185844907406</v>
      </c>
      <c r="T1175" s="16">
        <f t="shared" si="98"/>
        <v>16650.18584490741</v>
      </c>
      <c r="U1175">
        <f t="shared" si="94"/>
        <v>2015</v>
      </c>
    </row>
    <row r="1176" spans="1:21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5"/>
        <v>6</v>
      </c>
      <c r="P1176">
        <f t="shared" si="96"/>
        <v>46.63</v>
      </c>
      <c r="Q1176" s="11" t="s">
        <v>8334</v>
      </c>
      <c r="R1176" t="s">
        <v>8335</v>
      </c>
      <c r="S1176" s="16">
        <f t="shared" si="97"/>
        <v>42468.84174768519</v>
      </c>
      <c r="T1176" s="16">
        <f t="shared" si="98"/>
        <v>16929.841747685186</v>
      </c>
      <c r="U1176">
        <f t="shared" si="94"/>
        <v>2016</v>
      </c>
    </row>
    <row r="1177" spans="1:21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5"/>
        <v>3</v>
      </c>
      <c r="P1177">
        <f t="shared" si="96"/>
        <v>65</v>
      </c>
      <c r="Q1177" s="11" t="s">
        <v>8334</v>
      </c>
      <c r="R1177" t="s">
        <v>8335</v>
      </c>
      <c r="S1177" s="16">
        <f t="shared" si="97"/>
        <v>42170.728460648148</v>
      </c>
      <c r="T1177" s="16">
        <f t="shared" si="98"/>
        <v>16631.728460648148</v>
      </c>
      <c r="U1177">
        <f t="shared" si="94"/>
        <v>2015</v>
      </c>
    </row>
    <row r="1178" spans="1:21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5"/>
        <v>0</v>
      </c>
      <c r="P1178">
        <f t="shared" si="96"/>
        <v>10</v>
      </c>
      <c r="Q1178" s="11" t="s">
        <v>8334</v>
      </c>
      <c r="R1178" t="s">
        <v>8335</v>
      </c>
      <c r="S1178" s="16">
        <f t="shared" si="97"/>
        <v>42746.019652777773</v>
      </c>
      <c r="T1178" s="16">
        <f t="shared" si="98"/>
        <v>17231.541666666668</v>
      </c>
      <c r="U1178">
        <f t="shared" si="94"/>
        <v>2017</v>
      </c>
    </row>
    <row r="1179" spans="1:21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5"/>
        <v>0</v>
      </c>
      <c r="P1179">
        <f t="shared" si="96"/>
        <v>0</v>
      </c>
      <c r="Q1179" s="11" t="s">
        <v>8334</v>
      </c>
      <c r="R1179" t="s">
        <v>8335</v>
      </c>
      <c r="S1179" s="16">
        <f t="shared" si="97"/>
        <v>41897.660833333335</v>
      </c>
      <c r="T1179" s="16">
        <f t="shared" si="98"/>
        <v>16358.660833333335</v>
      </c>
      <c r="U1179">
        <f t="shared" si="94"/>
        <v>2014</v>
      </c>
    </row>
    <row r="1180" spans="1:21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5"/>
        <v>0</v>
      </c>
      <c r="P1180">
        <f t="shared" si="96"/>
        <v>5</v>
      </c>
      <c r="Q1180" s="11" t="s">
        <v>8334</v>
      </c>
      <c r="R1180" t="s">
        <v>8335</v>
      </c>
      <c r="S1180" s="16">
        <f t="shared" si="97"/>
        <v>41837.905694444446</v>
      </c>
      <c r="T1180" s="16">
        <f t="shared" si="98"/>
        <v>16298.905694444444</v>
      </c>
      <c r="U1180">
        <f t="shared" si="94"/>
        <v>2014</v>
      </c>
    </row>
    <row r="1181" spans="1:21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5"/>
        <v>5</v>
      </c>
      <c r="P1181">
        <f t="shared" si="96"/>
        <v>640</v>
      </c>
      <c r="Q1181" s="11" t="s">
        <v>8334</v>
      </c>
      <c r="R1181" t="s">
        <v>8335</v>
      </c>
      <c r="S1181" s="16">
        <f t="shared" si="97"/>
        <v>42275.720219907409</v>
      </c>
      <c r="T1181" s="16">
        <f t="shared" si="98"/>
        <v>16736.720219907405</v>
      </c>
      <c r="U1181">
        <f t="shared" si="94"/>
        <v>2015</v>
      </c>
    </row>
    <row r="1182" spans="1:21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16">
        <f t="shared" si="97"/>
        <v>41781.806875000002</v>
      </c>
      <c r="T1182" s="16">
        <f t="shared" si="98"/>
        <v>16249.806875</v>
      </c>
      <c r="U1182">
        <f t="shared" si="94"/>
        <v>2014</v>
      </c>
    </row>
    <row r="1183" spans="1:21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16">
        <f t="shared" si="97"/>
        <v>42034.339363425926</v>
      </c>
      <c r="T1183" s="16">
        <f t="shared" si="98"/>
        <v>16495.339363425926</v>
      </c>
      <c r="U1183">
        <f t="shared" si="94"/>
        <v>2015</v>
      </c>
    </row>
    <row r="1184" spans="1:21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16">
        <f t="shared" si="97"/>
        <v>42728.827407407407</v>
      </c>
      <c r="T1184" s="16">
        <f t="shared" si="98"/>
        <v>17178.695833333335</v>
      </c>
      <c r="U1184">
        <f t="shared" si="94"/>
        <v>2016</v>
      </c>
    </row>
    <row r="1185" spans="1:21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5"/>
        <v>4</v>
      </c>
      <c r="P1185">
        <f t="shared" si="96"/>
        <v>33.33</v>
      </c>
      <c r="Q1185" s="11" t="s">
        <v>8336</v>
      </c>
      <c r="R1185" t="s">
        <v>8337</v>
      </c>
      <c r="S1185" s="16">
        <f t="shared" si="97"/>
        <v>42656.86137731481</v>
      </c>
      <c r="T1185" s="16">
        <f t="shared" si="98"/>
        <v>17107.165972222221</v>
      </c>
      <c r="U1185">
        <f t="shared" si="94"/>
        <v>2016</v>
      </c>
    </row>
    <row r="1186" spans="1:21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16">
        <f t="shared" si="97"/>
        <v>42741.599664351852</v>
      </c>
      <c r="T1186" s="16">
        <f t="shared" si="98"/>
        <v>17203.599664351852</v>
      </c>
      <c r="U1186">
        <f t="shared" si="94"/>
        <v>2017</v>
      </c>
    </row>
    <row r="1187" spans="1:21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16">
        <f t="shared" si="97"/>
        <v>42130.865150462967</v>
      </c>
      <c r="T1187" s="16">
        <f t="shared" si="98"/>
        <v>16594.166666666668</v>
      </c>
      <c r="U1187">
        <f t="shared" si="94"/>
        <v>2015</v>
      </c>
    </row>
    <row r="1188" spans="1:21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16">
        <f t="shared" si="97"/>
        <v>42123.86336805555</v>
      </c>
      <c r="T1188" s="16">
        <f t="shared" si="98"/>
        <v>16587.945833333335</v>
      </c>
      <c r="U1188">
        <f t="shared" si="94"/>
        <v>2015</v>
      </c>
    </row>
    <row r="1189" spans="1:21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16">
        <f t="shared" si="97"/>
        <v>42109.894942129627</v>
      </c>
      <c r="T1189" s="16">
        <f t="shared" si="98"/>
        <v>16572.75</v>
      </c>
      <c r="U1189">
        <f t="shared" si="94"/>
        <v>2015</v>
      </c>
    </row>
    <row r="1190" spans="1:21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16">
        <f t="shared" si="97"/>
        <v>42711.700694444444</v>
      </c>
      <c r="T1190" s="16">
        <f t="shared" si="98"/>
        <v>17163.700694444444</v>
      </c>
      <c r="U1190">
        <f t="shared" si="94"/>
        <v>2016</v>
      </c>
    </row>
    <row r="1191" spans="1:21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16">
        <f t="shared" si="97"/>
        <v>42529.979108796295</v>
      </c>
      <c r="T1191" s="16">
        <f t="shared" si="98"/>
        <v>16981.979108796299</v>
      </c>
      <c r="U1191">
        <f t="shared" si="94"/>
        <v>2016</v>
      </c>
    </row>
    <row r="1192" spans="1:21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16">
        <f t="shared" si="97"/>
        <v>41852.665798611109</v>
      </c>
      <c r="T1192" s="16">
        <f t="shared" si="98"/>
        <v>16313.665798611111</v>
      </c>
      <c r="U1192">
        <f t="shared" si="94"/>
        <v>2014</v>
      </c>
    </row>
    <row r="1193" spans="1:21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16">
        <f t="shared" si="97"/>
        <v>42419.603703703702</v>
      </c>
      <c r="T1193" s="16">
        <f t="shared" si="98"/>
        <v>16880.562037037034</v>
      </c>
      <c r="U1193">
        <f t="shared" si="94"/>
        <v>2016</v>
      </c>
    </row>
    <row r="1194" spans="1:21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16">
        <f t="shared" si="97"/>
        <v>42747.506689814814</v>
      </c>
      <c r="T1194" s="16">
        <f t="shared" si="98"/>
        <v>17208.506689814814</v>
      </c>
      <c r="U1194">
        <f t="shared" si="94"/>
        <v>2017</v>
      </c>
    </row>
    <row r="1195" spans="1:21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16">
        <f t="shared" si="97"/>
        <v>42409.776076388895</v>
      </c>
      <c r="T1195" s="16">
        <f t="shared" si="98"/>
        <v>16900.734409722223</v>
      </c>
      <c r="U1195">
        <f t="shared" si="94"/>
        <v>2016</v>
      </c>
    </row>
    <row r="1196" spans="1:21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16">
        <f t="shared" si="97"/>
        <v>42072.488182870366</v>
      </c>
      <c r="T1196" s="16">
        <f t="shared" si="98"/>
        <v>16533.488182870369</v>
      </c>
      <c r="U1196">
        <f t="shared" si="94"/>
        <v>2015</v>
      </c>
    </row>
    <row r="1197" spans="1:21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16">
        <f t="shared" si="97"/>
        <v>42298.34783564815</v>
      </c>
      <c r="T1197" s="16">
        <f t="shared" si="98"/>
        <v>16789.375</v>
      </c>
      <c r="U1197">
        <f t="shared" si="94"/>
        <v>2015</v>
      </c>
    </row>
    <row r="1198" spans="1:21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16">
        <f t="shared" si="97"/>
        <v>42326.818738425922</v>
      </c>
      <c r="T1198" s="16">
        <f t="shared" si="98"/>
        <v>16787.818738425925</v>
      </c>
      <c r="U1198">
        <f t="shared" si="94"/>
        <v>2015</v>
      </c>
    </row>
    <row r="1199" spans="1:21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16">
        <f t="shared" si="97"/>
        <v>42503.66474537037</v>
      </c>
      <c r="T1199" s="16">
        <f t="shared" si="98"/>
        <v>16965.249305555557</v>
      </c>
      <c r="U1199">
        <f t="shared" si="94"/>
        <v>2016</v>
      </c>
    </row>
    <row r="1200" spans="1:21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16">
        <f t="shared" si="97"/>
        <v>42333.619050925925</v>
      </c>
      <c r="T1200" s="16">
        <f t="shared" si="98"/>
        <v>16800.125</v>
      </c>
      <c r="U1200">
        <f t="shared" si="94"/>
        <v>2015</v>
      </c>
    </row>
    <row r="1201" spans="1:21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16">
        <f t="shared" si="97"/>
        <v>42161.770833333328</v>
      </c>
      <c r="T1201" s="16">
        <f t="shared" si="98"/>
        <v>16624.770833333332</v>
      </c>
      <c r="U1201">
        <f t="shared" si="94"/>
        <v>2015</v>
      </c>
    </row>
    <row r="1202" spans="1:21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16">
        <f t="shared" si="97"/>
        <v>42089.477500000001</v>
      </c>
      <c r="T1202" s="16">
        <f t="shared" si="98"/>
        <v>16541.477500000001</v>
      </c>
      <c r="U1202">
        <f t="shared" si="94"/>
        <v>2015</v>
      </c>
    </row>
    <row r="1203" spans="1:21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16">
        <f t="shared" si="97"/>
        <v>42536.60701388889</v>
      </c>
      <c r="T1203" s="16">
        <f t="shared" si="98"/>
        <v>16997.60701388889</v>
      </c>
      <c r="U1203">
        <f t="shared" si="94"/>
        <v>2016</v>
      </c>
    </row>
    <row r="1204" spans="1:21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16">
        <f t="shared" si="97"/>
        <v>42152.288819444439</v>
      </c>
      <c r="T1204" s="16">
        <f t="shared" si="98"/>
        <v>16613.288819444442</v>
      </c>
      <c r="U1204">
        <f t="shared" si="94"/>
        <v>2015</v>
      </c>
    </row>
    <row r="1205" spans="1:21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16">
        <f t="shared" si="97"/>
        <v>42125.614895833336</v>
      </c>
      <c r="T1205" s="16">
        <f t="shared" si="98"/>
        <v>16586.614895833332</v>
      </c>
      <c r="U1205">
        <f t="shared" si="94"/>
        <v>2015</v>
      </c>
    </row>
    <row r="1206" spans="1:21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16">
        <f t="shared" si="97"/>
        <v>42297.748067129629</v>
      </c>
      <c r="T1206" s="16">
        <f t="shared" si="98"/>
        <v>16773.208333333332</v>
      </c>
      <c r="U1206">
        <f t="shared" si="94"/>
        <v>2015</v>
      </c>
    </row>
    <row r="1207" spans="1:21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16">
        <f t="shared" si="97"/>
        <v>42138.506377314814</v>
      </c>
      <c r="T1207" s="16">
        <f t="shared" si="98"/>
        <v>16599.506377314814</v>
      </c>
      <c r="U1207">
        <f t="shared" si="94"/>
        <v>2015</v>
      </c>
    </row>
    <row r="1208" spans="1:21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16">
        <f t="shared" si="97"/>
        <v>42772.776076388895</v>
      </c>
      <c r="T1208" s="16">
        <f t="shared" si="98"/>
        <v>17236.561805555557</v>
      </c>
      <c r="U1208">
        <f t="shared" si="94"/>
        <v>2017</v>
      </c>
    </row>
    <row r="1209" spans="1:21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16">
        <f t="shared" si="97"/>
        <v>42430.430243055554</v>
      </c>
      <c r="T1209" s="16">
        <f t="shared" si="98"/>
        <v>16891.416666666668</v>
      </c>
      <c r="U1209">
        <f t="shared" si="94"/>
        <v>2016</v>
      </c>
    </row>
    <row r="1210" spans="1:21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16">
        <f t="shared" si="97"/>
        <v>42423.709074074075</v>
      </c>
      <c r="T1210" s="16">
        <f t="shared" si="98"/>
        <v>16884.667407407407</v>
      </c>
      <c r="U1210">
        <f t="shared" si="94"/>
        <v>2016</v>
      </c>
    </row>
    <row r="1211" spans="1:21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6">
        <f t="shared" si="97"/>
        <v>42761.846122685187</v>
      </c>
      <c r="T1211" s="16">
        <f t="shared" si="98"/>
        <v>17222.846122685187</v>
      </c>
      <c r="U1211">
        <f t="shared" si="94"/>
        <v>2017</v>
      </c>
    </row>
    <row r="1212" spans="1:21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6">
        <f t="shared" si="97"/>
        <v>42132.941805555558</v>
      </c>
      <c r="T1212" s="16">
        <f t="shared" si="98"/>
        <v>16586.875</v>
      </c>
      <c r="U1212">
        <f t="shared" si="94"/>
        <v>2015</v>
      </c>
    </row>
    <row r="1213" spans="1:21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6">
        <f t="shared" si="97"/>
        <v>42515.866446759261</v>
      </c>
      <c r="T1213" s="16">
        <f t="shared" si="98"/>
        <v>16961.866446759257</v>
      </c>
      <c r="U1213">
        <f t="shared" si="94"/>
        <v>2016</v>
      </c>
    </row>
    <row r="1214" spans="1:21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6">
        <f t="shared" si="97"/>
        <v>42318.950173611112</v>
      </c>
      <c r="T1214" s="16">
        <f t="shared" si="98"/>
        <v>16766.041666666668</v>
      </c>
      <c r="U1214">
        <f t="shared" si="94"/>
        <v>2015</v>
      </c>
    </row>
    <row r="1215" spans="1:21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6">
        <f t="shared" si="97"/>
        <v>42731.755787037036</v>
      </c>
      <c r="T1215" s="16">
        <f t="shared" si="98"/>
        <v>17197.755787037036</v>
      </c>
      <c r="U1215">
        <f t="shared" si="94"/>
        <v>2016</v>
      </c>
    </row>
    <row r="1216" spans="1:21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6">
        <f t="shared" si="97"/>
        <v>42104.840335648143</v>
      </c>
      <c r="T1216" s="16">
        <f t="shared" si="98"/>
        <v>16595.840335648147</v>
      </c>
      <c r="U1216">
        <f t="shared" si="94"/>
        <v>2015</v>
      </c>
    </row>
    <row r="1217" spans="1:21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6">
        <f t="shared" si="97"/>
        <v>41759.923101851848</v>
      </c>
      <c r="T1217" s="16">
        <f t="shared" si="98"/>
        <v>16220.923101851849</v>
      </c>
      <c r="U1217">
        <f t="shared" si="94"/>
        <v>2014</v>
      </c>
    </row>
    <row r="1218" spans="1:21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6">
        <f t="shared" si="97"/>
        <v>42247.616400462968</v>
      </c>
      <c r="T1218" s="16">
        <f t="shared" si="98"/>
        <v>16710.960416666665</v>
      </c>
      <c r="U1218">
        <f t="shared" si="94"/>
        <v>2015</v>
      </c>
    </row>
    <row r="1219" spans="1:21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16996.809490740739</v>
      </c>
      <c r="U1219">
        <f t="shared" ref="U1219:U1282" si="99">YEAR(S1219)</f>
        <v>2016</v>
      </c>
    </row>
    <row r="1220" spans="1:21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16740.125</v>
      </c>
      <c r="U1220">
        <f t="shared" si="99"/>
        <v>2015</v>
      </c>
    </row>
    <row r="1221" spans="1:21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17094.461956018517</v>
      </c>
      <c r="U1221">
        <f t="shared" si="99"/>
        <v>2016</v>
      </c>
    </row>
    <row r="1222" spans="1:21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16672.628611111111</v>
      </c>
      <c r="U1222">
        <f t="shared" si="99"/>
        <v>2015</v>
      </c>
    </row>
    <row r="1223" spans="1:21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17139</v>
      </c>
      <c r="U1223">
        <f t="shared" si="99"/>
        <v>2016</v>
      </c>
    </row>
    <row r="1224" spans="1:21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16892.166666666668</v>
      </c>
      <c r="U1224">
        <f t="shared" si="99"/>
        <v>2016</v>
      </c>
    </row>
    <row r="1225" spans="1:21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ref="O1225:O1288" si="100">ROUND(E1225/D1225*100,0)</f>
        <v>112</v>
      </c>
      <c r="P1225">
        <f t="shared" ref="P1225:P1288" si="101">IFERROR(ROUND(E1225/L1225,2),0)</f>
        <v>116.21</v>
      </c>
      <c r="Q1225" s="11" t="s">
        <v>8323</v>
      </c>
      <c r="R1225" t="s">
        <v>8338</v>
      </c>
      <c r="S1225" s="16">
        <f t="shared" ref="S1225:S1288" si="102">(((J1225/60)/60)/24)+DATE(1970,1,1)</f>
        <v>42654.177187499998</v>
      </c>
      <c r="T1225" s="16">
        <f t="shared" ref="T1225:T1288" si="103">(((I1225/60)/60)/24)</f>
        <v>17115.218854166666</v>
      </c>
      <c r="U1225">
        <f t="shared" si="99"/>
        <v>2016</v>
      </c>
    </row>
    <row r="1226" spans="1:21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00"/>
        <v>7</v>
      </c>
      <c r="P1226">
        <f t="shared" si="101"/>
        <v>58.89</v>
      </c>
      <c r="Q1226" s="11" t="s">
        <v>8323</v>
      </c>
      <c r="R1226" t="s">
        <v>8338</v>
      </c>
      <c r="S1226" s="16">
        <f t="shared" si="102"/>
        <v>41736.549791666665</v>
      </c>
      <c r="T1226" s="16">
        <f t="shared" si="103"/>
        <v>16227.549791666666</v>
      </c>
      <c r="U1226">
        <f t="shared" si="99"/>
        <v>2014</v>
      </c>
    </row>
    <row r="1227" spans="1:21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00"/>
        <v>4</v>
      </c>
      <c r="P1227">
        <f t="shared" si="101"/>
        <v>44</v>
      </c>
      <c r="Q1227" s="11" t="s">
        <v>8323</v>
      </c>
      <c r="R1227" t="s">
        <v>8338</v>
      </c>
      <c r="S1227" s="16">
        <f t="shared" si="102"/>
        <v>41509.905995370369</v>
      </c>
      <c r="T1227" s="16">
        <f t="shared" si="103"/>
        <v>16000.905995370369</v>
      </c>
      <c r="U1227">
        <f t="shared" si="99"/>
        <v>2013</v>
      </c>
    </row>
    <row r="1228" spans="1:21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00"/>
        <v>4</v>
      </c>
      <c r="P1228">
        <f t="shared" si="101"/>
        <v>48.43</v>
      </c>
      <c r="Q1228" s="11" t="s">
        <v>8323</v>
      </c>
      <c r="R1228" t="s">
        <v>8338</v>
      </c>
      <c r="S1228" s="16">
        <f t="shared" si="102"/>
        <v>41715.874780092592</v>
      </c>
      <c r="T1228" s="16">
        <f t="shared" si="103"/>
        <v>16181.041666666666</v>
      </c>
      <c r="U1228">
        <f t="shared" si="99"/>
        <v>2014</v>
      </c>
    </row>
    <row r="1229" spans="1:21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00"/>
        <v>0</v>
      </c>
      <c r="P1229">
        <f t="shared" si="101"/>
        <v>0</v>
      </c>
      <c r="Q1229" s="11" t="s">
        <v>8323</v>
      </c>
      <c r="R1229" t="s">
        <v>8338</v>
      </c>
      <c r="S1229" s="16">
        <f t="shared" si="102"/>
        <v>41827.919166666667</v>
      </c>
      <c r="T1229" s="16">
        <f t="shared" si="103"/>
        <v>16289.291666666666</v>
      </c>
      <c r="U1229">
        <f t="shared" si="99"/>
        <v>2014</v>
      </c>
    </row>
    <row r="1230" spans="1:21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00"/>
        <v>29</v>
      </c>
      <c r="P1230">
        <f t="shared" si="101"/>
        <v>61.04</v>
      </c>
      <c r="Q1230" s="11" t="s">
        <v>8323</v>
      </c>
      <c r="R1230" t="s">
        <v>8338</v>
      </c>
      <c r="S1230" s="16">
        <f t="shared" si="102"/>
        <v>40754.729259259257</v>
      </c>
      <c r="T1230" s="16">
        <f t="shared" si="103"/>
        <v>15245.729259259258</v>
      </c>
      <c r="U1230">
        <f t="shared" si="99"/>
        <v>2011</v>
      </c>
    </row>
    <row r="1231" spans="1:21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00"/>
        <v>1</v>
      </c>
      <c r="P1231">
        <f t="shared" si="101"/>
        <v>25</v>
      </c>
      <c r="Q1231" s="11" t="s">
        <v>8323</v>
      </c>
      <c r="R1231" t="s">
        <v>8338</v>
      </c>
      <c r="S1231" s="16">
        <f t="shared" si="102"/>
        <v>40985.459803240738</v>
      </c>
      <c r="T1231" s="16">
        <f t="shared" si="103"/>
        <v>15446.666666666666</v>
      </c>
      <c r="U1231">
        <f t="shared" si="99"/>
        <v>2012</v>
      </c>
    </row>
    <row r="1232" spans="1:21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00"/>
        <v>0</v>
      </c>
      <c r="P1232">
        <f t="shared" si="101"/>
        <v>0</v>
      </c>
      <c r="Q1232" s="11" t="s">
        <v>8323</v>
      </c>
      <c r="R1232" t="s">
        <v>8338</v>
      </c>
      <c r="S1232" s="16">
        <f t="shared" si="102"/>
        <v>40568.972569444442</v>
      </c>
      <c r="T1232" s="16">
        <f t="shared" si="103"/>
        <v>15029.972569444444</v>
      </c>
      <c r="U1232">
        <f t="shared" si="99"/>
        <v>2011</v>
      </c>
    </row>
    <row r="1233" spans="1:21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00"/>
        <v>0</v>
      </c>
      <c r="P1233">
        <f t="shared" si="101"/>
        <v>0</v>
      </c>
      <c r="Q1233" s="11" t="s">
        <v>8323</v>
      </c>
      <c r="R1233" t="s">
        <v>8338</v>
      </c>
      <c r="S1233" s="16">
        <f t="shared" si="102"/>
        <v>42193.941759259258</v>
      </c>
      <c r="T1233" s="16">
        <f t="shared" si="103"/>
        <v>16675.041666666668</v>
      </c>
      <c r="U1233">
        <f t="shared" si="99"/>
        <v>2015</v>
      </c>
    </row>
    <row r="1234" spans="1:21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00"/>
        <v>1</v>
      </c>
      <c r="P1234">
        <f t="shared" si="101"/>
        <v>40</v>
      </c>
      <c r="Q1234" s="11" t="s">
        <v>8323</v>
      </c>
      <c r="R1234" t="s">
        <v>8338</v>
      </c>
      <c r="S1234" s="16">
        <f t="shared" si="102"/>
        <v>41506.848032407412</v>
      </c>
      <c r="T1234" s="16">
        <f t="shared" si="103"/>
        <v>15984.84803240741</v>
      </c>
      <c r="U1234">
        <f t="shared" si="99"/>
        <v>2013</v>
      </c>
    </row>
    <row r="1235" spans="1:21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00"/>
        <v>12</v>
      </c>
      <c r="P1235">
        <f t="shared" si="101"/>
        <v>19.329999999999998</v>
      </c>
      <c r="Q1235" s="11" t="s">
        <v>8323</v>
      </c>
      <c r="R1235" t="s">
        <v>8338</v>
      </c>
      <c r="S1235" s="16">
        <f t="shared" si="102"/>
        <v>40939.948773148149</v>
      </c>
      <c r="T1235" s="16">
        <f t="shared" si="103"/>
        <v>15391.948773148149</v>
      </c>
      <c r="U1235">
        <f t="shared" si="99"/>
        <v>2012</v>
      </c>
    </row>
    <row r="1236" spans="1:21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00"/>
        <v>0</v>
      </c>
      <c r="P1236">
        <f t="shared" si="101"/>
        <v>0</v>
      </c>
      <c r="Q1236" s="11" t="s">
        <v>8323</v>
      </c>
      <c r="R1236" t="s">
        <v>8338</v>
      </c>
      <c r="S1236" s="16">
        <f t="shared" si="102"/>
        <v>42007.788680555561</v>
      </c>
      <c r="T1236" s="16">
        <f t="shared" si="103"/>
        <v>16468.788680555557</v>
      </c>
      <c r="U1236">
        <f t="shared" si="99"/>
        <v>2015</v>
      </c>
    </row>
    <row r="1237" spans="1:21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00"/>
        <v>3</v>
      </c>
      <c r="P1237">
        <f t="shared" si="101"/>
        <v>35</v>
      </c>
      <c r="Q1237" s="11" t="s">
        <v>8323</v>
      </c>
      <c r="R1237" t="s">
        <v>8338</v>
      </c>
      <c r="S1237" s="16">
        <f t="shared" si="102"/>
        <v>41583.135405092595</v>
      </c>
      <c r="T1237" s="16">
        <f t="shared" si="103"/>
        <v>16054.135405092593</v>
      </c>
      <c r="U1237">
        <f t="shared" si="99"/>
        <v>2013</v>
      </c>
    </row>
    <row r="1238" spans="1:21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00"/>
        <v>0</v>
      </c>
      <c r="P1238">
        <f t="shared" si="101"/>
        <v>0</v>
      </c>
      <c r="Q1238" s="11" t="s">
        <v>8323</v>
      </c>
      <c r="R1238" t="s">
        <v>8338</v>
      </c>
      <c r="S1238" s="16">
        <f t="shared" si="102"/>
        <v>41110.680138888885</v>
      </c>
      <c r="T1238" s="16">
        <f t="shared" si="103"/>
        <v>15549.666666666666</v>
      </c>
      <c r="U1238">
        <f t="shared" si="99"/>
        <v>2012</v>
      </c>
    </row>
    <row r="1239" spans="1:21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00"/>
        <v>0</v>
      </c>
      <c r="P1239">
        <f t="shared" si="101"/>
        <v>0</v>
      </c>
      <c r="Q1239" s="11" t="s">
        <v>8323</v>
      </c>
      <c r="R1239" t="s">
        <v>8338</v>
      </c>
      <c r="S1239" s="16">
        <f t="shared" si="102"/>
        <v>41125.283159722225</v>
      </c>
      <c r="T1239" s="16">
        <f t="shared" si="103"/>
        <v>15576.283159722223</v>
      </c>
      <c r="U1239">
        <f t="shared" si="99"/>
        <v>2012</v>
      </c>
    </row>
    <row r="1240" spans="1:21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00"/>
        <v>18</v>
      </c>
      <c r="P1240">
        <f t="shared" si="101"/>
        <v>59.33</v>
      </c>
      <c r="Q1240" s="11" t="s">
        <v>8323</v>
      </c>
      <c r="R1240" t="s">
        <v>8338</v>
      </c>
      <c r="S1240" s="16">
        <f t="shared" si="102"/>
        <v>40731.61037037037</v>
      </c>
      <c r="T1240" s="16">
        <f t="shared" si="103"/>
        <v>15192.61037037037</v>
      </c>
      <c r="U1240">
        <f t="shared" si="99"/>
        <v>2011</v>
      </c>
    </row>
    <row r="1241" spans="1:21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00"/>
        <v>0</v>
      </c>
      <c r="P1241">
        <f t="shared" si="101"/>
        <v>0</v>
      </c>
      <c r="Q1241" s="11" t="s">
        <v>8323</v>
      </c>
      <c r="R1241" t="s">
        <v>8338</v>
      </c>
      <c r="S1241" s="16">
        <f t="shared" si="102"/>
        <v>40883.962581018517</v>
      </c>
      <c r="T1241" s="16">
        <f t="shared" si="103"/>
        <v>15344.962581018519</v>
      </c>
      <c r="U1241">
        <f t="shared" si="99"/>
        <v>2011</v>
      </c>
    </row>
    <row r="1242" spans="1:21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00"/>
        <v>3</v>
      </c>
      <c r="P1242">
        <f t="shared" si="101"/>
        <v>30.13</v>
      </c>
      <c r="Q1242" s="11" t="s">
        <v>8323</v>
      </c>
      <c r="R1242" t="s">
        <v>8338</v>
      </c>
      <c r="S1242" s="16">
        <f t="shared" si="102"/>
        <v>41409.040011574078</v>
      </c>
      <c r="T1242" s="16">
        <f t="shared" si="103"/>
        <v>15898.910416666666</v>
      </c>
      <c r="U1242">
        <f t="shared" si="99"/>
        <v>2013</v>
      </c>
    </row>
    <row r="1243" spans="1:21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00"/>
        <v>51</v>
      </c>
      <c r="P1243">
        <f t="shared" si="101"/>
        <v>74.62</v>
      </c>
      <c r="Q1243" s="11" t="s">
        <v>8323</v>
      </c>
      <c r="R1243" t="s">
        <v>8338</v>
      </c>
      <c r="S1243" s="16">
        <f t="shared" si="102"/>
        <v>41923.837731481479</v>
      </c>
      <c r="T1243" s="16">
        <f t="shared" si="103"/>
        <v>16377.249305555555</v>
      </c>
      <c r="U1243">
        <f t="shared" si="99"/>
        <v>2014</v>
      </c>
    </row>
    <row r="1244" spans="1:21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00"/>
        <v>1</v>
      </c>
      <c r="P1244">
        <f t="shared" si="101"/>
        <v>5</v>
      </c>
      <c r="Q1244" s="11" t="s">
        <v>8323</v>
      </c>
      <c r="R1244" t="s">
        <v>8338</v>
      </c>
      <c r="S1244" s="16">
        <f t="shared" si="102"/>
        <v>40782.165532407409</v>
      </c>
      <c r="T1244" s="16">
        <f t="shared" si="103"/>
        <v>15228.554166666667</v>
      </c>
      <c r="U1244">
        <f t="shared" si="99"/>
        <v>2011</v>
      </c>
    </row>
    <row r="1245" spans="1:21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00"/>
        <v>14</v>
      </c>
      <c r="P1245">
        <f t="shared" si="101"/>
        <v>44.5</v>
      </c>
      <c r="Q1245" s="11" t="s">
        <v>8323</v>
      </c>
      <c r="R1245" t="s">
        <v>8324</v>
      </c>
      <c r="S1245" s="16">
        <f t="shared" si="102"/>
        <v>40671.879293981481</v>
      </c>
      <c r="T1245" s="16">
        <f t="shared" si="103"/>
        <v>15163.875</v>
      </c>
      <c r="U1245">
        <f t="shared" si="99"/>
        <v>2011</v>
      </c>
    </row>
    <row r="1246" spans="1:21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16">
        <f t="shared" si="102"/>
        <v>41355.825497685182</v>
      </c>
      <c r="T1246" s="16">
        <f t="shared" si="103"/>
        <v>15817.875</v>
      </c>
      <c r="U1246">
        <f t="shared" si="99"/>
        <v>2013</v>
      </c>
    </row>
    <row r="1247" spans="1:21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16">
        <f t="shared" si="102"/>
        <v>41774.599930555552</v>
      </c>
      <c r="T1247" s="16">
        <f t="shared" si="103"/>
        <v>16235.599930555554</v>
      </c>
      <c r="U1247">
        <f t="shared" si="99"/>
        <v>2014</v>
      </c>
    </row>
    <row r="1248" spans="1:21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16">
        <f t="shared" si="102"/>
        <v>40838.043391203704</v>
      </c>
      <c r="T1248" s="16">
        <f t="shared" si="103"/>
        <v>15314.08505787037</v>
      </c>
      <c r="U1248">
        <f t="shared" si="99"/>
        <v>2011</v>
      </c>
    </row>
    <row r="1249" spans="1:21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16">
        <f t="shared" si="102"/>
        <v>41370.292303240742</v>
      </c>
      <c r="T1249" s="16">
        <f t="shared" si="103"/>
        <v>15831.292303240742</v>
      </c>
      <c r="U1249">
        <f t="shared" si="99"/>
        <v>2013</v>
      </c>
    </row>
    <row r="1250" spans="1:21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16">
        <f t="shared" si="102"/>
        <v>41767.656863425924</v>
      </c>
      <c r="T1250" s="16">
        <f t="shared" si="103"/>
        <v>16234.290972222223</v>
      </c>
      <c r="U1250">
        <f t="shared" si="99"/>
        <v>2014</v>
      </c>
    </row>
    <row r="1251" spans="1:21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16">
        <f t="shared" si="102"/>
        <v>41067.74086805556</v>
      </c>
      <c r="T1251" s="16">
        <f t="shared" si="103"/>
        <v>15528.740868055558</v>
      </c>
      <c r="U1251">
        <f t="shared" si="99"/>
        <v>2012</v>
      </c>
    </row>
    <row r="1252" spans="1:21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16">
        <f t="shared" si="102"/>
        <v>41843.64271990741</v>
      </c>
      <c r="T1252" s="16">
        <f t="shared" si="103"/>
        <v>16319.642719907408</v>
      </c>
      <c r="U1252">
        <f t="shared" si="99"/>
        <v>2014</v>
      </c>
    </row>
    <row r="1253" spans="1:21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16">
        <f t="shared" si="102"/>
        <v>40751.814432870371</v>
      </c>
      <c r="T1253" s="16">
        <f t="shared" si="103"/>
        <v>15242.814432870371</v>
      </c>
      <c r="U1253">
        <f t="shared" si="99"/>
        <v>2011</v>
      </c>
    </row>
    <row r="1254" spans="1:21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16">
        <f t="shared" si="102"/>
        <v>41543.988067129627</v>
      </c>
      <c r="T1254" s="16">
        <f t="shared" si="103"/>
        <v>16002.988067129629</v>
      </c>
      <c r="U1254">
        <f t="shared" si="99"/>
        <v>2013</v>
      </c>
    </row>
    <row r="1255" spans="1:21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16">
        <f t="shared" si="102"/>
        <v>41855.783645833333</v>
      </c>
      <c r="T1255" s="16">
        <f t="shared" si="103"/>
        <v>16316.783645833333</v>
      </c>
      <c r="U1255">
        <f t="shared" si="99"/>
        <v>2014</v>
      </c>
    </row>
    <row r="1256" spans="1:21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16">
        <f t="shared" si="102"/>
        <v>40487.621365740742</v>
      </c>
      <c r="T1256" s="16">
        <f t="shared" si="103"/>
        <v>14975.207638888889</v>
      </c>
      <c r="U1256">
        <f t="shared" si="99"/>
        <v>2010</v>
      </c>
    </row>
    <row r="1257" spans="1:21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16">
        <f t="shared" si="102"/>
        <v>41579.845509259263</v>
      </c>
      <c r="T1257" s="16">
        <f t="shared" si="103"/>
        <v>16040.887175925927</v>
      </c>
      <c r="U1257">
        <f t="shared" si="99"/>
        <v>2013</v>
      </c>
    </row>
    <row r="1258" spans="1:21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16">
        <f t="shared" si="102"/>
        <v>40921.919340277782</v>
      </c>
      <c r="T1258" s="16">
        <f t="shared" si="103"/>
        <v>15382.91934027778</v>
      </c>
      <c r="U1258">
        <f t="shared" si="99"/>
        <v>2012</v>
      </c>
    </row>
    <row r="1259" spans="1:21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16">
        <f t="shared" si="102"/>
        <v>40587.085532407407</v>
      </c>
      <c r="T1259" s="16">
        <f t="shared" si="103"/>
        <v>15067.043865740741</v>
      </c>
      <c r="U1259">
        <f t="shared" si="99"/>
        <v>2011</v>
      </c>
    </row>
    <row r="1260" spans="1:21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16">
        <f t="shared" si="102"/>
        <v>41487.611250000002</v>
      </c>
      <c r="T1260" s="16">
        <f t="shared" si="103"/>
        <v>15948.61125</v>
      </c>
      <c r="U1260">
        <f t="shared" si="99"/>
        <v>2013</v>
      </c>
    </row>
    <row r="1261" spans="1:21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16">
        <f t="shared" si="102"/>
        <v>41766.970648148148</v>
      </c>
      <c r="T1261" s="16">
        <f t="shared" si="103"/>
        <v>16230.165972222223</v>
      </c>
      <c r="U1261">
        <f t="shared" si="99"/>
        <v>2014</v>
      </c>
    </row>
    <row r="1262" spans="1:21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16">
        <f t="shared" si="102"/>
        <v>41666.842824074076</v>
      </c>
      <c r="T1262" s="16">
        <f t="shared" si="103"/>
        <v>16127.842824074076</v>
      </c>
      <c r="U1262">
        <f t="shared" si="99"/>
        <v>2014</v>
      </c>
    </row>
    <row r="1263" spans="1:21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16">
        <f t="shared" si="102"/>
        <v>41638.342905092592</v>
      </c>
      <c r="T1263" s="16">
        <f t="shared" si="103"/>
        <v>16099.342905092593</v>
      </c>
      <c r="U1263">
        <f t="shared" si="99"/>
        <v>2013</v>
      </c>
    </row>
    <row r="1264" spans="1:21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16">
        <f t="shared" si="102"/>
        <v>41656.762638888889</v>
      </c>
      <c r="T1264" s="16">
        <f t="shared" si="103"/>
        <v>16117.762638888889</v>
      </c>
      <c r="U1264">
        <f t="shared" si="99"/>
        <v>2014</v>
      </c>
    </row>
    <row r="1265" spans="1:21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16">
        <f t="shared" si="102"/>
        <v>41692.084143518521</v>
      </c>
      <c r="T1265" s="16">
        <f t="shared" si="103"/>
        <v>16158.041666666666</v>
      </c>
      <c r="U1265">
        <f t="shared" si="99"/>
        <v>2014</v>
      </c>
    </row>
    <row r="1266" spans="1:21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16">
        <f t="shared" si="102"/>
        <v>41547.662997685184</v>
      </c>
      <c r="T1266" s="16">
        <f t="shared" si="103"/>
        <v>16007.662997685184</v>
      </c>
      <c r="U1266">
        <f t="shared" si="99"/>
        <v>2013</v>
      </c>
    </row>
    <row r="1267" spans="1:21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16">
        <f t="shared" si="102"/>
        <v>40465.655266203699</v>
      </c>
      <c r="T1267" s="16">
        <f t="shared" si="103"/>
        <v>14943.655266203701</v>
      </c>
      <c r="U1267">
        <f t="shared" si="99"/>
        <v>2010</v>
      </c>
    </row>
    <row r="1268" spans="1:21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16">
        <f t="shared" si="102"/>
        <v>41620.87667824074</v>
      </c>
      <c r="T1268" s="16">
        <f t="shared" si="103"/>
        <v>16081.876678240742</v>
      </c>
      <c r="U1268">
        <f t="shared" si="99"/>
        <v>2013</v>
      </c>
    </row>
    <row r="1269" spans="1:21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16">
        <f t="shared" si="102"/>
        <v>41449.585162037038</v>
      </c>
      <c r="T1269" s="16">
        <f t="shared" si="103"/>
        <v>15910.585162037038</v>
      </c>
      <c r="U1269">
        <f t="shared" si="99"/>
        <v>2013</v>
      </c>
    </row>
    <row r="1270" spans="1:21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16">
        <f t="shared" si="102"/>
        <v>41507.845451388886</v>
      </c>
      <c r="T1270" s="16">
        <f t="shared" si="103"/>
        <v>15968.845451388888</v>
      </c>
      <c r="U1270">
        <f t="shared" si="99"/>
        <v>2013</v>
      </c>
    </row>
    <row r="1271" spans="1:21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16">
        <f t="shared" si="102"/>
        <v>42445.823055555549</v>
      </c>
      <c r="T1271" s="16">
        <f t="shared" si="103"/>
        <v>16907</v>
      </c>
      <c r="U1271">
        <f t="shared" si="99"/>
        <v>2016</v>
      </c>
    </row>
    <row r="1272" spans="1:21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16">
        <f t="shared" si="102"/>
        <v>40933.856967592597</v>
      </c>
      <c r="T1272" s="16">
        <f t="shared" si="103"/>
        <v>15424.815300925928</v>
      </c>
      <c r="U1272">
        <f t="shared" si="99"/>
        <v>2012</v>
      </c>
    </row>
    <row r="1273" spans="1:21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16">
        <f t="shared" si="102"/>
        <v>41561.683553240742</v>
      </c>
      <c r="T1273" s="16">
        <f t="shared" si="103"/>
        <v>16022.725219907406</v>
      </c>
      <c r="U1273">
        <f t="shared" si="99"/>
        <v>2013</v>
      </c>
    </row>
    <row r="1274" spans="1:21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16">
        <f t="shared" si="102"/>
        <v>40274.745127314818</v>
      </c>
      <c r="T1274" s="16">
        <f t="shared" si="103"/>
        <v>14775.166666666666</v>
      </c>
      <c r="U1274">
        <f t="shared" si="99"/>
        <v>2010</v>
      </c>
    </row>
    <row r="1275" spans="1:21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6">
        <f t="shared" si="102"/>
        <v>41852.730219907404</v>
      </c>
      <c r="T1275" s="16">
        <f t="shared" si="103"/>
        <v>16313.730219907406</v>
      </c>
      <c r="U1275">
        <f t="shared" si="99"/>
        <v>2014</v>
      </c>
    </row>
    <row r="1276" spans="1:21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6">
        <f t="shared" si="102"/>
        <v>41116.690104166664</v>
      </c>
      <c r="T1276" s="16">
        <f t="shared" si="103"/>
        <v>15582.690104166666</v>
      </c>
      <c r="U1276">
        <f t="shared" si="99"/>
        <v>2012</v>
      </c>
    </row>
    <row r="1277" spans="1:21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6">
        <f t="shared" si="102"/>
        <v>41458.867905092593</v>
      </c>
      <c r="T1277" s="16">
        <f t="shared" si="103"/>
        <v>15924.867905092593</v>
      </c>
      <c r="U1277">
        <f t="shared" si="99"/>
        <v>2013</v>
      </c>
    </row>
    <row r="1278" spans="1:21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6">
        <f t="shared" si="102"/>
        <v>40007.704247685186</v>
      </c>
      <c r="T1278" s="16">
        <f t="shared" si="103"/>
        <v>14488.166666666666</v>
      </c>
      <c r="U1278">
        <f t="shared" si="99"/>
        <v>2009</v>
      </c>
    </row>
    <row r="1279" spans="1:21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6">
        <f t="shared" si="102"/>
        <v>41121.561886574076</v>
      </c>
      <c r="T1279" s="16">
        <f t="shared" si="103"/>
        <v>15587.561886574074</v>
      </c>
      <c r="U1279">
        <f t="shared" si="99"/>
        <v>2012</v>
      </c>
    </row>
    <row r="1280" spans="1:21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6">
        <f t="shared" si="102"/>
        <v>41786.555162037039</v>
      </c>
      <c r="T1280" s="16">
        <f t="shared" si="103"/>
        <v>16246.083333333334</v>
      </c>
      <c r="U1280">
        <f t="shared" si="99"/>
        <v>2014</v>
      </c>
    </row>
    <row r="1281" spans="1:21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6">
        <f t="shared" si="102"/>
        <v>41682.099189814813</v>
      </c>
      <c r="T1281" s="16">
        <f t="shared" si="103"/>
        <v>16153.057523148147</v>
      </c>
      <c r="U1281">
        <f t="shared" si="99"/>
        <v>2014</v>
      </c>
    </row>
    <row r="1282" spans="1:21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6">
        <f t="shared" si="102"/>
        <v>40513.757569444446</v>
      </c>
      <c r="T1282" s="16">
        <f t="shared" si="103"/>
        <v>15034.757569444444</v>
      </c>
      <c r="U1282">
        <f t="shared" si="99"/>
        <v>2010</v>
      </c>
    </row>
    <row r="1283" spans="1:21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15914.743472222224</v>
      </c>
      <c r="U1283">
        <f t="shared" ref="U1283:U1346" si="104">YEAR(S1283)</f>
        <v>2013</v>
      </c>
    </row>
    <row r="1284" spans="1:21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16048.207638888889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8315</v>
      </c>
      <c r="R1285" t="s">
        <v>8316</v>
      </c>
      <c r="S1285" s="16">
        <f t="shared" si="102"/>
        <v>41320.717465277776</v>
      </c>
      <c r="T1285" s="16">
        <f t="shared" si="103"/>
        <v>15775.166666666666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17166.707638888889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16606.583043981482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16483.583333333332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ref="O1289:O1352" si="105">ROUND(E1289/D1289*100,0)</f>
        <v>242</v>
      </c>
      <c r="P1289">
        <f t="shared" ref="P1289:P1352" si="106">IFERROR(ROUND(E1289/L1289,2),0)</f>
        <v>24.2</v>
      </c>
      <c r="Q1289" s="11" t="s">
        <v>8315</v>
      </c>
      <c r="R1289" t="s">
        <v>8316</v>
      </c>
      <c r="S1289" s="16">
        <f t="shared" ref="S1289:S1352" si="107">(((J1289/60)/60)/24)+DATE(1970,1,1)</f>
        <v>42107.621018518519</v>
      </c>
      <c r="T1289" s="16">
        <f t="shared" ref="T1289:T1352" si="108">(((I1289/60)/60)/24)</f>
        <v>16598.621018518515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5"/>
        <v>100</v>
      </c>
      <c r="P1290">
        <f t="shared" si="106"/>
        <v>65.87</v>
      </c>
      <c r="Q1290" s="11" t="s">
        <v>8315</v>
      </c>
      <c r="R1290" t="s">
        <v>8316</v>
      </c>
      <c r="S1290" s="16">
        <f t="shared" si="107"/>
        <v>42561.154664351852</v>
      </c>
      <c r="T1290" s="16">
        <f t="shared" si="108"/>
        <v>17023.166666666668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5"/>
        <v>125</v>
      </c>
      <c r="P1291">
        <f t="shared" si="106"/>
        <v>36.08</v>
      </c>
      <c r="Q1291" s="11" t="s">
        <v>8315</v>
      </c>
      <c r="R1291" t="s">
        <v>8316</v>
      </c>
      <c r="S1291" s="16">
        <f t="shared" si="107"/>
        <v>42709.134780092587</v>
      </c>
      <c r="T1291" s="16">
        <f t="shared" si="108"/>
        <v>17170.134780092591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5"/>
        <v>109</v>
      </c>
      <c r="P1292">
        <f t="shared" si="106"/>
        <v>44.19</v>
      </c>
      <c r="Q1292" s="11" t="s">
        <v>8315</v>
      </c>
      <c r="R1292" t="s">
        <v>8316</v>
      </c>
      <c r="S1292" s="16">
        <f t="shared" si="107"/>
        <v>42086.614942129629</v>
      </c>
      <c r="T1292" s="16">
        <f t="shared" si="108"/>
        <v>16548.290972222221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5"/>
        <v>146</v>
      </c>
      <c r="P1293">
        <f t="shared" si="106"/>
        <v>104.07</v>
      </c>
      <c r="Q1293" s="11" t="s">
        <v>8315</v>
      </c>
      <c r="R1293" t="s">
        <v>8316</v>
      </c>
      <c r="S1293" s="16">
        <f t="shared" si="107"/>
        <v>42064.652673611112</v>
      </c>
      <c r="T1293" s="16">
        <f t="shared" si="108"/>
        <v>16532.291666666668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5"/>
        <v>110</v>
      </c>
      <c r="P1294">
        <f t="shared" si="106"/>
        <v>35.96</v>
      </c>
      <c r="Q1294" s="11" t="s">
        <v>8315</v>
      </c>
      <c r="R1294" t="s">
        <v>8316</v>
      </c>
      <c r="S1294" s="16">
        <f t="shared" si="107"/>
        <v>42256.764212962968</v>
      </c>
      <c r="T1294" s="16">
        <f t="shared" si="108"/>
        <v>16714.957638888889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5"/>
        <v>102</v>
      </c>
      <c r="P1295">
        <f t="shared" si="106"/>
        <v>127.79</v>
      </c>
      <c r="Q1295" s="11" t="s">
        <v>8315</v>
      </c>
      <c r="R1295" t="s">
        <v>8316</v>
      </c>
      <c r="S1295" s="16">
        <f t="shared" si="107"/>
        <v>42292.701053240744</v>
      </c>
      <c r="T1295" s="16">
        <f t="shared" si="108"/>
        <v>16753.742719907405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5"/>
        <v>122</v>
      </c>
      <c r="P1296">
        <f t="shared" si="106"/>
        <v>27.73</v>
      </c>
      <c r="Q1296" s="11" t="s">
        <v>8315</v>
      </c>
      <c r="R1296" t="s">
        <v>8316</v>
      </c>
      <c r="S1296" s="16">
        <f t="shared" si="107"/>
        <v>42278.453668981485</v>
      </c>
      <c r="T1296" s="16">
        <f t="shared" si="108"/>
        <v>16727.458333333332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5"/>
        <v>102</v>
      </c>
      <c r="P1297">
        <f t="shared" si="106"/>
        <v>39.83</v>
      </c>
      <c r="Q1297" s="11" t="s">
        <v>8315</v>
      </c>
      <c r="R1297" t="s">
        <v>8316</v>
      </c>
      <c r="S1297" s="16">
        <f t="shared" si="107"/>
        <v>42184.572881944448</v>
      </c>
      <c r="T1297" s="16">
        <f t="shared" si="108"/>
        <v>16645.708333333332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5"/>
        <v>141</v>
      </c>
      <c r="P1298">
        <f t="shared" si="106"/>
        <v>52.17</v>
      </c>
      <c r="Q1298" s="11" t="s">
        <v>8315</v>
      </c>
      <c r="R1298" t="s">
        <v>8316</v>
      </c>
      <c r="S1298" s="16">
        <f t="shared" si="107"/>
        <v>42423.050613425927</v>
      </c>
      <c r="T1298" s="16">
        <f t="shared" si="108"/>
        <v>16874.008946759259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5"/>
        <v>110</v>
      </c>
      <c r="P1299">
        <f t="shared" si="106"/>
        <v>92.04</v>
      </c>
      <c r="Q1299" s="11" t="s">
        <v>8315</v>
      </c>
      <c r="R1299" t="s">
        <v>8316</v>
      </c>
      <c r="S1299" s="16">
        <f t="shared" si="107"/>
        <v>42461.747199074074</v>
      </c>
      <c r="T1299" s="16">
        <f t="shared" si="108"/>
        <v>16922.747199074071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5"/>
        <v>105</v>
      </c>
      <c r="P1300">
        <f t="shared" si="106"/>
        <v>63.42</v>
      </c>
      <c r="Q1300" s="11" t="s">
        <v>8315</v>
      </c>
      <c r="R1300" t="s">
        <v>8316</v>
      </c>
      <c r="S1300" s="16">
        <f t="shared" si="107"/>
        <v>42458.680925925932</v>
      </c>
      <c r="T1300" s="16">
        <f t="shared" si="108"/>
        <v>16919.680925925928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5"/>
        <v>124</v>
      </c>
      <c r="P1301">
        <f t="shared" si="106"/>
        <v>135.63</v>
      </c>
      <c r="Q1301" s="11" t="s">
        <v>8315</v>
      </c>
      <c r="R1301" t="s">
        <v>8316</v>
      </c>
      <c r="S1301" s="16">
        <f t="shared" si="107"/>
        <v>42169.814340277779</v>
      </c>
      <c r="T1301" s="16">
        <f t="shared" si="108"/>
        <v>16630.814340277775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5"/>
        <v>135</v>
      </c>
      <c r="P1302">
        <f t="shared" si="106"/>
        <v>168.75</v>
      </c>
      <c r="Q1302" s="11" t="s">
        <v>8315</v>
      </c>
      <c r="R1302" t="s">
        <v>8316</v>
      </c>
      <c r="S1302" s="16">
        <f t="shared" si="107"/>
        <v>42483.675208333334</v>
      </c>
      <c r="T1302" s="16">
        <f t="shared" si="108"/>
        <v>16953.789583333335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5"/>
        <v>103</v>
      </c>
      <c r="P1303">
        <f t="shared" si="106"/>
        <v>70.86</v>
      </c>
      <c r="Q1303" s="11" t="s">
        <v>8315</v>
      </c>
      <c r="R1303" t="s">
        <v>8316</v>
      </c>
      <c r="S1303" s="16">
        <f t="shared" si="107"/>
        <v>42195.749745370369</v>
      </c>
      <c r="T1303" s="16">
        <f t="shared" si="108"/>
        <v>16637.125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5"/>
        <v>100</v>
      </c>
      <c r="P1304">
        <f t="shared" si="106"/>
        <v>50</v>
      </c>
      <c r="Q1304" s="11" t="s">
        <v>8315</v>
      </c>
      <c r="R1304" t="s">
        <v>8316</v>
      </c>
      <c r="S1304" s="16">
        <f t="shared" si="107"/>
        <v>42675.057997685188</v>
      </c>
      <c r="T1304" s="16">
        <f t="shared" si="108"/>
        <v>17136.099664351852</v>
      </c>
      <c r="U1304">
        <f t="shared" si="104"/>
        <v>2016</v>
      </c>
    </row>
    <row r="1305" spans="1:21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5"/>
        <v>130</v>
      </c>
      <c r="P1305">
        <f t="shared" si="106"/>
        <v>42.21</v>
      </c>
      <c r="Q1305" s="11" t="s">
        <v>8317</v>
      </c>
      <c r="R1305" t="s">
        <v>8319</v>
      </c>
      <c r="S1305" s="16">
        <f t="shared" si="107"/>
        <v>42566.441203703704</v>
      </c>
      <c r="T1305" s="16">
        <f t="shared" si="108"/>
        <v>17013.458333333332</v>
      </c>
      <c r="U1305">
        <f t="shared" si="104"/>
        <v>2016</v>
      </c>
    </row>
    <row r="1306" spans="1:21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5"/>
        <v>40</v>
      </c>
      <c r="P1306">
        <f t="shared" si="106"/>
        <v>152.41</v>
      </c>
      <c r="Q1306" s="11" t="s">
        <v>8317</v>
      </c>
      <c r="R1306" t="s">
        <v>8319</v>
      </c>
      <c r="S1306" s="16">
        <f t="shared" si="107"/>
        <v>42747.194502314815</v>
      </c>
      <c r="T1306" s="16">
        <f t="shared" si="108"/>
        <v>17238.152835648147</v>
      </c>
      <c r="U1306">
        <f t="shared" si="104"/>
        <v>2017</v>
      </c>
    </row>
    <row r="1307" spans="1:21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5"/>
        <v>26</v>
      </c>
      <c r="P1307">
        <f t="shared" si="106"/>
        <v>90.62</v>
      </c>
      <c r="Q1307" s="11" t="s">
        <v>8317</v>
      </c>
      <c r="R1307" t="s">
        <v>8319</v>
      </c>
      <c r="S1307" s="16">
        <f t="shared" si="107"/>
        <v>42543.665601851855</v>
      </c>
      <c r="T1307" s="16">
        <f t="shared" si="108"/>
        <v>17003.729166666668</v>
      </c>
      <c r="U1307">
        <f t="shared" si="104"/>
        <v>2016</v>
      </c>
    </row>
    <row r="1308" spans="1:21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5"/>
        <v>65</v>
      </c>
      <c r="P1308">
        <f t="shared" si="106"/>
        <v>201.6</v>
      </c>
      <c r="Q1308" s="11" t="s">
        <v>8317</v>
      </c>
      <c r="R1308" t="s">
        <v>8319</v>
      </c>
      <c r="S1308" s="16">
        <f t="shared" si="107"/>
        <v>41947.457569444443</v>
      </c>
      <c r="T1308" s="16">
        <f t="shared" si="108"/>
        <v>16408.457569444443</v>
      </c>
      <c r="U1308">
        <f t="shared" si="104"/>
        <v>2014</v>
      </c>
    </row>
    <row r="1309" spans="1:21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5"/>
        <v>12</v>
      </c>
      <c r="P1309">
        <f t="shared" si="106"/>
        <v>127.93</v>
      </c>
      <c r="Q1309" s="11" t="s">
        <v>8317</v>
      </c>
      <c r="R1309" t="s">
        <v>8319</v>
      </c>
      <c r="S1309" s="16">
        <f t="shared" si="107"/>
        <v>42387.503229166665</v>
      </c>
      <c r="T1309" s="16">
        <f t="shared" si="108"/>
        <v>16848.503229166665</v>
      </c>
      <c r="U1309">
        <f t="shared" si="104"/>
        <v>2016</v>
      </c>
    </row>
    <row r="1310" spans="1:21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16">
        <f t="shared" si="107"/>
        <v>42611.613564814819</v>
      </c>
      <c r="T1310" s="16">
        <f t="shared" si="108"/>
        <v>17082.613564814816</v>
      </c>
      <c r="U1310">
        <f t="shared" si="104"/>
        <v>2016</v>
      </c>
    </row>
    <row r="1311" spans="1:21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16">
        <f t="shared" si="107"/>
        <v>42257.882731481484</v>
      </c>
      <c r="T1311" s="16">
        <f t="shared" si="108"/>
        <v>16723.882731481481</v>
      </c>
      <c r="U1311">
        <f t="shared" si="104"/>
        <v>2015</v>
      </c>
    </row>
    <row r="1312" spans="1:21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16">
        <f t="shared" si="107"/>
        <v>42556.667245370365</v>
      </c>
      <c r="T1312" s="16">
        <f t="shared" si="108"/>
        <v>17032.667245370369</v>
      </c>
      <c r="U1312">
        <f t="shared" si="104"/>
        <v>2016</v>
      </c>
    </row>
    <row r="1313" spans="1:21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16">
        <f t="shared" si="107"/>
        <v>42669.802303240736</v>
      </c>
      <c r="T1313" s="16">
        <f t="shared" si="108"/>
        <v>17135.843969907408</v>
      </c>
      <c r="U1313">
        <f t="shared" si="104"/>
        <v>2016</v>
      </c>
    </row>
    <row r="1314" spans="1:21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16">
        <f t="shared" si="107"/>
        <v>42082.702800925923</v>
      </c>
      <c r="T1314" s="16">
        <f t="shared" si="108"/>
        <v>16543.702800925927</v>
      </c>
      <c r="U1314">
        <f t="shared" si="104"/>
        <v>2015</v>
      </c>
    </row>
    <row r="1315" spans="1:21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16">
        <f t="shared" si="107"/>
        <v>42402.709652777776</v>
      </c>
      <c r="T1315" s="16">
        <f t="shared" si="108"/>
        <v>16863.709652777776</v>
      </c>
      <c r="U1315">
        <f t="shared" si="104"/>
        <v>2016</v>
      </c>
    </row>
    <row r="1316" spans="1:21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16">
        <f t="shared" si="107"/>
        <v>42604.669675925921</v>
      </c>
      <c r="T1316" s="16">
        <f t="shared" si="108"/>
        <v>17095.669675925925</v>
      </c>
      <c r="U1316">
        <f t="shared" si="104"/>
        <v>2016</v>
      </c>
    </row>
    <row r="1317" spans="1:21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16">
        <f t="shared" si="107"/>
        <v>42278.498240740737</v>
      </c>
      <c r="T1317" s="16">
        <f t="shared" si="108"/>
        <v>16745.041666666668</v>
      </c>
      <c r="U1317">
        <f t="shared" si="104"/>
        <v>2015</v>
      </c>
    </row>
    <row r="1318" spans="1:21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16">
        <f t="shared" si="107"/>
        <v>42393.961909722217</v>
      </c>
      <c r="T1318" s="16">
        <f t="shared" si="108"/>
        <v>16859.96190972222</v>
      </c>
      <c r="U1318">
        <f t="shared" si="104"/>
        <v>2016</v>
      </c>
    </row>
    <row r="1319" spans="1:21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16">
        <f t="shared" si="107"/>
        <v>42520.235486111109</v>
      </c>
      <c r="T1319" s="16">
        <f t="shared" si="108"/>
        <v>17003.583333333332</v>
      </c>
      <c r="U1319">
        <f t="shared" si="104"/>
        <v>2016</v>
      </c>
    </row>
    <row r="1320" spans="1:21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16">
        <f t="shared" si="107"/>
        <v>41985.043657407412</v>
      </c>
      <c r="T1320" s="16">
        <f t="shared" si="108"/>
        <v>16446.043657407408</v>
      </c>
      <c r="U1320">
        <f t="shared" si="104"/>
        <v>2014</v>
      </c>
    </row>
    <row r="1321" spans="1:21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16">
        <f t="shared" si="107"/>
        <v>41816.812094907407</v>
      </c>
      <c r="T1321" s="16">
        <f t="shared" si="108"/>
        <v>16262.666666666666</v>
      </c>
      <c r="U1321">
        <f t="shared" si="104"/>
        <v>2014</v>
      </c>
    </row>
    <row r="1322" spans="1:21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16">
        <f t="shared" si="107"/>
        <v>42705.690347222218</v>
      </c>
      <c r="T1322" s="16">
        <f t="shared" si="108"/>
        <v>17165.958333333332</v>
      </c>
      <c r="U1322">
        <f t="shared" si="104"/>
        <v>2016</v>
      </c>
    </row>
    <row r="1323" spans="1:21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16">
        <f t="shared" si="107"/>
        <v>42697.74927083333</v>
      </c>
      <c r="T1323" s="16">
        <f t="shared" si="108"/>
        <v>17158.749270833334</v>
      </c>
      <c r="U1323">
        <f t="shared" si="104"/>
        <v>2016</v>
      </c>
    </row>
    <row r="1324" spans="1:21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16">
        <f t="shared" si="107"/>
        <v>42115.656539351854</v>
      </c>
      <c r="T1324" s="16">
        <f t="shared" si="108"/>
        <v>16576.65653935185</v>
      </c>
      <c r="U1324">
        <f t="shared" si="104"/>
        <v>2015</v>
      </c>
    </row>
    <row r="1325" spans="1:21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16">
        <f t="shared" si="107"/>
        <v>42451.698449074072</v>
      </c>
      <c r="T1325" s="16">
        <f t="shared" si="108"/>
        <v>16917.288194444445</v>
      </c>
      <c r="U1325">
        <f t="shared" si="104"/>
        <v>2016</v>
      </c>
    </row>
    <row r="1326" spans="1:21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16">
        <f t="shared" si="107"/>
        <v>42626.633703703701</v>
      </c>
      <c r="T1326" s="16">
        <f t="shared" si="108"/>
        <v>17087.633703703705</v>
      </c>
      <c r="U1326">
        <f t="shared" si="104"/>
        <v>2016</v>
      </c>
    </row>
    <row r="1327" spans="1:21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16">
        <f t="shared" si="107"/>
        <v>42704.086053240739</v>
      </c>
      <c r="T1327" s="16">
        <f t="shared" si="108"/>
        <v>17165.086053240742</v>
      </c>
      <c r="U1327">
        <f t="shared" si="104"/>
        <v>2016</v>
      </c>
    </row>
    <row r="1328" spans="1:21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16">
        <f t="shared" si="107"/>
        <v>41974.791990740734</v>
      </c>
      <c r="T1328" s="16">
        <f t="shared" si="108"/>
        <v>16450.791990740738</v>
      </c>
      <c r="U1328">
        <f t="shared" si="104"/>
        <v>2014</v>
      </c>
    </row>
    <row r="1329" spans="1:21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16">
        <f t="shared" si="107"/>
        <v>42123.678645833337</v>
      </c>
      <c r="T1329" s="16">
        <f t="shared" si="108"/>
        <v>16584.678645833334</v>
      </c>
      <c r="U1329">
        <f t="shared" si="104"/>
        <v>2015</v>
      </c>
    </row>
    <row r="1330" spans="1:21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16">
        <f t="shared" si="107"/>
        <v>42612.642754629633</v>
      </c>
      <c r="T1330" s="16">
        <f t="shared" si="108"/>
        <v>17088.642754629629</v>
      </c>
      <c r="U1330">
        <f t="shared" si="104"/>
        <v>2016</v>
      </c>
    </row>
    <row r="1331" spans="1:21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16">
        <f t="shared" si="107"/>
        <v>41935.221585648149</v>
      </c>
      <c r="T1331" s="16">
        <f t="shared" si="108"/>
        <v>16406.263252314813</v>
      </c>
      <c r="U1331">
        <f t="shared" si="104"/>
        <v>2014</v>
      </c>
    </row>
    <row r="1332" spans="1:21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16">
        <f t="shared" si="107"/>
        <v>42522.276724537034</v>
      </c>
      <c r="T1332" s="16">
        <f t="shared" si="108"/>
        <v>16984.166666666668</v>
      </c>
      <c r="U1332">
        <f t="shared" si="104"/>
        <v>2016</v>
      </c>
    </row>
    <row r="1333" spans="1:21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16">
        <f t="shared" si="107"/>
        <v>42569.50409722222</v>
      </c>
      <c r="T1333" s="16">
        <f t="shared" si="108"/>
        <v>17030.504097222223</v>
      </c>
      <c r="U1333">
        <f t="shared" si="104"/>
        <v>2016</v>
      </c>
    </row>
    <row r="1334" spans="1:21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5"/>
        <v>0</v>
      </c>
      <c r="P1334">
        <f t="shared" si="106"/>
        <v>0</v>
      </c>
      <c r="Q1334" s="11" t="s">
        <v>8317</v>
      </c>
      <c r="R1334" t="s">
        <v>8319</v>
      </c>
      <c r="S1334" s="16">
        <f t="shared" si="107"/>
        <v>42732.060277777782</v>
      </c>
      <c r="T1334" s="16">
        <f t="shared" si="108"/>
        <v>17193.060277777779</v>
      </c>
      <c r="U1334">
        <f t="shared" si="104"/>
        <v>2016</v>
      </c>
    </row>
    <row r="1335" spans="1:21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5"/>
        <v>0</v>
      </c>
      <c r="P1335">
        <f t="shared" si="106"/>
        <v>0</v>
      </c>
      <c r="Q1335" s="11" t="s">
        <v>8317</v>
      </c>
      <c r="R1335" t="s">
        <v>8319</v>
      </c>
      <c r="S1335" s="16">
        <f t="shared" si="107"/>
        <v>41806.106770833336</v>
      </c>
      <c r="T1335" s="16">
        <f t="shared" si="108"/>
        <v>16267.106770833334</v>
      </c>
      <c r="U1335">
        <f t="shared" si="104"/>
        <v>2014</v>
      </c>
    </row>
    <row r="1336" spans="1:21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16">
        <f t="shared" si="107"/>
        <v>42410.774155092593</v>
      </c>
      <c r="T1336" s="16">
        <f t="shared" si="108"/>
        <v>16871.774155092593</v>
      </c>
      <c r="U1336">
        <f t="shared" si="104"/>
        <v>2016</v>
      </c>
    </row>
    <row r="1337" spans="1:21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16">
        <f t="shared" si="107"/>
        <v>42313.936365740738</v>
      </c>
      <c r="T1337" s="16">
        <f t="shared" si="108"/>
        <v>16774.936365740741</v>
      </c>
      <c r="U1337">
        <f t="shared" si="104"/>
        <v>2015</v>
      </c>
    </row>
    <row r="1338" spans="1:21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16">
        <f t="shared" si="107"/>
        <v>41955.863750000004</v>
      </c>
      <c r="T1338" s="16">
        <f t="shared" si="108"/>
        <v>16421.86375</v>
      </c>
      <c r="U1338">
        <f t="shared" si="104"/>
        <v>2014</v>
      </c>
    </row>
    <row r="1339" spans="1:21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16">
        <f t="shared" si="107"/>
        <v>42767.577303240745</v>
      </c>
      <c r="T1339" s="16">
        <f t="shared" si="108"/>
        <v>17228.577303240741</v>
      </c>
      <c r="U1339">
        <f t="shared" si="104"/>
        <v>2017</v>
      </c>
    </row>
    <row r="1340" spans="1:21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16">
        <f t="shared" si="107"/>
        <v>42188.803622685184</v>
      </c>
      <c r="T1340" s="16">
        <f t="shared" si="108"/>
        <v>16649.803622685184</v>
      </c>
      <c r="U1340">
        <f t="shared" si="104"/>
        <v>2015</v>
      </c>
    </row>
    <row r="1341" spans="1:21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16">
        <f t="shared" si="107"/>
        <v>41936.647164351853</v>
      </c>
      <c r="T1341" s="16">
        <f t="shared" si="108"/>
        <v>16412.68883101852</v>
      </c>
      <c r="U1341">
        <f t="shared" si="104"/>
        <v>2014</v>
      </c>
    </row>
    <row r="1342" spans="1:21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5"/>
        <v>0</v>
      </c>
      <c r="P1342">
        <f t="shared" si="106"/>
        <v>0</v>
      </c>
      <c r="Q1342" s="11" t="s">
        <v>8317</v>
      </c>
      <c r="R1342" t="s">
        <v>8319</v>
      </c>
      <c r="S1342" s="16">
        <f t="shared" si="107"/>
        <v>41836.595520833333</v>
      </c>
      <c r="T1342" s="16">
        <f t="shared" si="108"/>
        <v>16297.595520833334</v>
      </c>
      <c r="U1342">
        <f t="shared" si="104"/>
        <v>2014</v>
      </c>
    </row>
    <row r="1343" spans="1:21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16">
        <f t="shared" si="107"/>
        <v>42612.624039351853</v>
      </c>
      <c r="T1343" s="16">
        <f t="shared" si="108"/>
        <v>17075.624039351853</v>
      </c>
      <c r="U1343">
        <f t="shared" si="104"/>
        <v>2016</v>
      </c>
    </row>
    <row r="1344" spans="1:21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16">
        <f t="shared" si="107"/>
        <v>42172.816423611104</v>
      </c>
      <c r="T1344" s="16">
        <f t="shared" si="108"/>
        <v>16633.816423611108</v>
      </c>
      <c r="U1344">
        <f t="shared" si="104"/>
        <v>2015</v>
      </c>
    </row>
    <row r="1345" spans="1:21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5"/>
        <v>102</v>
      </c>
      <c r="P1345">
        <f t="shared" si="106"/>
        <v>158.36000000000001</v>
      </c>
      <c r="Q1345" s="11" t="s">
        <v>8320</v>
      </c>
      <c r="R1345" t="s">
        <v>8321</v>
      </c>
      <c r="S1345" s="16">
        <f t="shared" si="107"/>
        <v>42542.526423611111</v>
      </c>
      <c r="T1345" s="16">
        <f t="shared" si="108"/>
        <v>17032.165972222221</v>
      </c>
      <c r="U1345">
        <f t="shared" si="104"/>
        <v>2016</v>
      </c>
    </row>
    <row r="1346" spans="1:21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6">
        <f t="shared" si="107"/>
        <v>42522.789803240739</v>
      </c>
      <c r="T1346" s="16">
        <f t="shared" si="108"/>
        <v>16982.789803240743</v>
      </c>
      <c r="U1346">
        <f t="shared" si="104"/>
        <v>2016</v>
      </c>
    </row>
    <row r="1347" spans="1:21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6">
        <f t="shared" si="108"/>
        <v>16265.814340277777</v>
      </c>
      <c r="U1347">
        <f t="shared" ref="U1347:U1410" si="109">YEAR(S1347)</f>
        <v>2014</v>
      </c>
    </row>
    <row r="1348" spans="1:21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15883.075821759259</v>
      </c>
      <c r="U1348">
        <f t="shared" si="109"/>
        <v>2013</v>
      </c>
    </row>
    <row r="1349" spans="1:21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16501.638020833332</v>
      </c>
      <c r="U1349">
        <f t="shared" si="109"/>
        <v>2015</v>
      </c>
    </row>
    <row r="1350" spans="1:21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16422.506168981479</v>
      </c>
      <c r="U1350">
        <f t="shared" si="109"/>
        <v>2014</v>
      </c>
    </row>
    <row r="1351" spans="1:21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16785.290972222221</v>
      </c>
      <c r="U1351">
        <f t="shared" si="109"/>
        <v>2015</v>
      </c>
    </row>
    <row r="1352" spans="1:21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16795.013125000001</v>
      </c>
      <c r="U1352">
        <f t="shared" si="109"/>
        <v>2015</v>
      </c>
    </row>
    <row r="1353" spans="1:21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ref="O1353:O1416" si="110">ROUND(E1353/D1353*100,0)</f>
        <v>101</v>
      </c>
      <c r="P1353">
        <f t="shared" ref="P1353:P1416" si="111">IFERROR(ROUND(E1353/L1353,2),0)</f>
        <v>168.78</v>
      </c>
      <c r="Q1353" s="11" t="s">
        <v>8320</v>
      </c>
      <c r="R1353" t="s">
        <v>8321</v>
      </c>
      <c r="S1353" s="16">
        <f t="shared" ref="S1353:S1416" si="112">(((J1353/60)/60)/24)+DATE(1970,1,1)</f>
        <v>42382.74009259259</v>
      </c>
      <c r="T1353" s="16">
        <f t="shared" ref="T1353:T1416" si="113">(((I1353/60)/60)/24)</f>
        <v>16843.740092592594</v>
      </c>
      <c r="U1353">
        <f t="shared" si="109"/>
        <v>2016</v>
      </c>
    </row>
    <row r="1354" spans="1:21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10"/>
        <v>136</v>
      </c>
      <c r="P1354">
        <f t="shared" si="111"/>
        <v>59.97</v>
      </c>
      <c r="Q1354" s="11" t="s">
        <v>8320</v>
      </c>
      <c r="R1354" t="s">
        <v>8321</v>
      </c>
      <c r="S1354" s="16">
        <f t="shared" si="112"/>
        <v>42200.578310185185</v>
      </c>
      <c r="T1354" s="16">
        <f t="shared" si="113"/>
        <v>16683.165972222221</v>
      </c>
      <c r="U1354">
        <f t="shared" si="109"/>
        <v>2015</v>
      </c>
    </row>
    <row r="1355" spans="1:21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10"/>
        <v>134</v>
      </c>
      <c r="P1355">
        <f t="shared" si="111"/>
        <v>31.81</v>
      </c>
      <c r="Q1355" s="11" t="s">
        <v>8320</v>
      </c>
      <c r="R1355" t="s">
        <v>8321</v>
      </c>
      <c r="S1355" s="16">
        <f t="shared" si="112"/>
        <v>41309.11791666667</v>
      </c>
      <c r="T1355" s="16">
        <f t="shared" si="113"/>
        <v>15775</v>
      </c>
      <c r="U1355">
        <f t="shared" si="109"/>
        <v>2013</v>
      </c>
    </row>
    <row r="1356" spans="1:21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10"/>
        <v>130</v>
      </c>
      <c r="P1356">
        <f t="shared" si="111"/>
        <v>24.42</v>
      </c>
      <c r="Q1356" s="11" t="s">
        <v>8320</v>
      </c>
      <c r="R1356" t="s">
        <v>8321</v>
      </c>
      <c r="S1356" s="16">
        <f t="shared" si="112"/>
        <v>42502.807627314818</v>
      </c>
      <c r="T1356" s="16">
        <f t="shared" si="113"/>
        <v>16963.807627314814</v>
      </c>
      <c r="U1356">
        <f t="shared" si="109"/>
        <v>2016</v>
      </c>
    </row>
    <row r="1357" spans="1:21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10"/>
        <v>123</v>
      </c>
      <c r="P1357">
        <f t="shared" si="111"/>
        <v>25.35</v>
      </c>
      <c r="Q1357" s="11" t="s">
        <v>8320</v>
      </c>
      <c r="R1357" t="s">
        <v>8321</v>
      </c>
      <c r="S1357" s="16">
        <f t="shared" si="112"/>
        <v>41213.254687499997</v>
      </c>
      <c r="T1357" s="16">
        <f t="shared" si="113"/>
        <v>15674.416666666666</v>
      </c>
      <c r="U1357">
        <f t="shared" si="109"/>
        <v>2012</v>
      </c>
    </row>
    <row r="1358" spans="1:21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10"/>
        <v>183</v>
      </c>
      <c r="P1358">
        <f t="shared" si="111"/>
        <v>71.44</v>
      </c>
      <c r="Q1358" s="11" t="s">
        <v>8320</v>
      </c>
      <c r="R1358" t="s">
        <v>8321</v>
      </c>
      <c r="S1358" s="16">
        <f t="shared" si="112"/>
        <v>41430.038888888892</v>
      </c>
      <c r="T1358" s="16">
        <f t="shared" si="113"/>
        <v>15891.03888888889</v>
      </c>
      <c r="U1358">
        <f t="shared" si="109"/>
        <v>2013</v>
      </c>
    </row>
    <row r="1359" spans="1:21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10"/>
        <v>125</v>
      </c>
      <c r="P1359">
        <f t="shared" si="111"/>
        <v>38.549999999999997</v>
      </c>
      <c r="Q1359" s="11" t="s">
        <v>8320</v>
      </c>
      <c r="R1359" t="s">
        <v>8321</v>
      </c>
      <c r="S1359" s="16">
        <f t="shared" si="112"/>
        <v>41304.962233796294</v>
      </c>
      <c r="T1359" s="16">
        <f t="shared" si="113"/>
        <v>15765.249305555555</v>
      </c>
      <c r="U1359">
        <f t="shared" si="109"/>
        <v>2013</v>
      </c>
    </row>
    <row r="1360" spans="1:21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10"/>
        <v>112</v>
      </c>
      <c r="P1360">
        <f t="shared" si="111"/>
        <v>68.37</v>
      </c>
      <c r="Q1360" s="11" t="s">
        <v>8320</v>
      </c>
      <c r="R1360" t="s">
        <v>8321</v>
      </c>
      <c r="S1360" s="16">
        <f t="shared" si="112"/>
        <v>40689.570868055554</v>
      </c>
      <c r="T1360" s="16">
        <f t="shared" si="113"/>
        <v>15150.570868055556</v>
      </c>
      <c r="U1360">
        <f t="shared" si="109"/>
        <v>2011</v>
      </c>
    </row>
    <row r="1361" spans="1:21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10"/>
        <v>116</v>
      </c>
      <c r="P1361">
        <f t="shared" si="111"/>
        <v>40.21</v>
      </c>
      <c r="Q1361" s="11" t="s">
        <v>8320</v>
      </c>
      <c r="R1361" t="s">
        <v>8321</v>
      </c>
      <c r="S1361" s="16">
        <f t="shared" si="112"/>
        <v>40668.814699074072</v>
      </c>
      <c r="T1361" s="16">
        <f t="shared" si="113"/>
        <v>15161.814699074073</v>
      </c>
      <c r="U1361">
        <f t="shared" si="109"/>
        <v>2011</v>
      </c>
    </row>
    <row r="1362" spans="1:21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10"/>
        <v>173</v>
      </c>
      <c r="P1362">
        <f t="shared" si="111"/>
        <v>32.07</v>
      </c>
      <c r="Q1362" s="11" t="s">
        <v>8320</v>
      </c>
      <c r="R1362" t="s">
        <v>8321</v>
      </c>
      <c r="S1362" s="16">
        <f t="shared" si="112"/>
        <v>41095.900694444441</v>
      </c>
      <c r="T1362" s="16">
        <f t="shared" si="113"/>
        <v>15554.900694444443</v>
      </c>
      <c r="U1362">
        <f t="shared" si="109"/>
        <v>2012</v>
      </c>
    </row>
    <row r="1363" spans="1:21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10"/>
        <v>126</v>
      </c>
      <c r="P1363">
        <f t="shared" si="111"/>
        <v>28.63</v>
      </c>
      <c r="Q1363" s="11" t="s">
        <v>8320</v>
      </c>
      <c r="R1363" t="s">
        <v>8321</v>
      </c>
      <c r="S1363" s="16">
        <f t="shared" si="112"/>
        <v>41781.717268518521</v>
      </c>
      <c r="T1363" s="16">
        <f t="shared" si="113"/>
        <v>16242.71726851852</v>
      </c>
      <c r="U1363">
        <f t="shared" si="109"/>
        <v>2014</v>
      </c>
    </row>
    <row r="1364" spans="1:21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10"/>
        <v>109</v>
      </c>
      <c r="P1364">
        <f t="shared" si="111"/>
        <v>43.64</v>
      </c>
      <c r="Q1364" s="11" t="s">
        <v>8320</v>
      </c>
      <c r="R1364" t="s">
        <v>8321</v>
      </c>
      <c r="S1364" s="16">
        <f t="shared" si="112"/>
        <v>41464.934386574074</v>
      </c>
      <c r="T1364" s="16">
        <f t="shared" si="113"/>
        <v>15955.934386574074</v>
      </c>
      <c r="U1364">
        <f t="shared" si="109"/>
        <v>2013</v>
      </c>
    </row>
    <row r="1365" spans="1:21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10"/>
        <v>100</v>
      </c>
      <c r="P1365">
        <f t="shared" si="111"/>
        <v>40</v>
      </c>
      <c r="Q1365" s="11" t="s">
        <v>8323</v>
      </c>
      <c r="R1365" t="s">
        <v>8324</v>
      </c>
      <c r="S1365" s="16">
        <f t="shared" si="112"/>
        <v>42396.8440625</v>
      </c>
      <c r="T1365" s="16">
        <f t="shared" si="113"/>
        <v>16846.332638888889</v>
      </c>
      <c r="U1365">
        <f t="shared" si="109"/>
        <v>2016</v>
      </c>
    </row>
    <row r="1366" spans="1:21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10"/>
        <v>119</v>
      </c>
      <c r="P1366">
        <f t="shared" si="111"/>
        <v>346.04</v>
      </c>
      <c r="Q1366" s="11" t="s">
        <v>8323</v>
      </c>
      <c r="R1366" t="s">
        <v>8324</v>
      </c>
      <c r="S1366" s="16">
        <f t="shared" si="112"/>
        <v>41951.695671296293</v>
      </c>
      <c r="T1366" s="16">
        <f t="shared" si="113"/>
        <v>16442.695671296296</v>
      </c>
      <c r="U1366">
        <f t="shared" si="109"/>
        <v>2014</v>
      </c>
    </row>
    <row r="1367" spans="1:21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10"/>
        <v>100</v>
      </c>
      <c r="P1367">
        <f t="shared" si="111"/>
        <v>81.739999999999995</v>
      </c>
      <c r="Q1367" s="11" t="s">
        <v>8323</v>
      </c>
      <c r="R1367" t="s">
        <v>8324</v>
      </c>
      <c r="S1367" s="16">
        <f t="shared" si="112"/>
        <v>42049.733240740738</v>
      </c>
      <c r="T1367" s="16">
        <f t="shared" si="113"/>
        <v>16510.691574074073</v>
      </c>
      <c r="U1367">
        <f t="shared" si="109"/>
        <v>2015</v>
      </c>
    </row>
    <row r="1368" spans="1:21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10"/>
        <v>126</v>
      </c>
      <c r="P1368">
        <f t="shared" si="111"/>
        <v>64.540000000000006</v>
      </c>
      <c r="Q1368" s="11" t="s">
        <v>8323</v>
      </c>
      <c r="R1368" t="s">
        <v>8324</v>
      </c>
      <c r="S1368" s="16">
        <f t="shared" si="112"/>
        <v>41924.996099537035</v>
      </c>
      <c r="T1368" s="16">
        <f t="shared" si="113"/>
        <v>16401.037766203703</v>
      </c>
      <c r="U1368">
        <f t="shared" si="109"/>
        <v>2014</v>
      </c>
    </row>
    <row r="1369" spans="1:21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10"/>
        <v>114</v>
      </c>
      <c r="P1369">
        <f t="shared" si="111"/>
        <v>63.48</v>
      </c>
      <c r="Q1369" s="11" t="s">
        <v>8323</v>
      </c>
      <c r="R1369" t="s">
        <v>8324</v>
      </c>
      <c r="S1369" s="16">
        <f t="shared" si="112"/>
        <v>42292.002893518518</v>
      </c>
      <c r="T1369" s="16">
        <f t="shared" si="113"/>
        <v>16753.044560185186</v>
      </c>
      <c r="U1369">
        <f t="shared" si="109"/>
        <v>2015</v>
      </c>
    </row>
    <row r="1370" spans="1:21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10"/>
        <v>111</v>
      </c>
      <c r="P1370">
        <f t="shared" si="111"/>
        <v>63.62</v>
      </c>
      <c r="Q1370" s="11" t="s">
        <v>8323</v>
      </c>
      <c r="R1370" t="s">
        <v>8324</v>
      </c>
      <c r="S1370" s="16">
        <f t="shared" si="112"/>
        <v>42146.190902777773</v>
      </c>
      <c r="T1370" s="16">
        <f t="shared" si="113"/>
        <v>16601.190902777777</v>
      </c>
      <c r="U1370">
        <f t="shared" si="109"/>
        <v>2015</v>
      </c>
    </row>
    <row r="1371" spans="1:21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10"/>
        <v>105</v>
      </c>
      <c r="P1371">
        <f t="shared" si="111"/>
        <v>83.97</v>
      </c>
      <c r="Q1371" s="11" t="s">
        <v>8323</v>
      </c>
      <c r="R1371" t="s">
        <v>8324</v>
      </c>
      <c r="S1371" s="16">
        <f t="shared" si="112"/>
        <v>41710.594282407408</v>
      </c>
      <c r="T1371" s="16">
        <f t="shared" si="113"/>
        <v>16171.594282407406</v>
      </c>
      <c r="U1371">
        <f t="shared" si="109"/>
        <v>2014</v>
      </c>
    </row>
    <row r="1372" spans="1:21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10"/>
        <v>104</v>
      </c>
      <c r="P1372">
        <f t="shared" si="111"/>
        <v>77.75</v>
      </c>
      <c r="Q1372" s="11" t="s">
        <v>8323</v>
      </c>
      <c r="R1372" t="s">
        <v>8324</v>
      </c>
      <c r="S1372" s="16">
        <f t="shared" si="112"/>
        <v>41548.00335648148</v>
      </c>
      <c r="T1372" s="16">
        <f t="shared" si="113"/>
        <v>15994.00335648148</v>
      </c>
      <c r="U1372">
        <f t="shared" si="109"/>
        <v>2013</v>
      </c>
    </row>
    <row r="1373" spans="1:21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10"/>
        <v>107</v>
      </c>
      <c r="P1373">
        <f t="shared" si="111"/>
        <v>107.07</v>
      </c>
      <c r="Q1373" s="11" t="s">
        <v>8323</v>
      </c>
      <c r="R1373" t="s">
        <v>8324</v>
      </c>
      <c r="S1373" s="16">
        <f t="shared" si="112"/>
        <v>42101.758587962962</v>
      </c>
      <c r="T1373" s="16">
        <f t="shared" si="113"/>
        <v>16562.758587962962</v>
      </c>
      <c r="U1373">
        <f t="shared" si="109"/>
        <v>2015</v>
      </c>
    </row>
    <row r="1374" spans="1:21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16">
        <f t="shared" si="112"/>
        <v>41072.739953703705</v>
      </c>
      <c r="T1374" s="16">
        <f t="shared" si="113"/>
        <v>15533.739953703705</v>
      </c>
      <c r="U1374">
        <f t="shared" si="109"/>
        <v>2012</v>
      </c>
    </row>
    <row r="1375" spans="1:21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16">
        <f t="shared" si="112"/>
        <v>42704.95177083333</v>
      </c>
      <c r="T1375" s="16">
        <f t="shared" si="113"/>
        <v>17165.951770833333</v>
      </c>
      <c r="U1375">
        <f t="shared" si="109"/>
        <v>2016</v>
      </c>
    </row>
    <row r="1376" spans="1:21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16">
        <f t="shared" si="112"/>
        <v>42424.161898148144</v>
      </c>
      <c r="T1376" s="16">
        <f t="shared" si="113"/>
        <v>16885.12023148148</v>
      </c>
      <c r="U1376">
        <f t="shared" si="109"/>
        <v>2016</v>
      </c>
    </row>
    <row r="1377" spans="1:21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16">
        <f t="shared" si="112"/>
        <v>42720.066192129627</v>
      </c>
      <c r="T1377" s="16">
        <f t="shared" si="113"/>
        <v>17181.066192129631</v>
      </c>
      <c r="U1377">
        <f t="shared" si="109"/>
        <v>2016</v>
      </c>
    </row>
    <row r="1378" spans="1:21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16">
        <f t="shared" si="112"/>
        <v>42677.669050925921</v>
      </c>
      <c r="T1378" s="16">
        <f t="shared" si="113"/>
        <v>17138.710717592592</v>
      </c>
      <c r="U1378">
        <f t="shared" si="109"/>
        <v>2016</v>
      </c>
    </row>
    <row r="1379" spans="1:21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16">
        <f t="shared" si="112"/>
        <v>42747.219560185185</v>
      </c>
      <c r="T1379" s="16">
        <f t="shared" si="113"/>
        <v>17200.174305555556</v>
      </c>
      <c r="U1379">
        <f t="shared" si="109"/>
        <v>2017</v>
      </c>
    </row>
    <row r="1380" spans="1:21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16">
        <f t="shared" si="112"/>
        <v>42568.759374999994</v>
      </c>
      <c r="T1380" s="16">
        <f t="shared" si="113"/>
        <v>17014.759374999998</v>
      </c>
      <c r="U1380">
        <f t="shared" si="109"/>
        <v>2016</v>
      </c>
    </row>
    <row r="1381" spans="1:21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16">
        <f t="shared" si="112"/>
        <v>42130.491620370376</v>
      </c>
      <c r="T1381" s="16">
        <f t="shared" si="113"/>
        <v>16591.491620370372</v>
      </c>
      <c r="U1381">
        <f t="shared" si="109"/>
        <v>2015</v>
      </c>
    </row>
    <row r="1382" spans="1:21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16">
        <f t="shared" si="112"/>
        <v>42141.762800925921</v>
      </c>
      <c r="T1382" s="16">
        <f t="shared" si="113"/>
        <v>16595.083333333332</v>
      </c>
      <c r="U1382">
        <f t="shared" si="109"/>
        <v>2015</v>
      </c>
    </row>
    <row r="1383" spans="1:21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16">
        <f t="shared" si="112"/>
        <v>42703.214409722219</v>
      </c>
      <c r="T1383" s="16">
        <f t="shared" si="113"/>
        <v>17164.214409722223</v>
      </c>
      <c r="U1383">
        <f t="shared" si="109"/>
        <v>2016</v>
      </c>
    </row>
    <row r="1384" spans="1:21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16">
        <f t="shared" si="112"/>
        <v>41370.800185185188</v>
      </c>
      <c r="T1384" s="16">
        <f t="shared" si="113"/>
        <v>15831.800185185186</v>
      </c>
      <c r="U1384">
        <f t="shared" si="109"/>
        <v>2013</v>
      </c>
    </row>
    <row r="1385" spans="1:21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16">
        <f t="shared" si="112"/>
        <v>42707.074976851851</v>
      </c>
      <c r="T1385" s="16">
        <f t="shared" si="113"/>
        <v>17158.074976851851</v>
      </c>
      <c r="U1385">
        <f t="shared" si="109"/>
        <v>2016</v>
      </c>
    </row>
    <row r="1386" spans="1:21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16">
        <f t="shared" si="112"/>
        <v>42160.735208333332</v>
      </c>
      <c r="T1386" s="16">
        <f t="shared" si="113"/>
        <v>16621.735208333332</v>
      </c>
      <c r="U1386">
        <f t="shared" si="109"/>
        <v>2015</v>
      </c>
    </row>
    <row r="1387" spans="1:21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16">
        <f t="shared" si="112"/>
        <v>42433.688900462963</v>
      </c>
      <c r="T1387" s="16">
        <f t="shared" si="113"/>
        <v>16920.507638888888</v>
      </c>
      <c r="U1387">
        <f t="shared" si="109"/>
        <v>2016</v>
      </c>
    </row>
    <row r="1388" spans="1:21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16">
        <f t="shared" si="112"/>
        <v>42184.646863425922</v>
      </c>
      <c r="T1388" s="16">
        <f t="shared" si="113"/>
        <v>16645.646863425925</v>
      </c>
      <c r="U1388">
        <f t="shared" si="109"/>
        <v>2015</v>
      </c>
    </row>
    <row r="1389" spans="1:21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16">
        <f t="shared" si="112"/>
        <v>42126.92123842593</v>
      </c>
      <c r="T1389" s="16">
        <f t="shared" si="113"/>
        <v>16589.1875</v>
      </c>
      <c r="U1389">
        <f t="shared" si="109"/>
        <v>2015</v>
      </c>
    </row>
    <row r="1390" spans="1:21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16">
        <f t="shared" si="112"/>
        <v>42634.614780092597</v>
      </c>
      <c r="T1390" s="16">
        <f t="shared" si="113"/>
        <v>17091.676388888889</v>
      </c>
      <c r="U1390">
        <f t="shared" si="109"/>
        <v>2016</v>
      </c>
    </row>
    <row r="1391" spans="1:21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16">
        <f t="shared" si="112"/>
        <v>42565.480983796297</v>
      </c>
      <c r="T1391" s="16">
        <f t="shared" si="113"/>
        <v>17026.480983796297</v>
      </c>
      <c r="U1391">
        <f t="shared" si="109"/>
        <v>2016</v>
      </c>
    </row>
    <row r="1392" spans="1:21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16">
        <f t="shared" si="112"/>
        <v>42087.803310185183</v>
      </c>
      <c r="T1392" s="16">
        <f t="shared" si="113"/>
        <v>16552.716666666667</v>
      </c>
      <c r="U1392">
        <f t="shared" si="109"/>
        <v>2015</v>
      </c>
    </row>
    <row r="1393" spans="1:21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16">
        <f t="shared" si="112"/>
        <v>42193.650671296295</v>
      </c>
      <c r="T1393" s="16">
        <f t="shared" si="113"/>
        <v>16669.207638888889</v>
      </c>
      <c r="U1393">
        <f t="shared" si="109"/>
        <v>2015</v>
      </c>
    </row>
    <row r="1394" spans="1:21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16">
        <f t="shared" si="112"/>
        <v>42401.154930555553</v>
      </c>
      <c r="T1394" s="16">
        <f t="shared" si="113"/>
        <v>16863.154930555556</v>
      </c>
      <c r="U1394">
        <f t="shared" si="109"/>
        <v>2016</v>
      </c>
    </row>
    <row r="1395" spans="1:21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16">
        <f t="shared" si="112"/>
        <v>42553.681979166664</v>
      </c>
      <c r="T1395" s="16">
        <f t="shared" si="113"/>
        <v>17014.681979166668</v>
      </c>
      <c r="U1395">
        <f t="shared" si="109"/>
        <v>2016</v>
      </c>
    </row>
    <row r="1396" spans="1:21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16">
        <f t="shared" si="112"/>
        <v>42752.144976851851</v>
      </c>
      <c r="T1396" s="16">
        <f t="shared" si="113"/>
        <v>17226.125</v>
      </c>
      <c r="U1396">
        <f t="shared" si="109"/>
        <v>2017</v>
      </c>
    </row>
    <row r="1397" spans="1:21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16">
        <f t="shared" si="112"/>
        <v>42719.90834490741</v>
      </c>
      <c r="T1397" s="16">
        <f t="shared" si="113"/>
        <v>17180.908344907406</v>
      </c>
      <c r="U1397">
        <f t="shared" si="109"/>
        <v>2016</v>
      </c>
    </row>
    <row r="1398" spans="1:21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16">
        <f t="shared" si="112"/>
        <v>42018.99863425926</v>
      </c>
      <c r="T1398" s="16">
        <f t="shared" si="113"/>
        <v>16479.99863425926</v>
      </c>
      <c r="U1398">
        <f t="shared" si="109"/>
        <v>2015</v>
      </c>
    </row>
    <row r="1399" spans="1:21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16">
        <f t="shared" si="112"/>
        <v>42640.917939814812</v>
      </c>
      <c r="T1399" s="16">
        <f t="shared" si="113"/>
        <v>17101.888194444444</v>
      </c>
      <c r="U1399">
        <f t="shared" si="109"/>
        <v>2016</v>
      </c>
    </row>
    <row r="1400" spans="1:21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16">
        <f t="shared" si="112"/>
        <v>42526.874236111107</v>
      </c>
      <c r="T1400" s="16">
        <f t="shared" si="113"/>
        <v>16987.874236111111</v>
      </c>
      <c r="U1400">
        <f t="shared" si="109"/>
        <v>2016</v>
      </c>
    </row>
    <row r="1401" spans="1:21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16">
        <f t="shared" si="112"/>
        <v>41889.004317129627</v>
      </c>
      <c r="T1401" s="16">
        <f t="shared" si="113"/>
        <v>16350.004317129627</v>
      </c>
      <c r="U1401">
        <f t="shared" si="109"/>
        <v>2014</v>
      </c>
    </row>
    <row r="1402" spans="1:21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16">
        <f t="shared" si="112"/>
        <v>42498.341122685189</v>
      </c>
      <c r="T1402" s="16">
        <f t="shared" si="113"/>
        <v>16964.229166666668</v>
      </c>
      <c r="U1402">
        <f t="shared" si="109"/>
        <v>2016</v>
      </c>
    </row>
    <row r="1403" spans="1:21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6">
        <f t="shared" si="112"/>
        <v>41399.99622685185</v>
      </c>
      <c r="T1403" s="16">
        <f t="shared" si="113"/>
        <v>15851.996226851852</v>
      </c>
      <c r="U1403">
        <f t="shared" si="109"/>
        <v>2013</v>
      </c>
    </row>
    <row r="1404" spans="1:21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6">
        <f t="shared" si="112"/>
        <v>42065.053368055553</v>
      </c>
      <c r="T1404" s="16">
        <f t="shared" si="113"/>
        <v>16556.011701388892</v>
      </c>
      <c r="U1404">
        <f t="shared" si="109"/>
        <v>2015</v>
      </c>
    </row>
    <row r="1405" spans="1:21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10"/>
        <v>103</v>
      </c>
      <c r="P1405">
        <f t="shared" si="111"/>
        <v>62.17</v>
      </c>
      <c r="Q1405" s="11" t="s">
        <v>8320</v>
      </c>
      <c r="R1405" t="s">
        <v>8339</v>
      </c>
      <c r="S1405" s="16">
        <f t="shared" si="112"/>
        <v>41451.062905092593</v>
      </c>
      <c r="T1405" s="16">
        <f t="shared" si="113"/>
        <v>15912.062905092593</v>
      </c>
      <c r="U1405">
        <f t="shared" si="109"/>
        <v>2013</v>
      </c>
    </row>
    <row r="1406" spans="1:21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6">
        <f t="shared" si="112"/>
        <v>42032.510243055556</v>
      </c>
      <c r="T1406" s="16">
        <f t="shared" si="113"/>
        <v>16488.510243055556</v>
      </c>
      <c r="U1406">
        <f t="shared" si="109"/>
        <v>2015</v>
      </c>
    </row>
    <row r="1407" spans="1:21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16">
        <f t="shared" si="112"/>
        <v>41941.680567129632</v>
      </c>
      <c r="T1407" s="16">
        <f t="shared" si="113"/>
        <v>16402.722233796296</v>
      </c>
      <c r="U1407">
        <f t="shared" si="109"/>
        <v>2014</v>
      </c>
    </row>
    <row r="1408" spans="1:21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6">
        <f t="shared" si="112"/>
        <v>42297.432951388888</v>
      </c>
      <c r="T1408" s="16">
        <f t="shared" si="113"/>
        <v>16781.416666666668</v>
      </c>
      <c r="U1408">
        <f t="shared" si="109"/>
        <v>2015</v>
      </c>
    </row>
    <row r="1409" spans="1:21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16">
        <f t="shared" si="112"/>
        <v>41838.536782407406</v>
      </c>
      <c r="T1409" s="16">
        <f t="shared" si="113"/>
        <v>16294.536782407406</v>
      </c>
      <c r="U1409">
        <f t="shared" si="109"/>
        <v>2014</v>
      </c>
    </row>
    <row r="1410" spans="1:21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6">
        <f t="shared" si="112"/>
        <v>42291.872175925921</v>
      </c>
      <c r="T1410" s="16">
        <f t="shared" si="113"/>
        <v>16752.913842592592</v>
      </c>
      <c r="U1410">
        <f t="shared" si="109"/>
        <v>2015</v>
      </c>
    </row>
    <row r="1411" spans="1:21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6">
        <f t="shared" si="113"/>
        <v>16436.175173611111</v>
      </c>
      <c r="U1411">
        <f t="shared" ref="U1411:U1474" si="114">YEAR(S1411)</f>
        <v>2014</v>
      </c>
    </row>
    <row r="1412" spans="1:21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16955.318518518518</v>
      </c>
      <c r="U1412">
        <f t="shared" si="114"/>
        <v>2016</v>
      </c>
    </row>
    <row r="1413" spans="1:21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16472.059027777777</v>
      </c>
      <c r="U1413">
        <f t="shared" si="114"/>
        <v>2015</v>
      </c>
    </row>
    <row r="1414" spans="1:21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16408.063645833332</v>
      </c>
      <c r="U1414">
        <f t="shared" si="114"/>
        <v>2014</v>
      </c>
    </row>
    <row r="1415" spans="1:21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16851.437152777777</v>
      </c>
      <c r="U1415">
        <f t="shared" si="114"/>
        <v>2015</v>
      </c>
    </row>
    <row r="1416" spans="1:21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17169.253090277776</v>
      </c>
      <c r="U1416">
        <f t="shared" si="114"/>
        <v>2016</v>
      </c>
    </row>
    <row r="1417" spans="1:21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ref="O1417:O1480" si="115">ROUND(E1417/D1417*100,0)</f>
        <v>18</v>
      </c>
      <c r="P1417">
        <f t="shared" ref="P1417:P1480" si="116">IFERROR(ROUND(E1417/L1417,2),0)</f>
        <v>88.89</v>
      </c>
      <c r="Q1417" s="11" t="s">
        <v>8320</v>
      </c>
      <c r="R1417" t="s">
        <v>8339</v>
      </c>
      <c r="S1417" s="16">
        <f t="shared" ref="S1417:S1480" si="117">(((J1417/60)/60)/24)+DATE(1970,1,1)</f>
        <v>42192.675821759258</v>
      </c>
      <c r="T1417" s="16">
        <f t="shared" ref="T1417:T1480" si="118">(((I1417/60)/60)/24)</f>
        <v>16663.675821759261</v>
      </c>
      <c r="U1417">
        <f t="shared" si="114"/>
        <v>2015</v>
      </c>
    </row>
    <row r="1418" spans="1:21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5"/>
        <v>0</v>
      </c>
      <c r="P1418">
        <f t="shared" si="116"/>
        <v>0</v>
      </c>
      <c r="Q1418" s="11" t="s">
        <v>8320</v>
      </c>
      <c r="R1418" t="s">
        <v>8339</v>
      </c>
      <c r="S1418" s="16">
        <f t="shared" si="117"/>
        <v>42299.926145833335</v>
      </c>
      <c r="T1418" s="16">
        <f t="shared" si="118"/>
        <v>16760.967812499999</v>
      </c>
      <c r="U1418">
        <f t="shared" si="114"/>
        <v>2015</v>
      </c>
    </row>
    <row r="1419" spans="1:21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5"/>
        <v>1</v>
      </c>
      <c r="P1419">
        <f t="shared" si="116"/>
        <v>27.5</v>
      </c>
      <c r="Q1419" s="11" t="s">
        <v>8320</v>
      </c>
      <c r="R1419" t="s">
        <v>8339</v>
      </c>
      <c r="S1419" s="16">
        <f t="shared" si="117"/>
        <v>42232.15016203704</v>
      </c>
      <c r="T1419" s="16">
        <f t="shared" si="118"/>
        <v>16693.465972222224</v>
      </c>
      <c r="U1419">
        <f t="shared" si="114"/>
        <v>2015</v>
      </c>
    </row>
    <row r="1420" spans="1:21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5"/>
        <v>0</v>
      </c>
      <c r="P1420">
        <f t="shared" si="116"/>
        <v>6</v>
      </c>
      <c r="Q1420" s="11" t="s">
        <v>8320</v>
      </c>
      <c r="R1420" t="s">
        <v>8339</v>
      </c>
      <c r="S1420" s="16">
        <f t="shared" si="117"/>
        <v>42395.456412037034</v>
      </c>
      <c r="T1420" s="16">
        <f t="shared" si="118"/>
        <v>16856.456412037038</v>
      </c>
      <c r="U1420">
        <f t="shared" si="114"/>
        <v>2016</v>
      </c>
    </row>
    <row r="1421" spans="1:21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5"/>
        <v>7</v>
      </c>
      <c r="P1421">
        <f t="shared" si="116"/>
        <v>44.5</v>
      </c>
      <c r="Q1421" s="11" t="s">
        <v>8320</v>
      </c>
      <c r="R1421" t="s">
        <v>8339</v>
      </c>
      <c r="S1421" s="16">
        <f t="shared" si="117"/>
        <v>42622.456238425926</v>
      </c>
      <c r="T1421" s="16">
        <f t="shared" si="118"/>
        <v>17083.456238425926</v>
      </c>
      <c r="U1421">
        <f t="shared" si="114"/>
        <v>2016</v>
      </c>
    </row>
    <row r="1422" spans="1:21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5"/>
        <v>3</v>
      </c>
      <c r="P1422">
        <f t="shared" si="116"/>
        <v>1</v>
      </c>
      <c r="Q1422" s="11" t="s">
        <v>8320</v>
      </c>
      <c r="R1422" t="s">
        <v>8339</v>
      </c>
      <c r="S1422" s="16">
        <f t="shared" si="117"/>
        <v>42524.667662037042</v>
      </c>
      <c r="T1422" s="16">
        <f t="shared" si="118"/>
        <v>16980.667662037038</v>
      </c>
      <c r="U1422">
        <f t="shared" si="114"/>
        <v>2016</v>
      </c>
    </row>
    <row r="1423" spans="1:21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5"/>
        <v>0</v>
      </c>
      <c r="P1423">
        <f t="shared" si="116"/>
        <v>100</v>
      </c>
      <c r="Q1423" s="11" t="s">
        <v>8320</v>
      </c>
      <c r="R1423" t="s">
        <v>8339</v>
      </c>
      <c r="S1423" s="16">
        <f t="shared" si="117"/>
        <v>42013.915613425925</v>
      </c>
      <c r="T1423" s="16">
        <f t="shared" si="118"/>
        <v>16474.915613425928</v>
      </c>
      <c r="U1423">
        <f t="shared" si="114"/>
        <v>2015</v>
      </c>
    </row>
    <row r="1424" spans="1:21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5"/>
        <v>0</v>
      </c>
      <c r="P1424">
        <f t="shared" si="116"/>
        <v>13</v>
      </c>
      <c r="Q1424" s="11" t="s">
        <v>8320</v>
      </c>
      <c r="R1424" t="s">
        <v>8339</v>
      </c>
      <c r="S1424" s="16">
        <f t="shared" si="117"/>
        <v>42604.239629629628</v>
      </c>
      <c r="T1424" s="16">
        <f t="shared" si="118"/>
        <v>17065.239629629628</v>
      </c>
      <c r="U1424">
        <f t="shared" si="114"/>
        <v>2016</v>
      </c>
    </row>
    <row r="1425" spans="1:21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5"/>
        <v>0</v>
      </c>
      <c r="P1425">
        <f t="shared" si="116"/>
        <v>100</v>
      </c>
      <c r="Q1425" s="11" t="s">
        <v>8320</v>
      </c>
      <c r="R1425" t="s">
        <v>8339</v>
      </c>
      <c r="S1425" s="16">
        <f t="shared" si="117"/>
        <v>42340.360312500001</v>
      </c>
      <c r="T1425" s="16">
        <f t="shared" si="118"/>
        <v>16801.360312500001</v>
      </c>
      <c r="U1425">
        <f t="shared" si="114"/>
        <v>2015</v>
      </c>
    </row>
    <row r="1426" spans="1:21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5"/>
        <v>20</v>
      </c>
      <c r="P1426">
        <f t="shared" si="116"/>
        <v>109.07</v>
      </c>
      <c r="Q1426" s="11" t="s">
        <v>8320</v>
      </c>
      <c r="R1426" t="s">
        <v>8339</v>
      </c>
      <c r="S1426" s="16">
        <f t="shared" si="117"/>
        <v>42676.717615740738</v>
      </c>
      <c r="T1426" s="16">
        <f t="shared" si="118"/>
        <v>17120.759282407405</v>
      </c>
      <c r="U1426">
        <f t="shared" si="114"/>
        <v>2016</v>
      </c>
    </row>
    <row r="1427" spans="1:21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5"/>
        <v>0</v>
      </c>
      <c r="P1427">
        <f t="shared" si="116"/>
        <v>0</v>
      </c>
      <c r="Q1427" s="11" t="s">
        <v>8320</v>
      </c>
      <c r="R1427" t="s">
        <v>8339</v>
      </c>
      <c r="S1427" s="16">
        <f t="shared" si="117"/>
        <v>42093.131469907406</v>
      </c>
      <c r="T1427" s="16">
        <f t="shared" si="118"/>
        <v>16554.131469907406</v>
      </c>
      <c r="U1427">
        <f t="shared" si="114"/>
        <v>2015</v>
      </c>
    </row>
    <row r="1428" spans="1:21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5"/>
        <v>0</v>
      </c>
      <c r="P1428">
        <f t="shared" si="116"/>
        <v>0</v>
      </c>
      <c r="Q1428" s="11" t="s">
        <v>8320</v>
      </c>
      <c r="R1428" t="s">
        <v>8339</v>
      </c>
      <c r="S1428" s="16">
        <f t="shared" si="117"/>
        <v>42180.390277777777</v>
      </c>
      <c r="T1428" s="16">
        <f t="shared" si="118"/>
        <v>16671.390277777777</v>
      </c>
      <c r="U1428">
        <f t="shared" si="114"/>
        <v>2015</v>
      </c>
    </row>
    <row r="1429" spans="1:21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5"/>
        <v>8</v>
      </c>
      <c r="P1429">
        <f t="shared" si="116"/>
        <v>104.75</v>
      </c>
      <c r="Q1429" s="11" t="s">
        <v>8320</v>
      </c>
      <c r="R1429" t="s">
        <v>8339</v>
      </c>
      <c r="S1429" s="16">
        <f t="shared" si="117"/>
        <v>42601.851678240739</v>
      </c>
      <c r="T1429" s="16">
        <f t="shared" si="118"/>
        <v>17062.851678240742</v>
      </c>
      <c r="U1429">
        <f t="shared" si="114"/>
        <v>2016</v>
      </c>
    </row>
    <row r="1430" spans="1:21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5"/>
        <v>5</v>
      </c>
      <c r="P1430">
        <f t="shared" si="116"/>
        <v>15</v>
      </c>
      <c r="Q1430" s="11" t="s">
        <v>8320</v>
      </c>
      <c r="R1430" t="s">
        <v>8339</v>
      </c>
      <c r="S1430" s="16">
        <f t="shared" si="117"/>
        <v>42432.379826388889</v>
      </c>
      <c r="T1430" s="16">
        <f t="shared" si="118"/>
        <v>16893.338159722221</v>
      </c>
      <c r="U1430">
        <f t="shared" si="114"/>
        <v>2016</v>
      </c>
    </row>
    <row r="1431" spans="1:21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5"/>
        <v>0</v>
      </c>
      <c r="P1431">
        <f t="shared" si="116"/>
        <v>0</v>
      </c>
      <c r="Q1431" s="11" t="s">
        <v>8320</v>
      </c>
      <c r="R1431" t="s">
        <v>8339</v>
      </c>
      <c r="S1431" s="16">
        <f t="shared" si="117"/>
        <v>42074.060671296291</v>
      </c>
      <c r="T1431" s="16">
        <f t="shared" si="118"/>
        <v>16535.060671296294</v>
      </c>
      <c r="U1431">
        <f t="shared" si="114"/>
        <v>2015</v>
      </c>
    </row>
    <row r="1432" spans="1:21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5"/>
        <v>8</v>
      </c>
      <c r="P1432">
        <f t="shared" si="116"/>
        <v>80.599999999999994</v>
      </c>
      <c r="Q1432" s="11" t="s">
        <v>8320</v>
      </c>
      <c r="R1432" t="s">
        <v>8339</v>
      </c>
      <c r="S1432" s="16">
        <f t="shared" si="117"/>
        <v>41961.813518518517</v>
      </c>
      <c r="T1432" s="16">
        <f t="shared" si="118"/>
        <v>16423.813518518517</v>
      </c>
      <c r="U1432">
        <f t="shared" si="114"/>
        <v>2014</v>
      </c>
    </row>
    <row r="1433" spans="1:21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5"/>
        <v>32</v>
      </c>
      <c r="P1433">
        <f t="shared" si="116"/>
        <v>115.55</v>
      </c>
      <c r="Q1433" s="11" t="s">
        <v>8320</v>
      </c>
      <c r="R1433" t="s">
        <v>8339</v>
      </c>
      <c r="S1433" s="16">
        <f t="shared" si="117"/>
        <v>42304.210833333331</v>
      </c>
      <c r="T1433" s="16">
        <f t="shared" si="118"/>
        <v>16765.252499999999</v>
      </c>
      <c r="U1433">
        <f t="shared" si="114"/>
        <v>2015</v>
      </c>
    </row>
    <row r="1434" spans="1:21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5"/>
        <v>0</v>
      </c>
      <c r="P1434">
        <f t="shared" si="116"/>
        <v>0</v>
      </c>
      <c r="Q1434" s="11" t="s">
        <v>8320</v>
      </c>
      <c r="R1434" t="s">
        <v>8339</v>
      </c>
      <c r="S1434" s="16">
        <f t="shared" si="117"/>
        <v>42175.780416666668</v>
      </c>
      <c r="T1434" s="16">
        <f t="shared" si="118"/>
        <v>16636.780416666668</v>
      </c>
      <c r="U1434">
        <f t="shared" si="114"/>
        <v>2015</v>
      </c>
    </row>
    <row r="1435" spans="1:21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5"/>
        <v>7</v>
      </c>
      <c r="P1435">
        <f t="shared" si="116"/>
        <v>80.5</v>
      </c>
      <c r="Q1435" s="11" t="s">
        <v>8320</v>
      </c>
      <c r="R1435" t="s">
        <v>8339</v>
      </c>
      <c r="S1435" s="16">
        <f t="shared" si="117"/>
        <v>42673.625868055555</v>
      </c>
      <c r="T1435" s="16">
        <f t="shared" si="118"/>
        <v>17145.458333333332</v>
      </c>
      <c r="U1435">
        <f t="shared" si="114"/>
        <v>2016</v>
      </c>
    </row>
    <row r="1436" spans="1:21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5"/>
        <v>10</v>
      </c>
      <c r="P1436">
        <f t="shared" si="116"/>
        <v>744.55</v>
      </c>
      <c r="Q1436" s="11" t="s">
        <v>8320</v>
      </c>
      <c r="R1436" t="s">
        <v>8339</v>
      </c>
      <c r="S1436" s="16">
        <f t="shared" si="117"/>
        <v>42142.767106481479</v>
      </c>
      <c r="T1436" s="16">
        <f t="shared" si="118"/>
        <v>16594.625</v>
      </c>
      <c r="U1436">
        <f t="shared" si="114"/>
        <v>2015</v>
      </c>
    </row>
    <row r="1437" spans="1:21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5"/>
        <v>0</v>
      </c>
      <c r="P1437">
        <f t="shared" si="116"/>
        <v>7.5</v>
      </c>
      <c r="Q1437" s="11" t="s">
        <v>8320</v>
      </c>
      <c r="R1437" t="s">
        <v>8339</v>
      </c>
      <c r="S1437" s="16">
        <f t="shared" si="117"/>
        <v>42258.780324074076</v>
      </c>
      <c r="T1437" s="16">
        <f t="shared" si="118"/>
        <v>16719.780324074076</v>
      </c>
      <c r="U1437">
        <f t="shared" si="114"/>
        <v>2015</v>
      </c>
    </row>
    <row r="1438" spans="1:21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16">
        <f t="shared" si="117"/>
        <v>42391.35019675926</v>
      </c>
      <c r="T1438" s="16">
        <f t="shared" si="118"/>
        <v>16852.35019675926</v>
      </c>
      <c r="U1438">
        <f t="shared" si="114"/>
        <v>2016</v>
      </c>
    </row>
    <row r="1439" spans="1:21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16">
        <f t="shared" si="117"/>
        <v>41796.531701388885</v>
      </c>
      <c r="T1439" s="16">
        <f t="shared" si="118"/>
        <v>16264.207638888889</v>
      </c>
      <c r="U1439">
        <f t="shared" si="114"/>
        <v>2014</v>
      </c>
    </row>
    <row r="1440" spans="1:21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16">
        <f t="shared" si="117"/>
        <v>42457.871516203704</v>
      </c>
      <c r="T1440" s="16">
        <f t="shared" si="118"/>
        <v>16918.579861111113</v>
      </c>
      <c r="U1440">
        <f t="shared" si="114"/>
        <v>2016</v>
      </c>
    </row>
    <row r="1441" spans="1:21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16">
        <f t="shared" si="117"/>
        <v>42040.829872685179</v>
      </c>
      <c r="T1441" s="16">
        <f t="shared" si="118"/>
        <v>16501.829872685183</v>
      </c>
      <c r="U1441">
        <f t="shared" si="114"/>
        <v>2015</v>
      </c>
    </row>
    <row r="1442" spans="1:21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16">
        <f t="shared" si="117"/>
        <v>42486.748414351852</v>
      </c>
      <c r="T1442" s="16">
        <f t="shared" si="118"/>
        <v>16947.748414351849</v>
      </c>
      <c r="U1442">
        <f t="shared" si="114"/>
        <v>2016</v>
      </c>
    </row>
    <row r="1443" spans="1:21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16">
        <f t="shared" si="117"/>
        <v>42198.765844907408</v>
      </c>
      <c r="T1443" s="16">
        <f t="shared" si="118"/>
        <v>16689.765844907408</v>
      </c>
      <c r="U1443">
        <f t="shared" si="114"/>
        <v>2015</v>
      </c>
    </row>
    <row r="1444" spans="1:21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5"/>
        <v>0</v>
      </c>
      <c r="P1444">
        <f t="shared" si="116"/>
        <v>0</v>
      </c>
      <c r="Q1444" s="11" t="s">
        <v>8320</v>
      </c>
      <c r="R1444" t="s">
        <v>8339</v>
      </c>
      <c r="S1444" s="16">
        <f t="shared" si="117"/>
        <v>42485.64534722222</v>
      </c>
      <c r="T1444" s="16">
        <f t="shared" si="118"/>
        <v>16946.645347222224</v>
      </c>
      <c r="U1444">
        <f t="shared" si="114"/>
        <v>2016</v>
      </c>
    </row>
    <row r="1445" spans="1:21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5"/>
        <v>0</v>
      </c>
      <c r="P1445">
        <f t="shared" si="116"/>
        <v>0</v>
      </c>
      <c r="Q1445" s="11" t="s">
        <v>8320</v>
      </c>
      <c r="R1445" t="s">
        <v>8339</v>
      </c>
      <c r="S1445" s="16">
        <f t="shared" si="117"/>
        <v>42707.926030092596</v>
      </c>
      <c r="T1445" s="16">
        <f t="shared" si="118"/>
        <v>17168.926030092593</v>
      </c>
      <c r="U1445">
        <f t="shared" si="114"/>
        <v>2016</v>
      </c>
    </row>
    <row r="1446" spans="1:21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5"/>
        <v>0</v>
      </c>
      <c r="P1446">
        <f t="shared" si="116"/>
        <v>0</v>
      </c>
      <c r="Q1446" s="11" t="s">
        <v>8320</v>
      </c>
      <c r="R1446" t="s">
        <v>8339</v>
      </c>
      <c r="S1446" s="16">
        <f t="shared" si="117"/>
        <v>42199.873402777783</v>
      </c>
      <c r="T1446" s="16">
        <f t="shared" si="118"/>
        <v>16690.873402777779</v>
      </c>
      <c r="U1446">
        <f t="shared" si="114"/>
        <v>2015</v>
      </c>
    </row>
    <row r="1447" spans="1:21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5"/>
        <v>0</v>
      </c>
      <c r="P1447">
        <f t="shared" si="116"/>
        <v>0</v>
      </c>
      <c r="Q1447" s="11" t="s">
        <v>8320</v>
      </c>
      <c r="R1447" t="s">
        <v>8339</v>
      </c>
      <c r="S1447" s="16">
        <f t="shared" si="117"/>
        <v>42139.542303240742</v>
      </c>
      <c r="T1447" s="16">
        <f t="shared" si="118"/>
        <v>16600.542303240742</v>
      </c>
      <c r="U1447">
        <f t="shared" si="114"/>
        <v>2015</v>
      </c>
    </row>
    <row r="1448" spans="1:21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5"/>
        <v>0</v>
      </c>
      <c r="P1448">
        <f t="shared" si="116"/>
        <v>0</v>
      </c>
      <c r="Q1448" s="11" t="s">
        <v>8320</v>
      </c>
      <c r="R1448" t="s">
        <v>8339</v>
      </c>
      <c r="S1448" s="16">
        <f t="shared" si="117"/>
        <v>42461.447662037041</v>
      </c>
      <c r="T1448" s="16">
        <f t="shared" si="118"/>
        <v>16912.447662037037</v>
      </c>
      <c r="U1448">
        <f t="shared" si="114"/>
        <v>2016</v>
      </c>
    </row>
    <row r="1449" spans="1:21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16">
        <f t="shared" si="117"/>
        <v>42529.730717592596</v>
      </c>
      <c r="T1449" s="16">
        <f t="shared" si="118"/>
        <v>16990.730717592593</v>
      </c>
      <c r="U1449">
        <f t="shared" si="114"/>
        <v>2016</v>
      </c>
    </row>
    <row r="1450" spans="1:21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5"/>
        <v>0</v>
      </c>
      <c r="P1450">
        <f t="shared" si="116"/>
        <v>0</v>
      </c>
      <c r="Q1450" s="11" t="s">
        <v>8320</v>
      </c>
      <c r="R1450" t="s">
        <v>8339</v>
      </c>
      <c r="S1450" s="16">
        <f t="shared" si="117"/>
        <v>42115.936550925922</v>
      </c>
      <c r="T1450" s="16">
        <f t="shared" si="118"/>
        <v>16577.225694444445</v>
      </c>
      <c r="U1450">
        <f t="shared" si="114"/>
        <v>2015</v>
      </c>
    </row>
    <row r="1451" spans="1:21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5"/>
        <v>0</v>
      </c>
      <c r="P1451">
        <f t="shared" si="116"/>
        <v>0</v>
      </c>
      <c r="Q1451" s="11" t="s">
        <v>8320</v>
      </c>
      <c r="R1451" t="s">
        <v>8339</v>
      </c>
      <c r="S1451" s="16">
        <f t="shared" si="117"/>
        <v>42086.811400462961</v>
      </c>
      <c r="T1451" s="16">
        <f t="shared" si="118"/>
        <v>16565.811400462964</v>
      </c>
      <c r="U1451">
        <f t="shared" si="114"/>
        <v>2015</v>
      </c>
    </row>
    <row r="1452" spans="1:21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16">
        <f t="shared" si="117"/>
        <v>42390.171261574069</v>
      </c>
      <c r="T1452" s="16">
        <f t="shared" si="118"/>
        <v>16851.171261574073</v>
      </c>
      <c r="U1452">
        <f t="shared" si="114"/>
        <v>2016</v>
      </c>
    </row>
    <row r="1453" spans="1:21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16">
        <f t="shared" si="117"/>
        <v>41931.959016203706</v>
      </c>
      <c r="T1453" s="16">
        <f t="shared" si="118"/>
        <v>16393.00068287037</v>
      </c>
      <c r="U1453">
        <f t="shared" si="114"/>
        <v>2014</v>
      </c>
    </row>
    <row r="1454" spans="1:21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5"/>
        <v>0</v>
      </c>
      <c r="P1454">
        <f t="shared" si="116"/>
        <v>0</v>
      </c>
      <c r="Q1454" s="11" t="s">
        <v>8320</v>
      </c>
      <c r="R1454" t="s">
        <v>8339</v>
      </c>
      <c r="S1454" s="16">
        <f t="shared" si="117"/>
        <v>41818.703275462962</v>
      </c>
      <c r="T1454" s="16">
        <f t="shared" si="118"/>
        <v>16279.703275462962</v>
      </c>
      <c r="U1454">
        <f t="shared" si="114"/>
        <v>2014</v>
      </c>
    </row>
    <row r="1455" spans="1:21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5"/>
        <v>0</v>
      </c>
      <c r="P1455">
        <f t="shared" si="116"/>
        <v>0</v>
      </c>
      <c r="Q1455" s="11" t="s">
        <v>8320</v>
      </c>
      <c r="R1455" t="s">
        <v>8339</v>
      </c>
      <c r="S1455" s="16">
        <f t="shared" si="117"/>
        <v>42795.696145833332</v>
      </c>
      <c r="T1455" s="16">
        <f t="shared" si="118"/>
        <v>17271.654479166664</v>
      </c>
      <c r="U1455">
        <f t="shared" si="114"/>
        <v>2017</v>
      </c>
    </row>
    <row r="1456" spans="1:21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16">
        <f t="shared" si="117"/>
        <v>42463.866666666669</v>
      </c>
      <c r="T1456" s="16">
        <f t="shared" si="118"/>
        <v>16915.915972222221</v>
      </c>
      <c r="U1456">
        <f t="shared" si="114"/>
        <v>2016</v>
      </c>
    </row>
    <row r="1457" spans="1:21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16">
        <f t="shared" si="117"/>
        <v>41832.672685185185</v>
      </c>
      <c r="T1457" s="16">
        <f t="shared" si="118"/>
        <v>16318.56875</v>
      </c>
      <c r="U1457">
        <f t="shared" si="114"/>
        <v>2014</v>
      </c>
    </row>
    <row r="1458" spans="1:21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16">
        <f t="shared" si="117"/>
        <v>42708.668576388889</v>
      </c>
      <c r="T1458" s="16">
        <f t="shared" si="118"/>
        <v>17169.668576388889</v>
      </c>
      <c r="U1458">
        <f t="shared" si="114"/>
        <v>2016</v>
      </c>
    </row>
    <row r="1459" spans="1:21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5"/>
        <v>0</v>
      </c>
      <c r="P1459">
        <f t="shared" si="116"/>
        <v>0</v>
      </c>
      <c r="Q1459" s="11" t="s">
        <v>8320</v>
      </c>
      <c r="R1459" t="s">
        <v>8339</v>
      </c>
      <c r="S1459" s="16">
        <f t="shared" si="117"/>
        <v>42289.89634259259</v>
      </c>
      <c r="T1459" s="16">
        <f t="shared" si="118"/>
        <v>16750.938009259258</v>
      </c>
      <c r="U1459">
        <f t="shared" si="114"/>
        <v>2015</v>
      </c>
    </row>
    <row r="1460" spans="1:21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5"/>
        <v>0</v>
      </c>
      <c r="P1460">
        <f t="shared" si="116"/>
        <v>0</v>
      </c>
      <c r="Q1460" s="11" t="s">
        <v>8320</v>
      </c>
      <c r="R1460" t="s">
        <v>8339</v>
      </c>
      <c r="S1460" s="16">
        <f t="shared" si="117"/>
        <v>41831.705555555556</v>
      </c>
      <c r="T1460" s="16">
        <f t="shared" si="118"/>
        <v>16293.166666666666</v>
      </c>
      <c r="U1460">
        <f t="shared" si="114"/>
        <v>2014</v>
      </c>
    </row>
    <row r="1461" spans="1:21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5"/>
        <v>0</v>
      </c>
      <c r="P1461">
        <f t="shared" si="116"/>
        <v>0</v>
      </c>
      <c r="Q1461" s="11" t="s">
        <v>8320</v>
      </c>
      <c r="R1461" t="s">
        <v>8339</v>
      </c>
      <c r="S1461" s="16">
        <f t="shared" si="117"/>
        <v>42312.204814814817</v>
      </c>
      <c r="T1461" s="16">
        <f t="shared" si="118"/>
        <v>16771.725694444445</v>
      </c>
      <c r="U1461">
        <f t="shared" si="114"/>
        <v>2015</v>
      </c>
    </row>
    <row r="1462" spans="1:21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5"/>
        <v>0</v>
      </c>
      <c r="P1462">
        <f t="shared" si="116"/>
        <v>0</v>
      </c>
      <c r="Q1462" s="11" t="s">
        <v>8320</v>
      </c>
      <c r="R1462" t="s">
        <v>8340</v>
      </c>
      <c r="S1462" s="16">
        <f t="shared" si="117"/>
        <v>41915.896967592591</v>
      </c>
      <c r="T1462" s="16">
        <f t="shared" si="118"/>
        <v>16404.989583333332</v>
      </c>
      <c r="U1462">
        <f t="shared" si="114"/>
        <v>2014</v>
      </c>
    </row>
    <row r="1463" spans="1:21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16">
        <f t="shared" si="117"/>
        <v>41899.645300925928</v>
      </c>
      <c r="T1463" s="16">
        <f t="shared" si="118"/>
        <v>16364</v>
      </c>
      <c r="U1463">
        <f t="shared" si="114"/>
        <v>2014</v>
      </c>
    </row>
    <row r="1464" spans="1:21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16">
        <f t="shared" si="117"/>
        <v>41344.662858796299</v>
      </c>
      <c r="T1464" s="16">
        <f t="shared" si="118"/>
        <v>15805.662858796297</v>
      </c>
      <c r="U1464">
        <f t="shared" si="114"/>
        <v>2013</v>
      </c>
    </row>
    <row r="1465" spans="1:21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16">
        <f t="shared" si="117"/>
        <v>41326.911319444444</v>
      </c>
      <c r="T1465" s="16">
        <f t="shared" si="118"/>
        <v>15802.869652777779</v>
      </c>
      <c r="U1465">
        <f t="shared" si="114"/>
        <v>2013</v>
      </c>
    </row>
    <row r="1466" spans="1:21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16">
        <f t="shared" si="117"/>
        <v>41291.661550925928</v>
      </c>
      <c r="T1466" s="16">
        <f t="shared" si="118"/>
        <v>15752.661550925926</v>
      </c>
      <c r="U1466">
        <f t="shared" si="114"/>
        <v>2013</v>
      </c>
    </row>
    <row r="1467" spans="1:21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6">
        <f t="shared" si="117"/>
        <v>40959.734398148146</v>
      </c>
      <c r="T1467" s="16">
        <f t="shared" si="118"/>
        <v>15421.125</v>
      </c>
      <c r="U1467">
        <f t="shared" si="114"/>
        <v>2012</v>
      </c>
    </row>
    <row r="1468" spans="1:21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6">
        <f t="shared" si="117"/>
        <v>42340.172060185185</v>
      </c>
      <c r="T1468" s="16">
        <f t="shared" si="118"/>
        <v>16812.208333333332</v>
      </c>
      <c r="U1468">
        <f t="shared" si="114"/>
        <v>2015</v>
      </c>
    </row>
    <row r="1469" spans="1:21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6">
        <f t="shared" si="117"/>
        <v>40933.80190972222</v>
      </c>
      <c r="T1469" s="16">
        <f t="shared" si="118"/>
        <v>15424.760243055556</v>
      </c>
      <c r="U1469">
        <f t="shared" si="114"/>
        <v>2012</v>
      </c>
    </row>
    <row r="1470" spans="1:21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6">
        <f t="shared" si="117"/>
        <v>40646.014456018522</v>
      </c>
      <c r="T1470" s="16">
        <f t="shared" si="118"/>
        <v>15137.01445601852</v>
      </c>
      <c r="U1470">
        <f t="shared" si="114"/>
        <v>2011</v>
      </c>
    </row>
    <row r="1471" spans="1:21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6">
        <f t="shared" si="117"/>
        <v>41290.598483796297</v>
      </c>
      <c r="T1471" s="16">
        <f t="shared" si="118"/>
        <v>15751.598483796297</v>
      </c>
      <c r="U1471">
        <f t="shared" si="114"/>
        <v>2013</v>
      </c>
    </row>
    <row r="1472" spans="1:21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6">
        <f t="shared" si="117"/>
        <v>41250.827118055553</v>
      </c>
      <c r="T1472" s="16">
        <f t="shared" si="118"/>
        <v>15702.827118055555</v>
      </c>
      <c r="U1472">
        <f t="shared" si="114"/>
        <v>2012</v>
      </c>
    </row>
    <row r="1473" spans="1:21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6">
        <f t="shared" si="117"/>
        <v>42073.957569444443</v>
      </c>
      <c r="T1473" s="16">
        <f t="shared" si="118"/>
        <v>16534.957569444443</v>
      </c>
      <c r="U1473">
        <f t="shared" si="114"/>
        <v>2015</v>
      </c>
    </row>
    <row r="1474" spans="1:21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6">
        <f t="shared" si="117"/>
        <v>41533.542858796296</v>
      </c>
      <c r="T1474" s="16">
        <f t="shared" si="118"/>
        <v>15994.542858796296</v>
      </c>
      <c r="U1474">
        <f t="shared" si="114"/>
        <v>2013</v>
      </c>
    </row>
    <row r="1475" spans="1:21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6">
        <f t="shared" si="118"/>
        <v>15400.979618055555</v>
      </c>
      <c r="U1475">
        <f t="shared" ref="U1475:U1538" si="119">YEAR(S1475)</f>
        <v>2012</v>
      </c>
    </row>
    <row r="1476" spans="1:21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15961.727916666665</v>
      </c>
      <c r="U1476">
        <f t="shared" si="119"/>
        <v>2013</v>
      </c>
    </row>
    <row r="1477" spans="1:21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16424.207638888889</v>
      </c>
      <c r="U1477">
        <f t="shared" si="119"/>
        <v>2014</v>
      </c>
    </row>
    <row r="1478" spans="1:21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15227.041921296297</v>
      </c>
      <c r="U1478">
        <f t="shared" si="119"/>
        <v>2011</v>
      </c>
    </row>
    <row r="1479" spans="1:21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15331.125</v>
      </c>
      <c r="U1479">
        <f t="shared" si="119"/>
        <v>2011</v>
      </c>
    </row>
    <row r="1480" spans="1:21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15839.871678240741</v>
      </c>
      <c r="U1480">
        <f t="shared" si="119"/>
        <v>2013</v>
      </c>
    </row>
    <row r="1481" spans="1:21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ref="O1481:O1544" si="120">ROUND(E1481/D1481*100,0)</f>
        <v>137</v>
      </c>
      <c r="P1481">
        <f t="shared" ref="P1481:P1544" si="121">IFERROR(ROUND(E1481/L1481,2),0)</f>
        <v>30.96</v>
      </c>
      <c r="Q1481" s="11" t="s">
        <v>8320</v>
      </c>
      <c r="R1481" t="s">
        <v>8340</v>
      </c>
      <c r="S1481" s="16">
        <f t="shared" ref="S1481:S1544" si="122">(((J1481/60)/60)/24)+DATE(1970,1,1)</f>
        <v>41754.745243055557</v>
      </c>
      <c r="T1481" s="16">
        <f t="shared" ref="T1481:T1544" si="123">(((I1481/60)/60)/24)</f>
        <v>16200.165972222223</v>
      </c>
      <c r="U1481">
        <f t="shared" si="119"/>
        <v>2014</v>
      </c>
    </row>
    <row r="1482" spans="1:21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20"/>
        <v>117</v>
      </c>
      <c r="P1482">
        <f t="shared" si="121"/>
        <v>92.16</v>
      </c>
      <c r="Q1482" s="11" t="s">
        <v>8320</v>
      </c>
      <c r="R1482" t="s">
        <v>8322</v>
      </c>
      <c r="S1482" s="16">
        <f t="shared" si="122"/>
        <v>41464.934016203704</v>
      </c>
      <c r="T1482" s="16">
        <f t="shared" si="123"/>
        <v>15912.708333333334</v>
      </c>
      <c r="U1482">
        <f t="shared" si="119"/>
        <v>2013</v>
      </c>
    </row>
    <row r="1483" spans="1:21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20"/>
        <v>2</v>
      </c>
      <c r="P1483">
        <f t="shared" si="121"/>
        <v>17.5</v>
      </c>
      <c r="Q1483" s="11" t="s">
        <v>8320</v>
      </c>
      <c r="R1483" t="s">
        <v>8322</v>
      </c>
      <c r="S1483" s="16">
        <f t="shared" si="122"/>
        <v>41550.922974537039</v>
      </c>
      <c r="T1483" s="16">
        <f t="shared" si="123"/>
        <v>16011.922974537038</v>
      </c>
      <c r="U1483">
        <f t="shared" si="119"/>
        <v>2013</v>
      </c>
    </row>
    <row r="1484" spans="1:21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20"/>
        <v>0</v>
      </c>
      <c r="P1484">
        <f t="shared" si="121"/>
        <v>5</v>
      </c>
      <c r="Q1484" s="11" t="s">
        <v>8320</v>
      </c>
      <c r="R1484" t="s">
        <v>8322</v>
      </c>
      <c r="S1484" s="16">
        <f t="shared" si="122"/>
        <v>41136.85805555556</v>
      </c>
      <c r="T1484" s="16">
        <f t="shared" si="123"/>
        <v>15590.327083333332</v>
      </c>
      <c r="U1484">
        <f t="shared" si="119"/>
        <v>2012</v>
      </c>
    </row>
    <row r="1485" spans="1:21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20"/>
        <v>1</v>
      </c>
      <c r="P1485">
        <f t="shared" si="121"/>
        <v>25</v>
      </c>
      <c r="Q1485" s="11" t="s">
        <v>8320</v>
      </c>
      <c r="R1485" t="s">
        <v>8322</v>
      </c>
      <c r="S1485" s="16">
        <f t="shared" si="122"/>
        <v>42548.192997685182</v>
      </c>
      <c r="T1485" s="16">
        <f t="shared" si="123"/>
        <v>17004.192997685186</v>
      </c>
      <c r="U1485">
        <f t="shared" si="119"/>
        <v>2016</v>
      </c>
    </row>
    <row r="1486" spans="1:21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20"/>
        <v>0</v>
      </c>
      <c r="P1486">
        <f t="shared" si="121"/>
        <v>0</v>
      </c>
      <c r="Q1486" s="11" t="s">
        <v>8320</v>
      </c>
      <c r="R1486" t="s">
        <v>8322</v>
      </c>
      <c r="S1486" s="16">
        <f t="shared" si="122"/>
        <v>41053.200960648144</v>
      </c>
      <c r="T1486" s="16">
        <f t="shared" si="123"/>
        <v>15542.61875</v>
      </c>
      <c r="U1486">
        <f t="shared" si="119"/>
        <v>2012</v>
      </c>
    </row>
    <row r="1487" spans="1:21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20"/>
        <v>2</v>
      </c>
      <c r="P1487">
        <f t="shared" si="121"/>
        <v>50</v>
      </c>
      <c r="Q1487" s="11" t="s">
        <v>8320</v>
      </c>
      <c r="R1487" t="s">
        <v>8322</v>
      </c>
      <c r="S1487" s="16">
        <f t="shared" si="122"/>
        <v>42130.795983796299</v>
      </c>
      <c r="T1487" s="16">
        <f t="shared" si="123"/>
        <v>16606.795983796295</v>
      </c>
      <c r="U1487">
        <f t="shared" si="119"/>
        <v>2015</v>
      </c>
    </row>
    <row r="1488" spans="1:21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20"/>
        <v>0</v>
      </c>
      <c r="P1488">
        <f t="shared" si="121"/>
        <v>16</v>
      </c>
      <c r="Q1488" s="11" t="s">
        <v>8320</v>
      </c>
      <c r="R1488" t="s">
        <v>8322</v>
      </c>
      <c r="S1488" s="16">
        <f t="shared" si="122"/>
        <v>42032.168530092589</v>
      </c>
      <c r="T1488" s="16">
        <f t="shared" si="123"/>
        <v>16493.168530092593</v>
      </c>
      <c r="U1488">
        <f t="shared" si="119"/>
        <v>2015</v>
      </c>
    </row>
    <row r="1489" spans="1:21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20"/>
        <v>0</v>
      </c>
      <c r="P1489">
        <f t="shared" si="121"/>
        <v>0</v>
      </c>
      <c r="Q1489" s="11" t="s">
        <v>8320</v>
      </c>
      <c r="R1489" t="s">
        <v>8322</v>
      </c>
      <c r="S1489" s="16">
        <f t="shared" si="122"/>
        <v>42554.917488425926</v>
      </c>
      <c r="T1489" s="16">
        <f t="shared" si="123"/>
        <v>17015.917488425926</v>
      </c>
      <c r="U1489">
        <f t="shared" si="119"/>
        <v>2016</v>
      </c>
    </row>
    <row r="1490" spans="1:21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20"/>
        <v>2</v>
      </c>
      <c r="P1490">
        <f t="shared" si="121"/>
        <v>60</v>
      </c>
      <c r="Q1490" s="11" t="s">
        <v>8320</v>
      </c>
      <c r="R1490" t="s">
        <v>8322</v>
      </c>
      <c r="S1490" s="16">
        <f t="shared" si="122"/>
        <v>41614.563194444447</v>
      </c>
      <c r="T1490" s="16">
        <f t="shared" si="123"/>
        <v>16075.563194444445</v>
      </c>
      <c r="U1490">
        <f t="shared" si="119"/>
        <v>2013</v>
      </c>
    </row>
    <row r="1491" spans="1:21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20"/>
        <v>0</v>
      </c>
      <c r="P1491">
        <f t="shared" si="121"/>
        <v>0</v>
      </c>
      <c r="Q1491" s="11" t="s">
        <v>8320</v>
      </c>
      <c r="R1491" t="s">
        <v>8322</v>
      </c>
      <c r="S1491" s="16">
        <f t="shared" si="122"/>
        <v>41198.611712962964</v>
      </c>
      <c r="T1491" s="16">
        <f t="shared" si="123"/>
        <v>15659.65337962963</v>
      </c>
      <c r="U1491">
        <f t="shared" si="119"/>
        <v>2012</v>
      </c>
    </row>
    <row r="1492" spans="1:21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20"/>
        <v>31</v>
      </c>
      <c r="P1492">
        <f t="shared" si="121"/>
        <v>47.11</v>
      </c>
      <c r="Q1492" s="11" t="s">
        <v>8320</v>
      </c>
      <c r="R1492" t="s">
        <v>8322</v>
      </c>
      <c r="S1492" s="16">
        <f t="shared" si="122"/>
        <v>41520.561041666668</v>
      </c>
      <c r="T1492" s="16">
        <f t="shared" si="123"/>
        <v>15980.561041666666</v>
      </c>
      <c r="U1492">
        <f t="shared" si="119"/>
        <v>2013</v>
      </c>
    </row>
    <row r="1493" spans="1:21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20"/>
        <v>8</v>
      </c>
      <c r="P1493">
        <f t="shared" si="121"/>
        <v>100</v>
      </c>
      <c r="Q1493" s="11" t="s">
        <v>8320</v>
      </c>
      <c r="R1493" t="s">
        <v>8322</v>
      </c>
      <c r="S1493" s="16">
        <f t="shared" si="122"/>
        <v>41991.713460648149</v>
      </c>
      <c r="T1493" s="16">
        <f t="shared" si="123"/>
        <v>16481.651388888891</v>
      </c>
      <c r="U1493">
        <f t="shared" si="119"/>
        <v>2014</v>
      </c>
    </row>
    <row r="1494" spans="1:21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20"/>
        <v>1</v>
      </c>
      <c r="P1494">
        <f t="shared" si="121"/>
        <v>15</v>
      </c>
      <c r="Q1494" s="11" t="s">
        <v>8320</v>
      </c>
      <c r="R1494" t="s">
        <v>8322</v>
      </c>
      <c r="S1494" s="16">
        <f t="shared" si="122"/>
        <v>40682.884791666671</v>
      </c>
      <c r="T1494" s="16">
        <f t="shared" si="123"/>
        <v>15143.884791666669</v>
      </c>
      <c r="U1494">
        <f t="shared" si="119"/>
        <v>2011</v>
      </c>
    </row>
    <row r="1495" spans="1:21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20"/>
        <v>0</v>
      </c>
      <c r="P1495">
        <f t="shared" si="121"/>
        <v>0</v>
      </c>
      <c r="Q1495" s="11" t="s">
        <v>8320</v>
      </c>
      <c r="R1495" t="s">
        <v>8322</v>
      </c>
      <c r="S1495" s="16">
        <f t="shared" si="122"/>
        <v>41411.866608796299</v>
      </c>
      <c r="T1495" s="16">
        <f t="shared" si="123"/>
        <v>15872.866608796297</v>
      </c>
      <c r="U1495">
        <f t="shared" si="119"/>
        <v>2013</v>
      </c>
    </row>
    <row r="1496" spans="1:21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20"/>
        <v>9</v>
      </c>
      <c r="P1496">
        <f t="shared" si="121"/>
        <v>40.450000000000003</v>
      </c>
      <c r="Q1496" s="11" t="s">
        <v>8320</v>
      </c>
      <c r="R1496" t="s">
        <v>8322</v>
      </c>
      <c r="S1496" s="16">
        <f t="shared" si="122"/>
        <v>42067.722372685181</v>
      </c>
      <c r="T1496" s="16">
        <f t="shared" si="123"/>
        <v>16528.651388888891</v>
      </c>
      <c r="U1496">
        <f t="shared" si="119"/>
        <v>2015</v>
      </c>
    </row>
    <row r="1497" spans="1:21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20"/>
        <v>0</v>
      </c>
      <c r="P1497">
        <f t="shared" si="121"/>
        <v>0</v>
      </c>
      <c r="Q1497" s="11" t="s">
        <v>8320</v>
      </c>
      <c r="R1497" t="s">
        <v>8322</v>
      </c>
      <c r="S1497" s="16">
        <f t="shared" si="122"/>
        <v>40752.789710648147</v>
      </c>
      <c r="T1497" s="16">
        <f t="shared" si="123"/>
        <v>15213.789710648149</v>
      </c>
      <c r="U1497">
        <f t="shared" si="119"/>
        <v>2011</v>
      </c>
    </row>
    <row r="1498" spans="1:21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20"/>
        <v>0</v>
      </c>
      <c r="P1498">
        <f t="shared" si="121"/>
        <v>0</v>
      </c>
      <c r="Q1498" s="11" t="s">
        <v>8320</v>
      </c>
      <c r="R1498" t="s">
        <v>8322</v>
      </c>
      <c r="S1498" s="16">
        <f t="shared" si="122"/>
        <v>41838.475219907406</v>
      </c>
      <c r="T1498" s="16">
        <f t="shared" si="123"/>
        <v>16329.475219907406</v>
      </c>
      <c r="U1498">
        <f t="shared" si="119"/>
        <v>2014</v>
      </c>
    </row>
    <row r="1499" spans="1:21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20"/>
        <v>0</v>
      </c>
      <c r="P1499">
        <f t="shared" si="121"/>
        <v>1</v>
      </c>
      <c r="Q1499" s="11" t="s">
        <v>8320</v>
      </c>
      <c r="R1499" t="s">
        <v>8322</v>
      </c>
      <c r="S1499" s="16">
        <f t="shared" si="122"/>
        <v>41444.64261574074</v>
      </c>
      <c r="T1499" s="16">
        <f t="shared" si="123"/>
        <v>15917.821527777778</v>
      </c>
      <c r="U1499">
        <f t="shared" si="119"/>
        <v>2013</v>
      </c>
    </row>
    <row r="1500" spans="1:21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20"/>
        <v>2</v>
      </c>
      <c r="P1500">
        <f t="shared" si="121"/>
        <v>19</v>
      </c>
      <c r="Q1500" s="11" t="s">
        <v>8320</v>
      </c>
      <c r="R1500" t="s">
        <v>8322</v>
      </c>
      <c r="S1500" s="16">
        <f t="shared" si="122"/>
        <v>41840.983541666668</v>
      </c>
      <c r="T1500" s="16">
        <f t="shared" si="123"/>
        <v>16316.983541666668</v>
      </c>
      <c r="U1500">
        <f t="shared" si="119"/>
        <v>2014</v>
      </c>
    </row>
    <row r="1501" spans="1:21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20"/>
        <v>0</v>
      </c>
      <c r="P1501">
        <f t="shared" si="121"/>
        <v>5</v>
      </c>
      <c r="Q1501" s="11" t="s">
        <v>8320</v>
      </c>
      <c r="R1501" t="s">
        <v>8322</v>
      </c>
      <c r="S1501" s="16">
        <f t="shared" si="122"/>
        <v>42527.007326388892</v>
      </c>
      <c r="T1501" s="16">
        <f t="shared" si="123"/>
        <v>17018.007326388888</v>
      </c>
      <c r="U1501">
        <f t="shared" si="119"/>
        <v>2016</v>
      </c>
    </row>
    <row r="1502" spans="1:21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20"/>
        <v>25</v>
      </c>
      <c r="P1502">
        <f t="shared" si="121"/>
        <v>46.73</v>
      </c>
      <c r="Q1502" s="11" t="s">
        <v>8336</v>
      </c>
      <c r="R1502" t="s">
        <v>8337</v>
      </c>
      <c r="S1502" s="16">
        <f t="shared" si="122"/>
        <v>41365.904594907406</v>
      </c>
      <c r="T1502" s="16">
        <f t="shared" si="123"/>
        <v>15826.904594907408</v>
      </c>
      <c r="U1502">
        <f t="shared" si="119"/>
        <v>2013</v>
      </c>
    </row>
    <row r="1503" spans="1:21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16">
        <f t="shared" si="122"/>
        <v>42163.583599537036</v>
      </c>
      <c r="T1503" s="16">
        <f t="shared" si="123"/>
        <v>16624.583599537036</v>
      </c>
      <c r="U1503">
        <f t="shared" si="119"/>
        <v>2015</v>
      </c>
    </row>
    <row r="1504" spans="1:21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16">
        <f t="shared" si="122"/>
        <v>42426.542592592596</v>
      </c>
      <c r="T1504" s="16">
        <f t="shared" si="123"/>
        <v>16885.916666666668</v>
      </c>
      <c r="U1504">
        <f t="shared" si="119"/>
        <v>2016</v>
      </c>
    </row>
    <row r="1505" spans="1:21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16">
        <f t="shared" si="122"/>
        <v>42606.347233796296</v>
      </c>
      <c r="T1505" s="16">
        <f t="shared" si="123"/>
        <v>17097.347233796296</v>
      </c>
      <c r="U1505">
        <f t="shared" si="119"/>
        <v>2016</v>
      </c>
    </row>
    <row r="1506" spans="1:21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16">
        <f t="shared" si="122"/>
        <v>41772.657685185186</v>
      </c>
      <c r="T1506" s="16">
        <f t="shared" si="123"/>
        <v>16231.356249999999</v>
      </c>
      <c r="U1506">
        <f t="shared" si="119"/>
        <v>2014</v>
      </c>
    </row>
    <row r="1507" spans="1:21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16">
        <f t="shared" si="122"/>
        <v>42414.44332175926</v>
      </c>
      <c r="T1507" s="16">
        <f t="shared" si="123"/>
        <v>16882.834027777779</v>
      </c>
      <c r="U1507">
        <f t="shared" si="119"/>
        <v>2016</v>
      </c>
    </row>
    <row r="1508" spans="1:21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16">
        <f t="shared" si="122"/>
        <v>41814.785925925928</v>
      </c>
      <c r="T1508" s="16">
        <f t="shared" si="123"/>
        <v>16275.785925925928</v>
      </c>
      <c r="U1508">
        <f t="shared" si="119"/>
        <v>2014</v>
      </c>
    </row>
    <row r="1509" spans="1:21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16">
        <f t="shared" si="122"/>
        <v>40254.450335648151</v>
      </c>
      <c r="T1509" s="16">
        <f t="shared" si="123"/>
        <v>14744.340277777779</v>
      </c>
      <c r="U1509">
        <f t="shared" si="119"/>
        <v>2010</v>
      </c>
    </row>
    <row r="1510" spans="1:21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16">
        <f t="shared" si="122"/>
        <v>41786.614363425928</v>
      </c>
      <c r="T1510" s="16">
        <f t="shared" si="123"/>
        <v>16248.614363425926</v>
      </c>
      <c r="U1510">
        <f t="shared" si="119"/>
        <v>2014</v>
      </c>
    </row>
    <row r="1511" spans="1:21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16">
        <f t="shared" si="122"/>
        <v>42751.533391203702</v>
      </c>
      <c r="T1511" s="16">
        <f t="shared" si="123"/>
        <v>17211.957638888889</v>
      </c>
      <c r="U1511">
        <f t="shared" si="119"/>
        <v>2017</v>
      </c>
    </row>
    <row r="1512" spans="1:21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16">
        <f t="shared" si="122"/>
        <v>41809.385162037033</v>
      </c>
      <c r="T1512" s="16">
        <f t="shared" si="123"/>
        <v>16270.385162037035</v>
      </c>
      <c r="U1512">
        <f t="shared" si="119"/>
        <v>2014</v>
      </c>
    </row>
    <row r="1513" spans="1:21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16">
        <f t="shared" si="122"/>
        <v>42296.583379629628</v>
      </c>
      <c r="T1513" s="16">
        <f t="shared" si="123"/>
        <v>16757.625046296296</v>
      </c>
      <c r="U1513">
        <f t="shared" si="119"/>
        <v>2015</v>
      </c>
    </row>
    <row r="1514" spans="1:21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16">
        <f t="shared" si="122"/>
        <v>42741.684479166666</v>
      </c>
      <c r="T1514" s="16">
        <f t="shared" si="123"/>
        <v>17202.684479166666</v>
      </c>
      <c r="U1514">
        <f t="shared" si="119"/>
        <v>2017</v>
      </c>
    </row>
    <row r="1515" spans="1:21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16">
        <f t="shared" si="122"/>
        <v>41806.637337962966</v>
      </c>
      <c r="T1515" s="16">
        <f t="shared" si="123"/>
        <v>16267.637337962964</v>
      </c>
      <c r="U1515">
        <f t="shared" si="119"/>
        <v>2014</v>
      </c>
    </row>
    <row r="1516" spans="1:21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16">
        <f t="shared" si="122"/>
        <v>42234.597685185188</v>
      </c>
      <c r="T1516" s="16">
        <f t="shared" si="123"/>
        <v>16705.597685185185</v>
      </c>
      <c r="U1516">
        <f t="shared" si="119"/>
        <v>2015</v>
      </c>
    </row>
    <row r="1517" spans="1:21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16">
        <f t="shared" si="122"/>
        <v>42415.253437499996</v>
      </c>
      <c r="T1517" s="16">
        <f t="shared" si="123"/>
        <v>16876.211770833332</v>
      </c>
      <c r="U1517">
        <f t="shared" si="119"/>
        <v>2016</v>
      </c>
    </row>
    <row r="1518" spans="1:21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16">
        <f t="shared" si="122"/>
        <v>42619.466342592597</v>
      </c>
      <c r="T1518" s="16">
        <f t="shared" si="123"/>
        <v>17080.583333333332</v>
      </c>
      <c r="U1518">
        <f t="shared" si="119"/>
        <v>2016</v>
      </c>
    </row>
    <row r="1519" spans="1:21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16">
        <f t="shared" si="122"/>
        <v>41948.56658564815</v>
      </c>
      <c r="T1519" s="16">
        <f t="shared" si="123"/>
        <v>16410.25</v>
      </c>
      <c r="U1519">
        <f t="shared" si="119"/>
        <v>2014</v>
      </c>
    </row>
    <row r="1520" spans="1:21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16">
        <f t="shared" si="122"/>
        <v>41760.8200462963</v>
      </c>
      <c r="T1520" s="16">
        <f t="shared" si="123"/>
        <v>16221.820046296298</v>
      </c>
      <c r="U1520">
        <f t="shared" si="119"/>
        <v>2014</v>
      </c>
    </row>
    <row r="1521" spans="1:21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16">
        <f t="shared" si="122"/>
        <v>41782.741701388892</v>
      </c>
      <c r="T1521" s="16">
        <f t="shared" si="123"/>
        <v>16241.915972222223</v>
      </c>
      <c r="U1521">
        <f t="shared" si="119"/>
        <v>2014</v>
      </c>
    </row>
    <row r="1522" spans="1:21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16">
        <f t="shared" si="122"/>
        <v>41955.857789351852</v>
      </c>
      <c r="T1522" s="16">
        <f t="shared" si="123"/>
        <v>16423.166666666668</v>
      </c>
      <c r="U1522">
        <f t="shared" si="119"/>
        <v>2014</v>
      </c>
    </row>
    <row r="1523" spans="1:21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16">
        <f t="shared" si="122"/>
        <v>42493.167719907404</v>
      </c>
      <c r="T1523" s="16">
        <f t="shared" si="123"/>
        <v>16959.167719907407</v>
      </c>
      <c r="U1523">
        <f t="shared" si="119"/>
        <v>2016</v>
      </c>
    </row>
    <row r="1524" spans="1:21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16">
        <f t="shared" si="122"/>
        <v>41899.830312500002</v>
      </c>
      <c r="T1524" s="16">
        <f t="shared" si="123"/>
        <v>16360.8303125</v>
      </c>
      <c r="U1524">
        <f t="shared" si="119"/>
        <v>2014</v>
      </c>
    </row>
    <row r="1525" spans="1:21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16">
        <f t="shared" si="122"/>
        <v>41964.751342592594</v>
      </c>
      <c r="T1525" s="16">
        <f t="shared" si="123"/>
        <v>16427</v>
      </c>
      <c r="U1525">
        <f t="shared" si="119"/>
        <v>2014</v>
      </c>
    </row>
    <row r="1526" spans="1:21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16">
        <f t="shared" si="122"/>
        <v>42756.501041666663</v>
      </c>
      <c r="T1526" s="16">
        <f t="shared" si="123"/>
        <v>17217.501041666666</v>
      </c>
      <c r="U1526">
        <f t="shared" si="119"/>
        <v>2017</v>
      </c>
    </row>
    <row r="1527" spans="1:21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16">
        <f t="shared" si="122"/>
        <v>42570.702986111108</v>
      </c>
      <c r="T1527" s="16">
        <f t="shared" si="123"/>
        <v>17031.702986111111</v>
      </c>
      <c r="U1527">
        <f t="shared" si="119"/>
        <v>2016</v>
      </c>
    </row>
    <row r="1528" spans="1:21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16">
        <f t="shared" si="122"/>
        <v>42339.276006944448</v>
      </c>
      <c r="T1528" s="16">
        <f t="shared" si="123"/>
        <v>16819.276006944445</v>
      </c>
      <c r="U1528">
        <f t="shared" si="119"/>
        <v>2015</v>
      </c>
    </row>
    <row r="1529" spans="1:21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16">
        <f t="shared" si="122"/>
        <v>42780.600532407407</v>
      </c>
      <c r="T1529" s="16">
        <f t="shared" si="123"/>
        <v>17239.558865740739</v>
      </c>
      <c r="U1529">
        <f t="shared" si="119"/>
        <v>2017</v>
      </c>
    </row>
    <row r="1530" spans="1:21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16">
        <f t="shared" si="122"/>
        <v>42736.732893518521</v>
      </c>
      <c r="T1530" s="16">
        <f t="shared" si="123"/>
        <v>17198</v>
      </c>
      <c r="U1530">
        <f t="shared" si="119"/>
        <v>2017</v>
      </c>
    </row>
    <row r="1531" spans="1:21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6">
        <f t="shared" si="122"/>
        <v>42052.628703703704</v>
      </c>
      <c r="T1531" s="16">
        <f t="shared" si="123"/>
        <v>16513.587037037036</v>
      </c>
      <c r="U1531">
        <f t="shared" si="119"/>
        <v>2015</v>
      </c>
    </row>
    <row r="1532" spans="1:21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6">
        <f t="shared" si="122"/>
        <v>42275.767303240747</v>
      </c>
      <c r="T1532" s="16">
        <f t="shared" si="123"/>
        <v>16731.767303240744</v>
      </c>
      <c r="U1532">
        <f t="shared" si="119"/>
        <v>2015</v>
      </c>
    </row>
    <row r="1533" spans="1:21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6">
        <f t="shared" si="122"/>
        <v>41941.802384259259</v>
      </c>
      <c r="T1533" s="16">
        <f t="shared" si="123"/>
        <v>16405.125</v>
      </c>
      <c r="U1533">
        <f t="shared" si="119"/>
        <v>2014</v>
      </c>
    </row>
    <row r="1534" spans="1:21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6">
        <f t="shared" si="122"/>
        <v>42391.475289351853</v>
      </c>
      <c r="T1534" s="16">
        <f t="shared" si="123"/>
        <v>16846.625</v>
      </c>
      <c r="U1534">
        <f t="shared" si="119"/>
        <v>2016</v>
      </c>
    </row>
    <row r="1535" spans="1:21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6">
        <f t="shared" si="122"/>
        <v>42443.00204861111</v>
      </c>
      <c r="T1535" s="16">
        <f t="shared" si="123"/>
        <v>16923.165972222221</v>
      </c>
      <c r="U1535">
        <f t="shared" si="119"/>
        <v>2016</v>
      </c>
    </row>
    <row r="1536" spans="1:21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6">
        <f t="shared" si="122"/>
        <v>42221.67432870371</v>
      </c>
      <c r="T1536" s="16">
        <f t="shared" si="123"/>
        <v>16682.674328703706</v>
      </c>
      <c r="U1536">
        <f t="shared" si="119"/>
        <v>2015</v>
      </c>
    </row>
    <row r="1537" spans="1:21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6">
        <f t="shared" si="122"/>
        <v>42484.829062500001</v>
      </c>
      <c r="T1537" s="16">
        <f t="shared" si="123"/>
        <v>16944.916666666668</v>
      </c>
      <c r="U1537">
        <f t="shared" si="119"/>
        <v>2016</v>
      </c>
    </row>
    <row r="1538" spans="1:21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6">
        <f t="shared" si="122"/>
        <v>42213.802199074074</v>
      </c>
      <c r="T1538" s="16">
        <f t="shared" si="123"/>
        <v>16674.802199074074</v>
      </c>
      <c r="U1538">
        <f t="shared" si="119"/>
        <v>2015</v>
      </c>
    </row>
    <row r="1539" spans="1:21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6">
        <f t="shared" si="123"/>
        <v>17019.75</v>
      </c>
      <c r="U1539">
        <f t="shared" ref="U1539:U1602" si="124">YEAR(S1539)</f>
        <v>2016</v>
      </c>
    </row>
    <row r="1540" spans="1:21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16457.782060185185</v>
      </c>
      <c r="U1540">
        <f t="shared" si="124"/>
        <v>2014</v>
      </c>
    </row>
    <row r="1541" spans="1:21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17169.919201388886</v>
      </c>
      <c r="U1541">
        <f t="shared" si="124"/>
        <v>2016</v>
      </c>
    </row>
    <row r="1542" spans="1:21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8341</v>
      </c>
      <c r="S1542" s="16">
        <f t="shared" si="122"/>
        <v>41939.00712962963</v>
      </c>
      <c r="T1542" s="16">
        <f t="shared" si="123"/>
        <v>16400.052083333332</v>
      </c>
      <c r="U1542">
        <f t="shared" si="124"/>
        <v>2014</v>
      </c>
    </row>
    <row r="1543" spans="1:21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16435.712245370371</v>
      </c>
      <c r="U1543">
        <f t="shared" si="124"/>
        <v>2014</v>
      </c>
    </row>
    <row r="1544" spans="1:21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16616.996527777777</v>
      </c>
      <c r="U1544">
        <f t="shared" si="124"/>
        <v>2015</v>
      </c>
    </row>
    <row r="1545" spans="1:21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ref="O1545:O1608" si="125">ROUND(E1545/D1545*100,0)</f>
        <v>0</v>
      </c>
      <c r="P1545">
        <f t="shared" ref="P1545:P1608" si="126">IFERROR(ROUND(E1545/L1545,2),0)</f>
        <v>10</v>
      </c>
      <c r="Q1545" s="11" t="s">
        <v>8336</v>
      </c>
      <c r="R1545" t="s">
        <v>8341</v>
      </c>
      <c r="S1545" s="16">
        <f t="shared" ref="S1545:S1608" si="127">(((J1545/60)/60)/24)+DATE(1970,1,1)</f>
        <v>41935.509652777779</v>
      </c>
      <c r="T1545" s="16">
        <f t="shared" ref="T1545:T1608" si="128">(((I1545/60)/60)/24)</f>
        <v>16396.551319444443</v>
      </c>
      <c r="U1545">
        <f t="shared" si="124"/>
        <v>2014</v>
      </c>
    </row>
    <row r="1546" spans="1:21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5"/>
        <v>0</v>
      </c>
      <c r="P1546">
        <f t="shared" si="126"/>
        <v>0</v>
      </c>
      <c r="Q1546" s="11" t="s">
        <v>8336</v>
      </c>
      <c r="R1546" t="s">
        <v>8341</v>
      </c>
      <c r="S1546" s="16">
        <f t="shared" si="127"/>
        <v>42053.051203703704</v>
      </c>
      <c r="T1546" s="16">
        <f t="shared" si="128"/>
        <v>16526.012500000001</v>
      </c>
      <c r="U1546">
        <f t="shared" si="124"/>
        <v>2015</v>
      </c>
    </row>
    <row r="1547" spans="1:21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5"/>
        <v>0</v>
      </c>
      <c r="P1547">
        <f t="shared" si="126"/>
        <v>1</v>
      </c>
      <c r="Q1547" s="11" t="s">
        <v>8336</v>
      </c>
      <c r="R1547" t="s">
        <v>8341</v>
      </c>
      <c r="S1547" s="16">
        <f t="shared" si="127"/>
        <v>42031.884652777779</v>
      </c>
      <c r="T1547" s="16">
        <f t="shared" si="128"/>
        <v>16496.886111111111</v>
      </c>
      <c r="U1547">
        <f t="shared" si="124"/>
        <v>2015</v>
      </c>
    </row>
    <row r="1548" spans="1:21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5"/>
        <v>29</v>
      </c>
      <c r="P1548">
        <f t="shared" si="126"/>
        <v>26.27</v>
      </c>
      <c r="Q1548" s="11" t="s">
        <v>8336</v>
      </c>
      <c r="R1548" t="s">
        <v>8341</v>
      </c>
      <c r="S1548" s="16">
        <f t="shared" si="127"/>
        <v>41839.212951388887</v>
      </c>
      <c r="T1548" s="16">
        <f t="shared" si="128"/>
        <v>16330.212951388887</v>
      </c>
      <c r="U1548">
        <f t="shared" si="124"/>
        <v>2014</v>
      </c>
    </row>
    <row r="1549" spans="1:21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5"/>
        <v>0</v>
      </c>
      <c r="P1549">
        <f t="shared" si="126"/>
        <v>0</v>
      </c>
      <c r="Q1549" s="11" t="s">
        <v>8336</v>
      </c>
      <c r="R1549" t="s">
        <v>8341</v>
      </c>
      <c r="S1549" s="16">
        <f t="shared" si="127"/>
        <v>42782.426875000005</v>
      </c>
      <c r="T1549" s="16">
        <f t="shared" si="128"/>
        <v>17220.426875000001</v>
      </c>
      <c r="U1549">
        <f t="shared" si="124"/>
        <v>2017</v>
      </c>
    </row>
    <row r="1550" spans="1:21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5"/>
        <v>9</v>
      </c>
      <c r="P1550">
        <f t="shared" si="126"/>
        <v>60</v>
      </c>
      <c r="Q1550" s="11" t="s">
        <v>8336</v>
      </c>
      <c r="R1550" t="s">
        <v>8341</v>
      </c>
      <c r="S1550" s="16">
        <f t="shared" si="127"/>
        <v>42286.88217592593</v>
      </c>
      <c r="T1550" s="16">
        <f t="shared" si="128"/>
        <v>16747.923842592591</v>
      </c>
      <c r="U1550">
        <f t="shared" si="124"/>
        <v>2015</v>
      </c>
    </row>
    <row r="1551" spans="1:21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5"/>
        <v>34</v>
      </c>
      <c r="P1551">
        <f t="shared" si="126"/>
        <v>28.33</v>
      </c>
      <c r="Q1551" s="11" t="s">
        <v>8336</v>
      </c>
      <c r="R1551" t="s">
        <v>8341</v>
      </c>
      <c r="S1551" s="16">
        <f t="shared" si="127"/>
        <v>42281.136099537034</v>
      </c>
      <c r="T1551" s="16">
        <f t="shared" si="128"/>
        <v>16742.177766203702</v>
      </c>
      <c r="U1551">
        <f t="shared" si="124"/>
        <v>2015</v>
      </c>
    </row>
    <row r="1552" spans="1:21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5"/>
        <v>13</v>
      </c>
      <c r="P1552">
        <f t="shared" si="126"/>
        <v>14.43</v>
      </c>
      <c r="Q1552" s="11" t="s">
        <v>8336</v>
      </c>
      <c r="R1552" t="s">
        <v>8341</v>
      </c>
      <c r="S1552" s="16">
        <f t="shared" si="127"/>
        <v>42472.449467592596</v>
      </c>
      <c r="T1552" s="16">
        <f t="shared" si="128"/>
        <v>16933.449467592593</v>
      </c>
      <c r="U1552">
        <f t="shared" si="124"/>
        <v>2016</v>
      </c>
    </row>
    <row r="1553" spans="1:21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5"/>
        <v>0</v>
      </c>
      <c r="P1553">
        <f t="shared" si="126"/>
        <v>0</v>
      </c>
      <c r="Q1553" s="11" t="s">
        <v>8336</v>
      </c>
      <c r="R1553" t="s">
        <v>8341</v>
      </c>
      <c r="S1553" s="16">
        <f t="shared" si="127"/>
        <v>42121.824525462958</v>
      </c>
      <c r="T1553" s="16">
        <f t="shared" si="128"/>
        <v>16582.824525462962</v>
      </c>
      <c r="U1553">
        <f t="shared" si="124"/>
        <v>2015</v>
      </c>
    </row>
    <row r="1554" spans="1:21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5"/>
        <v>49</v>
      </c>
      <c r="P1554">
        <f t="shared" si="126"/>
        <v>132.19</v>
      </c>
      <c r="Q1554" s="11" t="s">
        <v>8336</v>
      </c>
      <c r="R1554" t="s">
        <v>8341</v>
      </c>
      <c r="S1554" s="16">
        <f t="shared" si="127"/>
        <v>41892.688750000001</v>
      </c>
      <c r="T1554" s="16">
        <f t="shared" si="128"/>
        <v>16344.165972222223</v>
      </c>
      <c r="U1554">
        <f t="shared" si="124"/>
        <v>2014</v>
      </c>
    </row>
    <row r="1555" spans="1:21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5"/>
        <v>0</v>
      </c>
      <c r="P1555">
        <f t="shared" si="126"/>
        <v>0</v>
      </c>
      <c r="Q1555" s="11" t="s">
        <v>8336</v>
      </c>
      <c r="R1555" t="s">
        <v>8341</v>
      </c>
      <c r="S1555" s="16">
        <f t="shared" si="127"/>
        <v>42219.282951388886</v>
      </c>
      <c r="T1555" s="16">
        <f t="shared" si="128"/>
        <v>16680.28295138889</v>
      </c>
      <c r="U1555">
        <f t="shared" si="124"/>
        <v>2015</v>
      </c>
    </row>
    <row r="1556" spans="1:21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5"/>
        <v>0</v>
      </c>
      <c r="P1556">
        <f t="shared" si="126"/>
        <v>0</v>
      </c>
      <c r="Q1556" s="11" t="s">
        <v>8336</v>
      </c>
      <c r="R1556" t="s">
        <v>8341</v>
      </c>
      <c r="S1556" s="16">
        <f t="shared" si="127"/>
        <v>42188.252199074079</v>
      </c>
      <c r="T1556" s="16">
        <f t="shared" si="128"/>
        <v>16649.252199074075</v>
      </c>
      <c r="U1556">
        <f t="shared" si="124"/>
        <v>2015</v>
      </c>
    </row>
    <row r="1557" spans="1:21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5"/>
        <v>0</v>
      </c>
      <c r="P1557">
        <f t="shared" si="126"/>
        <v>0</v>
      </c>
      <c r="Q1557" s="11" t="s">
        <v>8336</v>
      </c>
      <c r="R1557" t="s">
        <v>8341</v>
      </c>
      <c r="S1557" s="16">
        <f t="shared" si="127"/>
        <v>42241.613796296297</v>
      </c>
      <c r="T1557" s="16">
        <f t="shared" si="128"/>
        <v>16695.708333333332</v>
      </c>
      <c r="U1557">
        <f t="shared" si="124"/>
        <v>2015</v>
      </c>
    </row>
    <row r="1558" spans="1:21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5"/>
        <v>45</v>
      </c>
      <c r="P1558">
        <f t="shared" si="126"/>
        <v>56.42</v>
      </c>
      <c r="Q1558" s="11" t="s">
        <v>8336</v>
      </c>
      <c r="R1558" t="s">
        <v>8341</v>
      </c>
      <c r="S1558" s="16">
        <f t="shared" si="127"/>
        <v>42525.153055555551</v>
      </c>
      <c r="T1558" s="16">
        <f t="shared" si="128"/>
        <v>16986.153055555555</v>
      </c>
      <c r="U1558">
        <f t="shared" si="124"/>
        <v>2016</v>
      </c>
    </row>
    <row r="1559" spans="1:21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5"/>
        <v>4</v>
      </c>
      <c r="P1559">
        <f t="shared" si="126"/>
        <v>100</v>
      </c>
      <c r="Q1559" s="11" t="s">
        <v>8336</v>
      </c>
      <c r="R1559" t="s">
        <v>8341</v>
      </c>
      <c r="S1559" s="16">
        <f t="shared" si="127"/>
        <v>41871.65315972222</v>
      </c>
      <c r="T1559" s="16">
        <f t="shared" si="128"/>
        <v>16333.653159722222</v>
      </c>
      <c r="U1559">
        <f t="shared" si="124"/>
        <v>2014</v>
      </c>
    </row>
    <row r="1560" spans="1:21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5"/>
        <v>5</v>
      </c>
      <c r="P1560">
        <f t="shared" si="126"/>
        <v>11.67</v>
      </c>
      <c r="Q1560" s="11" t="s">
        <v>8336</v>
      </c>
      <c r="R1560" t="s">
        <v>8341</v>
      </c>
      <c r="S1560" s="16">
        <f t="shared" si="127"/>
        <v>42185.397673611107</v>
      </c>
      <c r="T1560" s="16">
        <f t="shared" si="128"/>
        <v>16675.508333333335</v>
      </c>
      <c r="U1560">
        <f t="shared" si="124"/>
        <v>2015</v>
      </c>
    </row>
    <row r="1561" spans="1:21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5"/>
        <v>0</v>
      </c>
      <c r="P1561">
        <f t="shared" si="126"/>
        <v>50</v>
      </c>
      <c r="Q1561" s="11" t="s">
        <v>8336</v>
      </c>
      <c r="R1561" t="s">
        <v>8341</v>
      </c>
      <c r="S1561" s="16">
        <f t="shared" si="127"/>
        <v>42108.05322916666</v>
      </c>
      <c r="T1561" s="16">
        <f t="shared" si="128"/>
        <v>16554.053229166664</v>
      </c>
      <c r="U1561">
        <f t="shared" si="124"/>
        <v>2015</v>
      </c>
    </row>
    <row r="1562" spans="1:21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5"/>
        <v>4</v>
      </c>
      <c r="P1562">
        <f t="shared" si="126"/>
        <v>23.5</v>
      </c>
      <c r="Q1562" s="11" t="s">
        <v>8320</v>
      </c>
      <c r="R1562" t="s">
        <v>8342</v>
      </c>
      <c r="S1562" s="16">
        <f t="shared" si="127"/>
        <v>41936.020752314813</v>
      </c>
      <c r="T1562" s="16">
        <f t="shared" si="128"/>
        <v>16387.062418981481</v>
      </c>
      <c r="U1562">
        <f t="shared" si="124"/>
        <v>2014</v>
      </c>
    </row>
    <row r="1563" spans="1:21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5"/>
        <v>1</v>
      </c>
      <c r="P1563">
        <f t="shared" si="126"/>
        <v>67</v>
      </c>
      <c r="Q1563" s="11" t="s">
        <v>8320</v>
      </c>
      <c r="R1563" t="s">
        <v>8342</v>
      </c>
      <c r="S1563" s="16">
        <f t="shared" si="127"/>
        <v>41555.041701388887</v>
      </c>
      <c r="T1563" s="16">
        <f t="shared" si="128"/>
        <v>16016.083368055557</v>
      </c>
      <c r="U1563">
        <f t="shared" si="124"/>
        <v>2013</v>
      </c>
    </row>
    <row r="1564" spans="1:21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5"/>
        <v>0</v>
      </c>
      <c r="P1564">
        <f t="shared" si="126"/>
        <v>0</v>
      </c>
      <c r="Q1564" s="11" t="s">
        <v>8320</v>
      </c>
      <c r="R1564" t="s">
        <v>8342</v>
      </c>
      <c r="S1564" s="16">
        <f t="shared" si="127"/>
        <v>40079.566157407404</v>
      </c>
      <c r="T1564" s="16">
        <f t="shared" si="128"/>
        <v>14580.034722222221</v>
      </c>
      <c r="U1564">
        <f t="shared" si="124"/>
        <v>2009</v>
      </c>
    </row>
    <row r="1565" spans="1:21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5"/>
        <v>1</v>
      </c>
      <c r="P1565">
        <f t="shared" si="126"/>
        <v>42.5</v>
      </c>
      <c r="Q1565" s="11" t="s">
        <v>8320</v>
      </c>
      <c r="R1565" t="s">
        <v>8342</v>
      </c>
      <c r="S1565" s="16">
        <f t="shared" si="127"/>
        <v>41652.742488425924</v>
      </c>
      <c r="T1565" s="16">
        <f t="shared" si="128"/>
        <v>16143.700821759259</v>
      </c>
      <c r="U1565">
        <f t="shared" si="124"/>
        <v>2014</v>
      </c>
    </row>
    <row r="1566" spans="1:21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16">
        <f t="shared" si="127"/>
        <v>42121.367002314815</v>
      </c>
      <c r="T1566" s="16">
        <f t="shared" si="128"/>
        <v>16583.836805555555</v>
      </c>
      <c r="U1566">
        <f t="shared" si="124"/>
        <v>2015</v>
      </c>
    </row>
    <row r="1567" spans="1:21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16">
        <f t="shared" si="127"/>
        <v>40672.729872685188</v>
      </c>
      <c r="T1567" s="16">
        <f t="shared" si="128"/>
        <v>15133.729872685186</v>
      </c>
      <c r="U1567">
        <f t="shared" si="124"/>
        <v>2011</v>
      </c>
    </row>
    <row r="1568" spans="1:21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16">
        <f t="shared" si="127"/>
        <v>42549.916712962964</v>
      </c>
      <c r="T1568" s="16">
        <f t="shared" si="128"/>
        <v>17009.916666666668</v>
      </c>
      <c r="U1568">
        <f t="shared" si="124"/>
        <v>2016</v>
      </c>
    </row>
    <row r="1569" spans="1:21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16">
        <f t="shared" si="127"/>
        <v>41671.936863425923</v>
      </c>
      <c r="T1569" s="16">
        <f t="shared" si="128"/>
        <v>16118</v>
      </c>
      <c r="U1569">
        <f t="shared" si="124"/>
        <v>2014</v>
      </c>
    </row>
    <row r="1570" spans="1:21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16">
        <f t="shared" si="127"/>
        <v>41962.062326388885</v>
      </c>
      <c r="T1570" s="16">
        <f t="shared" si="128"/>
        <v>16428.062326388888</v>
      </c>
      <c r="U1570">
        <f t="shared" si="124"/>
        <v>2014</v>
      </c>
    </row>
    <row r="1571" spans="1:21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5"/>
        <v>0</v>
      </c>
      <c r="P1571">
        <f t="shared" si="126"/>
        <v>0</v>
      </c>
      <c r="Q1571" s="11" t="s">
        <v>8320</v>
      </c>
      <c r="R1571" t="s">
        <v>8342</v>
      </c>
      <c r="S1571" s="16">
        <f t="shared" si="127"/>
        <v>41389.679560185185</v>
      </c>
      <c r="T1571" s="16">
        <f t="shared" si="128"/>
        <v>15850.679560185185</v>
      </c>
      <c r="U1571">
        <f t="shared" si="124"/>
        <v>2013</v>
      </c>
    </row>
    <row r="1572" spans="1:21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16">
        <f t="shared" si="127"/>
        <v>42438.813449074078</v>
      </c>
      <c r="T1572" s="16">
        <f t="shared" si="128"/>
        <v>16899.77178240741</v>
      </c>
      <c r="U1572">
        <f t="shared" si="124"/>
        <v>2016</v>
      </c>
    </row>
    <row r="1573" spans="1:21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16">
        <f t="shared" si="127"/>
        <v>42144.769479166673</v>
      </c>
      <c r="T1573" s="16">
        <f t="shared" si="128"/>
        <v>16605.769479166669</v>
      </c>
      <c r="U1573">
        <f t="shared" si="124"/>
        <v>2015</v>
      </c>
    </row>
    <row r="1574" spans="1:21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16">
        <f t="shared" si="127"/>
        <v>42404.033090277779</v>
      </c>
      <c r="T1574" s="16">
        <f t="shared" si="128"/>
        <v>16859.999305555557</v>
      </c>
      <c r="U1574">
        <f t="shared" si="124"/>
        <v>2016</v>
      </c>
    </row>
    <row r="1575" spans="1:21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16">
        <f t="shared" si="127"/>
        <v>42786.000023148154</v>
      </c>
      <c r="T1575" s="16">
        <f t="shared" si="128"/>
        <v>17257.165972222221</v>
      </c>
      <c r="U1575">
        <f t="shared" si="124"/>
        <v>2017</v>
      </c>
    </row>
    <row r="1576" spans="1:21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16">
        <f t="shared" si="127"/>
        <v>42017.927418981482</v>
      </c>
      <c r="T1576" s="16">
        <f t="shared" si="128"/>
        <v>16483.927418981482</v>
      </c>
      <c r="U1576">
        <f t="shared" si="124"/>
        <v>2015</v>
      </c>
    </row>
    <row r="1577" spans="1:21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16">
        <f t="shared" si="127"/>
        <v>41799.524259259262</v>
      </c>
      <c r="T1577" s="16">
        <f t="shared" si="128"/>
        <v>16260.52425925926</v>
      </c>
      <c r="U1577">
        <f t="shared" si="124"/>
        <v>2014</v>
      </c>
    </row>
    <row r="1578" spans="1:21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16">
        <f t="shared" si="127"/>
        <v>42140.879259259258</v>
      </c>
      <c r="T1578" s="16">
        <f t="shared" si="128"/>
        <v>16616.879259259258</v>
      </c>
      <c r="U1578">
        <f t="shared" si="124"/>
        <v>2015</v>
      </c>
    </row>
    <row r="1579" spans="1:21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16">
        <f t="shared" si="127"/>
        <v>41054.847777777781</v>
      </c>
      <c r="T1579" s="16">
        <f t="shared" si="128"/>
        <v>15545.847777777779</v>
      </c>
      <c r="U1579">
        <f t="shared" si="124"/>
        <v>2012</v>
      </c>
    </row>
    <row r="1580" spans="1:21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16">
        <f t="shared" si="127"/>
        <v>40399.065868055557</v>
      </c>
      <c r="T1580" s="16">
        <f t="shared" si="128"/>
        <v>14854.083333333334</v>
      </c>
      <c r="U1580">
        <f t="shared" si="124"/>
        <v>2010</v>
      </c>
    </row>
    <row r="1581" spans="1:21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16">
        <f t="shared" si="127"/>
        <v>41481.996423611112</v>
      </c>
      <c r="T1581" s="16">
        <f t="shared" si="128"/>
        <v>15945.996423611112</v>
      </c>
      <c r="U1581">
        <f t="shared" si="124"/>
        <v>2013</v>
      </c>
    </row>
    <row r="1582" spans="1:21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5"/>
        <v>0</v>
      </c>
      <c r="P1582">
        <f t="shared" si="126"/>
        <v>0</v>
      </c>
      <c r="Q1582" s="11" t="s">
        <v>8336</v>
      </c>
      <c r="R1582" t="s">
        <v>8343</v>
      </c>
      <c r="S1582" s="16">
        <f t="shared" si="127"/>
        <v>40990.050069444449</v>
      </c>
      <c r="T1582" s="16">
        <f t="shared" si="128"/>
        <v>15481.050069444447</v>
      </c>
      <c r="U1582">
        <f t="shared" si="124"/>
        <v>2012</v>
      </c>
    </row>
    <row r="1583" spans="1:21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16">
        <f t="shared" si="127"/>
        <v>42325.448958333334</v>
      </c>
      <c r="T1583" s="16">
        <f t="shared" si="128"/>
        <v>16788.448958333334</v>
      </c>
      <c r="U1583">
        <f t="shared" si="124"/>
        <v>2015</v>
      </c>
    </row>
    <row r="1584" spans="1:21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16">
        <f t="shared" si="127"/>
        <v>42246.789965277778</v>
      </c>
      <c r="T1584" s="16">
        <f t="shared" si="128"/>
        <v>16734.888888888887</v>
      </c>
      <c r="U1584">
        <f t="shared" si="124"/>
        <v>2015</v>
      </c>
    </row>
    <row r="1585" spans="1:21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16">
        <f t="shared" si="127"/>
        <v>41877.904988425929</v>
      </c>
      <c r="T1585" s="16">
        <f t="shared" si="128"/>
        <v>16338.904988425928</v>
      </c>
      <c r="U1585">
        <f t="shared" si="124"/>
        <v>2014</v>
      </c>
    </row>
    <row r="1586" spans="1:21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5"/>
        <v>0</v>
      </c>
      <c r="P1586">
        <f t="shared" si="126"/>
        <v>0</v>
      </c>
      <c r="Q1586" s="11" t="s">
        <v>8336</v>
      </c>
      <c r="R1586" t="s">
        <v>8343</v>
      </c>
      <c r="S1586" s="16">
        <f t="shared" si="127"/>
        <v>41779.649317129632</v>
      </c>
      <c r="T1586" s="16">
        <f t="shared" si="128"/>
        <v>16220.64931712963</v>
      </c>
      <c r="U1586">
        <f t="shared" si="124"/>
        <v>2014</v>
      </c>
    </row>
    <row r="1587" spans="1:21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16">
        <f t="shared" si="127"/>
        <v>42707.895462962959</v>
      </c>
      <c r="T1587" s="16">
        <f t="shared" si="128"/>
        <v>17160.458333333332</v>
      </c>
      <c r="U1587">
        <f t="shared" si="124"/>
        <v>2016</v>
      </c>
    </row>
    <row r="1588" spans="1:21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5"/>
        <v>0</v>
      </c>
      <c r="P1588">
        <f t="shared" si="126"/>
        <v>0</v>
      </c>
      <c r="Q1588" s="11" t="s">
        <v>8336</v>
      </c>
      <c r="R1588" t="s">
        <v>8343</v>
      </c>
      <c r="S1588" s="16">
        <f t="shared" si="127"/>
        <v>42069.104421296302</v>
      </c>
      <c r="T1588" s="16">
        <f t="shared" si="128"/>
        <v>16530.062754629631</v>
      </c>
      <c r="U1588">
        <f t="shared" si="124"/>
        <v>2015</v>
      </c>
    </row>
    <row r="1589" spans="1:21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16">
        <f t="shared" si="127"/>
        <v>41956.950983796298</v>
      </c>
      <c r="T1589" s="16">
        <f t="shared" si="128"/>
        <v>16417.950983796298</v>
      </c>
      <c r="U1589">
        <f t="shared" si="124"/>
        <v>2014</v>
      </c>
    </row>
    <row r="1590" spans="1:21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5"/>
        <v>0</v>
      </c>
      <c r="P1590">
        <f t="shared" si="126"/>
        <v>0</v>
      </c>
      <c r="Q1590" s="11" t="s">
        <v>8336</v>
      </c>
      <c r="R1590" t="s">
        <v>8343</v>
      </c>
      <c r="S1590" s="16">
        <f t="shared" si="127"/>
        <v>42005.24998842593</v>
      </c>
      <c r="T1590" s="16">
        <f t="shared" si="128"/>
        <v>16466.841666666667</v>
      </c>
      <c r="U1590">
        <f t="shared" si="124"/>
        <v>2015</v>
      </c>
    </row>
    <row r="1591" spans="1:21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5"/>
        <v>0</v>
      </c>
      <c r="P1591">
        <f t="shared" si="126"/>
        <v>0</v>
      </c>
      <c r="Q1591" s="11" t="s">
        <v>8336</v>
      </c>
      <c r="R1591" t="s">
        <v>8343</v>
      </c>
      <c r="S1591" s="16">
        <f t="shared" si="127"/>
        <v>42256.984791666662</v>
      </c>
      <c r="T1591" s="16">
        <f t="shared" si="128"/>
        <v>16717.984791666666</v>
      </c>
      <c r="U1591">
        <f t="shared" si="124"/>
        <v>2015</v>
      </c>
    </row>
    <row r="1592" spans="1:21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16">
        <f t="shared" si="127"/>
        <v>42240.857222222221</v>
      </c>
      <c r="T1592" s="16">
        <f t="shared" si="128"/>
        <v>16701.857222222221</v>
      </c>
      <c r="U1592">
        <f t="shared" si="124"/>
        <v>2015</v>
      </c>
    </row>
    <row r="1593" spans="1:21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16">
        <f t="shared" si="127"/>
        <v>42433.726168981477</v>
      </c>
      <c r="T1593" s="16">
        <f t="shared" si="128"/>
        <v>16894.684502314816</v>
      </c>
      <c r="U1593">
        <f t="shared" si="124"/>
        <v>2016</v>
      </c>
    </row>
    <row r="1594" spans="1:21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5"/>
        <v>0</v>
      </c>
      <c r="P1594">
        <f t="shared" si="126"/>
        <v>0</v>
      </c>
      <c r="Q1594" s="11" t="s">
        <v>8336</v>
      </c>
      <c r="R1594" t="s">
        <v>8343</v>
      </c>
      <c r="S1594" s="16">
        <f t="shared" si="127"/>
        <v>42046.072743055556</v>
      </c>
      <c r="T1594" s="16">
        <f t="shared" si="128"/>
        <v>16522.031076388888</v>
      </c>
      <c r="U1594">
        <f t="shared" si="124"/>
        <v>2015</v>
      </c>
    </row>
    <row r="1595" spans="1:21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16">
        <f t="shared" si="127"/>
        <v>42033.845543981486</v>
      </c>
      <c r="T1595" s="16">
        <f t="shared" si="128"/>
        <v>16494.845543981482</v>
      </c>
      <c r="U1595">
        <f t="shared" si="124"/>
        <v>2015</v>
      </c>
    </row>
    <row r="1596" spans="1:21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16">
        <f t="shared" si="127"/>
        <v>42445.712754629625</v>
      </c>
      <c r="T1596" s="16">
        <f t="shared" si="128"/>
        <v>16936.681249999998</v>
      </c>
      <c r="U1596">
        <f t="shared" si="124"/>
        <v>2016</v>
      </c>
    </row>
    <row r="1597" spans="1:21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16">
        <f t="shared" si="127"/>
        <v>41780.050092592595</v>
      </c>
      <c r="T1597" s="16">
        <f t="shared" si="128"/>
        <v>16239.842361111112</v>
      </c>
      <c r="U1597">
        <f t="shared" si="124"/>
        <v>2014</v>
      </c>
    </row>
    <row r="1598" spans="1:21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6">
        <f t="shared" si="127"/>
        <v>41941.430196759262</v>
      </c>
      <c r="T1598" s="16">
        <f t="shared" si="128"/>
        <v>16417.471863425926</v>
      </c>
      <c r="U1598">
        <f t="shared" si="124"/>
        <v>2014</v>
      </c>
    </row>
    <row r="1599" spans="1:21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5"/>
        <v>0</v>
      </c>
      <c r="P1599">
        <f t="shared" si="126"/>
        <v>0</v>
      </c>
      <c r="Q1599" s="11" t="s">
        <v>8336</v>
      </c>
      <c r="R1599" t="s">
        <v>8343</v>
      </c>
      <c r="S1599" s="16">
        <f t="shared" si="127"/>
        <v>42603.354131944448</v>
      </c>
      <c r="T1599" s="16">
        <f t="shared" si="128"/>
        <v>17064.354131944445</v>
      </c>
      <c r="U1599">
        <f t="shared" si="124"/>
        <v>2016</v>
      </c>
    </row>
    <row r="1600" spans="1:21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16">
        <f t="shared" si="127"/>
        <v>42151.667337962965</v>
      </c>
      <c r="T1600" s="16">
        <f t="shared" si="128"/>
        <v>16642.667337962961</v>
      </c>
      <c r="U1600">
        <f t="shared" si="124"/>
        <v>2015</v>
      </c>
    </row>
    <row r="1601" spans="1:21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5"/>
        <v>0</v>
      </c>
      <c r="P1601">
        <f t="shared" si="126"/>
        <v>0</v>
      </c>
      <c r="Q1601" s="11" t="s">
        <v>8336</v>
      </c>
      <c r="R1601" t="s">
        <v>8343</v>
      </c>
      <c r="S1601" s="16">
        <f t="shared" si="127"/>
        <v>42438.53907407407</v>
      </c>
      <c r="T1601" s="16">
        <f t="shared" si="128"/>
        <v>16899.497407407409</v>
      </c>
      <c r="U1601">
        <f t="shared" si="124"/>
        <v>2016</v>
      </c>
    </row>
    <row r="1602" spans="1:21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5"/>
        <v>7</v>
      </c>
      <c r="P1602">
        <f t="shared" si="126"/>
        <v>40.78</v>
      </c>
      <c r="Q1602" s="11" t="s">
        <v>8323</v>
      </c>
      <c r="R1602" t="s">
        <v>8324</v>
      </c>
      <c r="S1602" s="16">
        <f t="shared" si="127"/>
        <v>41791.057314814818</v>
      </c>
      <c r="T1602" s="16">
        <f t="shared" si="128"/>
        <v>16266.215972222222</v>
      </c>
      <c r="U1602">
        <f t="shared" si="124"/>
        <v>2014</v>
      </c>
    </row>
    <row r="1603" spans="1:21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6">
        <f t="shared" si="128"/>
        <v>15099.092974537038</v>
      </c>
      <c r="U1603">
        <f t="shared" ref="U1603:U1666" si="129">YEAR(S1603)</f>
        <v>2011</v>
      </c>
    </row>
    <row r="1604" spans="1:21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15261.958333333334</v>
      </c>
      <c r="U1604">
        <f t="shared" si="129"/>
        <v>2011</v>
      </c>
    </row>
    <row r="1605" spans="1:21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15367.169664351852</v>
      </c>
      <c r="U1605">
        <f t="shared" si="129"/>
        <v>2011</v>
      </c>
    </row>
    <row r="1606" spans="1:21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15416.803645833332</v>
      </c>
      <c r="U1606">
        <f t="shared" si="129"/>
        <v>2012</v>
      </c>
    </row>
    <row r="1607" spans="1:21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15187.291666666666</v>
      </c>
      <c r="U1607">
        <f t="shared" si="129"/>
        <v>2011</v>
      </c>
    </row>
    <row r="1608" spans="1:21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15057.069884259259</v>
      </c>
      <c r="U1608">
        <f t="shared" si="129"/>
        <v>2010</v>
      </c>
    </row>
    <row r="1609" spans="1:21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ref="O1609:O1672" si="130">ROUND(E1609/D1609*100,0)</f>
        <v>145</v>
      </c>
      <c r="P1609">
        <f t="shared" ref="P1609:P1672" si="131">IFERROR(ROUND(E1609/L1609,2),0)</f>
        <v>70.790000000000006</v>
      </c>
      <c r="Q1609" s="11" t="s">
        <v>8323</v>
      </c>
      <c r="R1609" t="s">
        <v>8324</v>
      </c>
      <c r="S1609" s="16">
        <f t="shared" ref="S1609:S1672" si="132">(((J1609/60)/60)/24)+DATE(1970,1,1)</f>
        <v>41053.80846064815</v>
      </c>
      <c r="T1609" s="16">
        <f t="shared" ref="T1609:T1672" si="133">(((I1609/60)/60)/24)</f>
        <v>15505.808460648148</v>
      </c>
      <c r="U1609">
        <f t="shared" si="129"/>
        <v>2012</v>
      </c>
    </row>
    <row r="1610" spans="1:21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30"/>
        <v>101</v>
      </c>
      <c r="P1610">
        <f t="shared" si="131"/>
        <v>52.83</v>
      </c>
      <c r="Q1610" s="11" t="s">
        <v>8323</v>
      </c>
      <c r="R1610" t="s">
        <v>8324</v>
      </c>
      <c r="S1610" s="16">
        <f t="shared" si="132"/>
        <v>41607.83085648148</v>
      </c>
      <c r="T1610" s="16">
        <f t="shared" si="133"/>
        <v>16071.22638888889</v>
      </c>
      <c r="U1610">
        <f t="shared" si="129"/>
        <v>2013</v>
      </c>
    </row>
    <row r="1611" spans="1:21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30"/>
        <v>118</v>
      </c>
      <c r="P1611">
        <f t="shared" si="131"/>
        <v>443.75</v>
      </c>
      <c r="Q1611" s="11" t="s">
        <v>8323</v>
      </c>
      <c r="R1611" t="s">
        <v>8324</v>
      </c>
      <c r="S1611" s="16">
        <f t="shared" si="132"/>
        <v>40796.001261574071</v>
      </c>
      <c r="T1611" s="16">
        <f t="shared" si="133"/>
        <v>15280.333333333334</v>
      </c>
      <c r="U1611">
        <f t="shared" si="129"/>
        <v>2011</v>
      </c>
    </row>
    <row r="1612" spans="1:21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30"/>
        <v>272</v>
      </c>
      <c r="P1612">
        <f t="shared" si="131"/>
        <v>48.54</v>
      </c>
      <c r="Q1612" s="11" t="s">
        <v>8323</v>
      </c>
      <c r="R1612" t="s">
        <v>8324</v>
      </c>
      <c r="S1612" s="16">
        <f t="shared" si="132"/>
        <v>41228.924884259257</v>
      </c>
      <c r="T1612" s="16">
        <f t="shared" si="133"/>
        <v>15689.924884259259</v>
      </c>
      <c r="U1612">
        <f t="shared" si="129"/>
        <v>2012</v>
      </c>
    </row>
    <row r="1613" spans="1:21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30"/>
        <v>125</v>
      </c>
      <c r="P1613">
        <f t="shared" si="131"/>
        <v>37.07</v>
      </c>
      <c r="Q1613" s="11" t="s">
        <v>8323</v>
      </c>
      <c r="R1613" t="s">
        <v>8324</v>
      </c>
      <c r="S1613" s="16">
        <f t="shared" si="132"/>
        <v>41409.00037037037</v>
      </c>
      <c r="T1613" s="16">
        <f t="shared" si="133"/>
        <v>15861.000370370371</v>
      </c>
      <c r="U1613">
        <f t="shared" si="129"/>
        <v>2013</v>
      </c>
    </row>
    <row r="1614" spans="1:21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30"/>
        <v>110</v>
      </c>
      <c r="P1614">
        <f t="shared" si="131"/>
        <v>50</v>
      </c>
      <c r="Q1614" s="11" t="s">
        <v>8323</v>
      </c>
      <c r="R1614" t="s">
        <v>8324</v>
      </c>
      <c r="S1614" s="16">
        <f t="shared" si="132"/>
        <v>41246.874814814815</v>
      </c>
      <c r="T1614" s="16">
        <f t="shared" si="133"/>
        <v>15707.874814814815</v>
      </c>
      <c r="U1614">
        <f t="shared" si="129"/>
        <v>2012</v>
      </c>
    </row>
    <row r="1615" spans="1:21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30"/>
        <v>102</v>
      </c>
      <c r="P1615">
        <f t="shared" si="131"/>
        <v>39.04</v>
      </c>
      <c r="Q1615" s="11" t="s">
        <v>8323</v>
      </c>
      <c r="R1615" t="s">
        <v>8324</v>
      </c>
      <c r="S1615" s="16">
        <f t="shared" si="132"/>
        <v>41082.069467592592</v>
      </c>
      <c r="T1615" s="16">
        <f t="shared" si="133"/>
        <v>15543.069467592593</v>
      </c>
      <c r="U1615">
        <f t="shared" si="129"/>
        <v>2012</v>
      </c>
    </row>
    <row r="1616" spans="1:21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30"/>
        <v>103</v>
      </c>
      <c r="P1616">
        <f t="shared" si="131"/>
        <v>66.69</v>
      </c>
      <c r="Q1616" s="11" t="s">
        <v>8323</v>
      </c>
      <c r="R1616" t="s">
        <v>8324</v>
      </c>
      <c r="S1616" s="16">
        <f t="shared" si="132"/>
        <v>41794.981122685182</v>
      </c>
      <c r="T1616" s="16">
        <f t="shared" si="133"/>
        <v>16285.708333333334</v>
      </c>
      <c r="U1616">
        <f t="shared" si="129"/>
        <v>2014</v>
      </c>
    </row>
    <row r="1617" spans="1:21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30"/>
        <v>114</v>
      </c>
      <c r="P1617">
        <f t="shared" si="131"/>
        <v>67.13</v>
      </c>
      <c r="Q1617" s="11" t="s">
        <v>8323</v>
      </c>
      <c r="R1617" t="s">
        <v>8324</v>
      </c>
      <c r="S1617" s="16">
        <f t="shared" si="132"/>
        <v>40845.050879629627</v>
      </c>
      <c r="T1617" s="16">
        <f t="shared" si="133"/>
        <v>15321.092546296297</v>
      </c>
      <c r="U1617">
        <f t="shared" si="129"/>
        <v>2011</v>
      </c>
    </row>
    <row r="1618" spans="1:21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30"/>
        <v>104</v>
      </c>
      <c r="P1618">
        <f t="shared" si="131"/>
        <v>66.37</v>
      </c>
      <c r="Q1618" s="11" t="s">
        <v>8323</v>
      </c>
      <c r="R1618" t="s">
        <v>8324</v>
      </c>
      <c r="S1618" s="16">
        <f t="shared" si="132"/>
        <v>41194.715520833335</v>
      </c>
      <c r="T1618" s="16">
        <f t="shared" si="133"/>
        <v>15666.916666666666</v>
      </c>
      <c r="U1618">
        <f t="shared" si="129"/>
        <v>2012</v>
      </c>
    </row>
    <row r="1619" spans="1:21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30"/>
        <v>146</v>
      </c>
      <c r="P1619">
        <f t="shared" si="131"/>
        <v>64.62</v>
      </c>
      <c r="Q1619" s="11" t="s">
        <v>8323</v>
      </c>
      <c r="R1619" t="s">
        <v>8324</v>
      </c>
      <c r="S1619" s="16">
        <f t="shared" si="132"/>
        <v>41546.664212962962</v>
      </c>
      <c r="T1619" s="16">
        <f t="shared" si="133"/>
        <v>16010.791666666666</v>
      </c>
      <c r="U1619">
        <f t="shared" si="129"/>
        <v>2013</v>
      </c>
    </row>
    <row r="1620" spans="1:21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30"/>
        <v>105</v>
      </c>
      <c r="P1620">
        <f t="shared" si="131"/>
        <v>58.37</v>
      </c>
      <c r="Q1620" s="11" t="s">
        <v>8323</v>
      </c>
      <c r="R1620" t="s">
        <v>8324</v>
      </c>
      <c r="S1620" s="16">
        <f t="shared" si="132"/>
        <v>41301.654340277775</v>
      </c>
      <c r="T1620" s="16">
        <f t="shared" si="133"/>
        <v>15772.654340277777</v>
      </c>
      <c r="U1620">
        <f t="shared" si="129"/>
        <v>2013</v>
      </c>
    </row>
    <row r="1621" spans="1:21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30"/>
        <v>133</v>
      </c>
      <c r="P1621">
        <f t="shared" si="131"/>
        <v>86.96</v>
      </c>
      <c r="Q1621" s="11" t="s">
        <v>8323</v>
      </c>
      <c r="R1621" t="s">
        <v>8324</v>
      </c>
      <c r="S1621" s="16">
        <f t="shared" si="132"/>
        <v>41876.18618055556</v>
      </c>
      <c r="T1621" s="16">
        <f t="shared" si="133"/>
        <v>16328.186180555558</v>
      </c>
      <c r="U1621">
        <f t="shared" si="129"/>
        <v>2014</v>
      </c>
    </row>
    <row r="1622" spans="1:21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30"/>
        <v>113</v>
      </c>
      <c r="P1622">
        <f t="shared" si="131"/>
        <v>66.47</v>
      </c>
      <c r="Q1622" s="11" t="s">
        <v>8323</v>
      </c>
      <c r="R1622" t="s">
        <v>8324</v>
      </c>
      <c r="S1622" s="16">
        <f t="shared" si="132"/>
        <v>41321.339583333334</v>
      </c>
      <c r="T1622" s="16">
        <f t="shared" si="133"/>
        <v>15759.339583333334</v>
      </c>
      <c r="U1622">
        <f t="shared" si="129"/>
        <v>2013</v>
      </c>
    </row>
    <row r="1623" spans="1:21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30"/>
        <v>121</v>
      </c>
      <c r="P1623">
        <f t="shared" si="131"/>
        <v>163.78</v>
      </c>
      <c r="Q1623" s="11" t="s">
        <v>8323</v>
      </c>
      <c r="R1623" t="s">
        <v>8324</v>
      </c>
      <c r="S1623" s="16">
        <f t="shared" si="132"/>
        <v>41003.60665509259</v>
      </c>
      <c r="T1623" s="16">
        <f t="shared" si="133"/>
        <v>15488.165972222223</v>
      </c>
      <c r="U1623">
        <f t="shared" si="129"/>
        <v>2012</v>
      </c>
    </row>
    <row r="1624" spans="1:21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30"/>
        <v>102</v>
      </c>
      <c r="P1624">
        <f t="shared" si="131"/>
        <v>107.98</v>
      </c>
      <c r="Q1624" s="11" t="s">
        <v>8323</v>
      </c>
      <c r="R1624" t="s">
        <v>8324</v>
      </c>
      <c r="S1624" s="16">
        <f t="shared" si="132"/>
        <v>41950.29483796296</v>
      </c>
      <c r="T1624" s="16">
        <f t="shared" si="133"/>
        <v>16421.332638888889</v>
      </c>
      <c r="U1624">
        <f t="shared" si="129"/>
        <v>2014</v>
      </c>
    </row>
    <row r="1625" spans="1:21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30"/>
        <v>101</v>
      </c>
      <c r="P1625">
        <f t="shared" si="131"/>
        <v>42.11</v>
      </c>
      <c r="Q1625" s="11" t="s">
        <v>8323</v>
      </c>
      <c r="R1625" t="s">
        <v>8324</v>
      </c>
      <c r="S1625" s="16">
        <f t="shared" si="132"/>
        <v>41453.688530092593</v>
      </c>
      <c r="T1625" s="16">
        <f t="shared" si="133"/>
        <v>15944.688530092593</v>
      </c>
      <c r="U1625">
        <f t="shared" si="129"/>
        <v>2013</v>
      </c>
    </row>
    <row r="1626" spans="1:21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30"/>
        <v>118</v>
      </c>
      <c r="P1626">
        <f t="shared" si="131"/>
        <v>47.2</v>
      </c>
      <c r="Q1626" s="11" t="s">
        <v>8323</v>
      </c>
      <c r="R1626" t="s">
        <v>8324</v>
      </c>
      <c r="S1626" s="16">
        <f t="shared" si="132"/>
        <v>41243.367303240739</v>
      </c>
      <c r="T1626" s="16">
        <f t="shared" si="133"/>
        <v>15714.367303240741</v>
      </c>
      <c r="U1626">
        <f t="shared" si="129"/>
        <v>2012</v>
      </c>
    </row>
    <row r="1627" spans="1:21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30"/>
        <v>155</v>
      </c>
      <c r="P1627">
        <f t="shared" si="131"/>
        <v>112.02</v>
      </c>
      <c r="Q1627" s="11" t="s">
        <v>8323</v>
      </c>
      <c r="R1627" t="s">
        <v>8324</v>
      </c>
      <c r="S1627" s="16">
        <f t="shared" si="132"/>
        <v>41135.699687500004</v>
      </c>
      <c r="T1627" s="16">
        <f t="shared" si="133"/>
        <v>15594.699687500002</v>
      </c>
      <c r="U1627">
        <f t="shared" si="129"/>
        <v>2012</v>
      </c>
    </row>
    <row r="1628" spans="1:21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30"/>
        <v>101</v>
      </c>
      <c r="P1628">
        <f t="shared" si="131"/>
        <v>74.95</v>
      </c>
      <c r="Q1628" s="11" t="s">
        <v>8323</v>
      </c>
      <c r="R1628" t="s">
        <v>8324</v>
      </c>
      <c r="S1628" s="16">
        <f t="shared" si="132"/>
        <v>41579.847997685189</v>
      </c>
      <c r="T1628" s="16">
        <f t="shared" si="133"/>
        <v>16040.889664351853</v>
      </c>
      <c r="U1628">
        <f t="shared" si="129"/>
        <v>2013</v>
      </c>
    </row>
    <row r="1629" spans="1:21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30"/>
        <v>117</v>
      </c>
      <c r="P1629">
        <f t="shared" si="131"/>
        <v>61.58</v>
      </c>
      <c r="Q1629" s="11" t="s">
        <v>8323</v>
      </c>
      <c r="R1629" t="s">
        <v>8324</v>
      </c>
      <c r="S1629" s="16">
        <f t="shared" si="132"/>
        <v>41205.707048611112</v>
      </c>
      <c r="T1629" s="16">
        <f t="shared" si="133"/>
        <v>15670.207638888889</v>
      </c>
      <c r="U1629">
        <f t="shared" si="129"/>
        <v>2012</v>
      </c>
    </row>
    <row r="1630" spans="1:21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16">
        <f t="shared" si="132"/>
        <v>41774.737060185187</v>
      </c>
      <c r="T1630" s="16">
        <f t="shared" si="133"/>
        <v>16238.737060185185</v>
      </c>
      <c r="U1630">
        <f t="shared" si="129"/>
        <v>2014</v>
      </c>
    </row>
    <row r="1631" spans="1:21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16">
        <f t="shared" si="132"/>
        <v>41645.867280092592</v>
      </c>
      <c r="T1631" s="16">
        <f t="shared" si="133"/>
        <v>16121.867280092592</v>
      </c>
      <c r="U1631">
        <f t="shared" si="129"/>
        <v>2014</v>
      </c>
    </row>
    <row r="1632" spans="1:21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16">
        <f t="shared" si="132"/>
        <v>40939.837673611109</v>
      </c>
      <c r="T1632" s="16">
        <f t="shared" si="133"/>
        <v>15401.290972222223</v>
      </c>
      <c r="U1632">
        <f t="shared" si="129"/>
        <v>2012</v>
      </c>
    </row>
    <row r="1633" spans="1:21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16">
        <f t="shared" si="132"/>
        <v>41164.859502314815</v>
      </c>
      <c r="T1633" s="16">
        <f t="shared" si="133"/>
        <v>15625.859502314815</v>
      </c>
      <c r="U1633">
        <f t="shared" si="129"/>
        <v>2012</v>
      </c>
    </row>
    <row r="1634" spans="1:21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16">
        <f t="shared" si="132"/>
        <v>40750.340902777774</v>
      </c>
      <c r="T1634" s="16">
        <f t="shared" si="133"/>
        <v>15241.340902777776</v>
      </c>
      <c r="U1634">
        <f t="shared" si="129"/>
        <v>2011</v>
      </c>
    </row>
    <row r="1635" spans="1:21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16">
        <f t="shared" si="132"/>
        <v>40896.883750000001</v>
      </c>
      <c r="T1635" s="16">
        <f t="shared" si="133"/>
        <v>15355.208333333334</v>
      </c>
      <c r="U1635">
        <f t="shared" si="129"/>
        <v>2011</v>
      </c>
    </row>
    <row r="1636" spans="1:21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16">
        <f t="shared" si="132"/>
        <v>40658.189826388887</v>
      </c>
      <c r="T1636" s="16">
        <f t="shared" si="133"/>
        <v>15127.249305555555</v>
      </c>
      <c r="U1636">
        <f t="shared" si="129"/>
        <v>2011</v>
      </c>
    </row>
    <row r="1637" spans="1:21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16">
        <f t="shared" si="132"/>
        <v>42502.868761574078</v>
      </c>
      <c r="T1637" s="16">
        <f t="shared" si="133"/>
        <v>16993.868761574075</v>
      </c>
      <c r="U1637">
        <f t="shared" si="129"/>
        <v>2016</v>
      </c>
    </row>
    <row r="1638" spans="1:21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16">
        <f t="shared" si="132"/>
        <v>40663.08666666667</v>
      </c>
      <c r="T1638" s="16">
        <f t="shared" si="133"/>
        <v>15137.166666666666</v>
      </c>
      <c r="U1638">
        <f t="shared" si="129"/>
        <v>2011</v>
      </c>
    </row>
    <row r="1639" spans="1:21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16">
        <f t="shared" si="132"/>
        <v>40122.751620370371</v>
      </c>
      <c r="T1639" s="16">
        <f t="shared" si="133"/>
        <v>14609.985416666668</v>
      </c>
      <c r="U1639">
        <f t="shared" si="129"/>
        <v>2009</v>
      </c>
    </row>
    <row r="1640" spans="1:21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16">
        <f t="shared" si="132"/>
        <v>41288.68712962963</v>
      </c>
      <c r="T1640" s="16">
        <f t="shared" si="133"/>
        <v>15764.892361111111</v>
      </c>
      <c r="U1640">
        <f t="shared" si="129"/>
        <v>2013</v>
      </c>
    </row>
    <row r="1641" spans="1:21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16">
        <f t="shared" si="132"/>
        <v>40941.652372685188</v>
      </c>
      <c r="T1641" s="16">
        <f t="shared" si="133"/>
        <v>15402.652372685186</v>
      </c>
      <c r="U1641">
        <f t="shared" si="129"/>
        <v>2012</v>
      </c>
    </row>
    <row r="1642" spans="1:21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30"/>
        <v>170</v>
      </c>
      <c r="P1642">
        <f t="shared" si="131"/>
        <v>39.97</v>
      </c>
      <c r="Q1642" s="11" t="s">
        <v>8323</v>
      </c>
      <c r="R1642" t="s">
        <v>8344</v>
      </c>
      <c r="S1642" s="16">
        <f t="shared" si="132"/>
        <v>40379.23096064815</v>
      </c>
      <c r="T1642" s="16">
        <f t="shared" si="133"/>
        <v>14824.082638888889</v>
      </c>
      <c r="U1642">
        <f t="shared" si="129"/>
        <v>2010</v>
      </c>
    </row>
    <row r="1643" spans="1:21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16">
        <f t="shared" si="132"/>
        <v>41962.596574074079</v>
      </c>
      <c r="T1643" s="16">
        <f t="shared" si="133"/>
        <v>16423.596574074076</v>
      </c>
      <c r="U1643">
        <f t="shared" si="129"/>
        <v>2014</v>
      </c>
    </row>
    <row r="1644" spans="1:21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16">
        <f t="shared" si="132"/>
        <v>40688.024618055555</v>
      </c>
      <c r="T1644" s="16">
        <f t="shared" si="133"/>
        <v>15139.024618055555</v>
      </c>
      <c r="U1644">
        <f t="shared" si="129"/>
        <v>2011</v>
      </c>
    </row>
    <row r="1645" spans="1:21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16">
        <f t="shared" si="132"/>
        <v>41146.824212962965</v>
      </c>
      <c r="T1645" s="16">
        <f t="shared" si="133"/>
        <v>15607.824212962963</v>
      </c>
      <c r="U1645">
        <f t="shared" si="129"/>
        <v>2012</v>
      </c>
    </row>
    <row r="1646" spans="1:21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16">
        <f t="shared" si="132"/>
        <v>41175.05972222222</v>
      </c>
      <c r="T1646" s="16">
        <f t="shared" si="133"/>
        <v>15666.10138888889</v>
      </c>
      <c r="U1646">
        <f t="shared" si="129"/>
        <v>2012</v>
      </c>
    </row>
    <row r="1647" spans="1:21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16">
        <f t="shared" si="132"/>
        <v>41521.617361111108</v>
      </c>
      <c r="T1647" s="16">
        <f t="shared" si="133"/>
        <v>15966.61736111111</v>
      </c>
      <c r="U1647">
        <f t="shared" si="129"/>
        <v>2013</v>
      </c>
    </row>
    <row r="1648" spans="1:21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16">
        <f t="shared" si="132"/>
        <v>41833.450266203705</v>
      </c>
      <c r="T1648" s="16">
        <f t="shared" si="133"/>
        <v>16296.75763888889</v>
      </c>
      <c r="U1648">
        <f t="shared" si="129"/>
        <v>2014</v>
      </c>
    </row>
    <row r="1649" spans="1:21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16">
        <f t="shared" si="132"/>
        <v>41039.409456018519</v>
      </c>
      <c r="T1649" s="16">
        <f t="shared" si="133"/>
        <v>15500.409456018519</v>
      </c>
      <c r="U1649">
        <f t="shared" si="129"/>
        <v>2012</v>
      </c>
    </row>
    <row r="1650" spans="1:21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16">
        <f t="shared" si="132"/>
        <v>40592.704652777778</v>
      </c>
      <c r="T1650" s="16">
        <f t="shared" si="133"/>
        <v>15053.662986111112</v>
      </c>
      <c r="U1650">
        <f t="shared" si="129"/>
        <v>2011</v>
      </c>
    </row>
    <row r="1651" spans="1:21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16">
        <f t="shared" si="132"/>
        <v>41737.684664351851</v>
      </c>
      <c r="T1651" s="16">
        <f t="shared" si="133"/>
        <v>16213.684664351853</v>
      </c>
      <c r="U1651">
        <f t="shared" si="129"/>
        <v>2014</v>
      </c>
    </row>
    <row r="1652" spans="1:21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16">
        <f t="shared" si="132"/>
        <v>41526.435613425929</v>
      </c>
      <c r="T1652" s="16">
        <f t="shared" si="133"/>
        <v>15987.435613425927</v>
      </c>
      <c r="U1652">
        <f t="shared" si="129"/>
        <v>2013</v>
      </c>
    </row>
    <row r="1653" spans="1:21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16">
        <f t="shared" si="132"/>
        <v>40625.900694444441</v>
      </c>
      <c r="T1653" s="16">
        <f t="shared" si="133"/>
        <v>15090.290972222223</v>
      </c>
      <c r="U1653">
        <f t="shared" si="129"/>
        <v>2011</v>
      </c>
    </row>
    <row r="1654" spans="1:21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16">
        <f t="shared" si="132"/>
        <v>41572.492974537039</v>
      </c>
      <c r="T1654" s="16">
        <f t="shared" si="133"/>
        <v>16033.534641203703</v>
      </c>
      <c r="U1654">
        <f t="shared" si="129"/>
        <v>2013</v>
      </c>
    </row>
    <row r="1655" spans="1:21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16">
        <f t="shared" si="132"/>
        <v>40626.834444444445</v>
      </c>
      <c r="T1655" s="16">
        <f t="shared" si="133"/>
        <v>15088.834444444445</v>
      </c>
      <c r="U1655">
        <f t="shared" si="129"/>
        <v>2011</v>
      </c>
    </row>
    <row r="1656" spans="1:21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16">
        <f t="shared" si="132"/>
        <v>40987.890740740739</v>
      </c>
      <c r="T1656" s="16">
        <f t="shared" si="133"/>
        <v>15448.890740740741</v>
      </c>
      <c r="U1656">
        <f t="shared" si="129"/>
        <v>2012</v>
      </c>
    </row>
    <row r="1657" spans="1:21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16">
        <f t="shared" si="132"/>
        <v>40974.791898148149</v>
      </c>
      <c r="T1657" s="16">
        <f t="shared" si="133"/>
        <v>15435.750231481479</v>
      </c>
      <c r="U1657">
        <f t="shared" si="129"/>
        <v>2012</v>
      </c>
    </row>
    <row r="1658" spans="1:21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16">
        <f t="shared" si="132"/>
        <v>41226.928842592592</v>
      </c>
      <c r="T1658" s="16">
        <f t="shared" si="133"/>
        <v>15687.928842592593</v>
      </c>
      <c r="U1658">
        <f t="shared" si="129"/>
        <v>2012</v>
      </c>
    </row>
    <row r="1659" spans="1:21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6">
        <f t="shared" si="132"/>
        <v>41023.782037037039</v>
      </c>
      <c r="T1659" s="16">
        <f t="shared" si="133"/>
        <v>15484.782037037037</v>
      </c>
      <c r="U1659">
        <f t="shared" si="129"/>
        <v>2012</v>
      </c>
    </row>
    <row r="1660" spans="1:21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6">
        <f t="shared" si="132"/>
        <v>41223.22184027778</v>
      </c>
      <c r="T1660" s="16">
        <f t="shared" si="133"/>
        <v>15692.597222222221</v>
      </c>
      <c r="U1660">
        <f t="shared" si="129"/>
        <v>2012</v>
      </c>
    </row>
    <row r="1661" spans="1:21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6">
        <f t="shared" si="132"/>
        <v>41596.913437499999</v>
      </c>
      <c r="T1661" s="16">
        <f t="shared" si="133"/>
        <v>16056.5</v>
      </c>
      <c r="U1661">
        <f t="shared" si="129"/>
        <v>2013</v>
      </c>
    </row>
    <row r="1662" spans="1:21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6">
        <f t="shared" si="132"/>
        <v>42459.693865740745</v>
      </c>
      <c r="T1662" s="16">
        <f t="shared" si="133"/>
        <v>16921.915972222221</v>
      </c>
      <c r="U1662">
        <f t="shared" si="129"/>
        <v>2016</v>
      </c>
    </row>
    <row r="1663" spans="1:21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6">
        <f t="shared" si="132"/>
        <v>42343.998043981483</v>
      </c>
      <c r="T1663" s="16">
        <f t="shared" si="133"/>
        <v>16817.875</v>
      </c>
      <c r="U1663">
        <f t="shared" si="129"/>
        <v>2015</v>
      </c>
    </row>
    <row r="1664" spans="1:21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6">
        <f t="shared" si="132"/>
        <v>40848.198333333334</v>
      </c>
      <c r="T1664" s="16">
        <f t="shared" si="133"/>
        <v>15339.24</v>
      </c>
      <c r="U1664">
        <f t="shared" si="129"/>
        <v>2011</v>
      </c>
    </row>
    <row r="1665" spans="1:21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6">
        <f t="shared" si="132"/>
        <v>42006.02207175926</v>
      </c>
      <c r="T1665" s="16">
        <f t="shared" si="133"/>
        <v>16467.02207175926</v>
      </c>
      <c r="U1665">
        <f t="shared" si="129"/>
        <v>2015</v>
      </c>
    </row>
    <row r="1666" spans="1:21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6">
        <f t="shared" si="132"/>
        <v>40939.761782407404</v>
      </c>
      <c r="T1666" s="16">
        <f t="shared" si="133"/>
        <v>15415.165972222223</v>
      </c>
      <c r="U1666">
        <f t="shared" si="129"/>
        <v>2012</v>
      </c>
    </row>
    <row r="1667" spans="1:21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6">
        <f t="shared" si="133"/>
        <v>15027.125</v>
      </c>
      <c r="U1667">
        <f t="shared" ref="U1667:U1730" si="134">YEAR(S1667)</f>
        <v>2011</v>
      </c>
    </row>
    <row r="1668" spans="1:21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15792.211493055556</v>
      </c>
      <c r="U1668">
        <f t="shared" si="134"/>
        <v>2013</v>
      </c>
    </row>
    <row r="1669" spans="1:21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16140.290972222223</v>
      </c>
      <c r="U1669">
        <f t="shared" si="134"/>
        <v>2014</v>
      </c>
    </row>
    <row r="1670" spans="1:21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15306.19142361111</v>
      </c>
      <c r="U1670">
        <f t="shared" si="134"/>
        <v>2011</v>
      </c>
    </row>
    <row r="1671" spans="1:21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16952.885138888891</v>
      </c>
      <c r="U1671">
        <f t="shared" si="134"/>
        <v>2016</v>
      </c>
    </row>
    <row r="1672" spans="1:21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14795.166666666666</v>
      </c>
      <c r="U1672">
        <f t="shared" si="134"/>
        <v>2010</v>
      </c>
    </row>
    <row r="1673" spans="1:21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ref="O1673:O1736" si="135">ROUND(E1673/D1673*100,0)</f>
        <v>101</v>
      </c>
      <c r="P1673">
        <f t="shared" ref="P1673:P1736" si="136">IFERROR(ROUND(E1673/L1673,2),0)</f>
        <v>26.15</v>
      </c>
      <c r="Q1673" s="11" t="s">
        <v>8323</v>
      </c>
      <c r="R1673" t="s">
        <v>8344</v>
      </c>
      <c r="S1673" s="16">
        <f t="shared" ref="S1673:S1736" si="137">(((J1673/60)/60)/24)+DATE(1970,1,1)</f>
        <v>42553.54414351852</v>
      </c>
      <c r="T1673" s="16">
        <f t="shared" ref="T1673:T1736" si="138">(((I1673/60)/60)/24)</f>
        <v>17014.544143518517</v>
      </c>
      <c r="U1673">
        <f t="shared" si="134"/>
        <v>2016</v>
      </c>
    </row>
    <row r="1674" spans="1:21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5"/>
        <v>113</v>
      </c>
      <c r="P1674">
        <f t="shared" si="136"/>
        <v>39.18</v>
      </c>
      <c r="Q1674" s="11" t="s">
        <v>8323</v>
      </c>
      <c r="R1674" t="s">
        <v>8344</v>
      </c>
      <c r="S1674" s="16">
        <f t="shared" si="137"/>
        <v>41034.656597222223</v>
      </c>
      <c r="T1674" s="16">
        <f t="shared" si="138"/>
        <v>15495.656597222223</v>
      </c>
      <c r="U1674">
        <f t="shared" si="134"/>
        <v>2012</v>
      </c>
    </row>
    <row r="1675" spans="1:21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5"/>
        <v>128</v>
      </c>
      <c r="P1675">
        <f t="shared" si="136"/>
        <v>45.59</v>
      </c>
      <c r="Q1675" s="11" t="s">
        <v>8323</v>
      </c>
      <c r="R1675" t="s">
        <v>8344</v>
      </c>
      <c r="S1675" s="16">
        <f t="shared" si="137"/>
        <v>42039.878379629634</v>
      </c>
      <c r="T1675" s="16">
        <f t="shared" si="138"/>
        <v>16500.87837962963</v>
      </c>
      <c r="U1675">
        <f t="shared" si="134"/>
        <v>2015</v>
      </c>
    </row>
    <row r="1676" spans="1:21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5"/>
        <v>202</v>
      </c>
      <c r="P1676">
        <f t="shared" si="136"/>
        <v>89.25</v>
      </c>
      <c r="Q1676" s="11" t="s">
        <v>8323</v>
      </c>
      <c r="R1676" t="s">
        <v>8344</v>
      </c>
      <c r="S1676" s="16">
        <f t="shared" si="137"/>
        <v>42569.605393518519</v>
      </c>
      <c r="T1676" s="16">
        <f t="shared" si="138"/>
        <v>17031.290972222221</v>
      </c>
      <c r="U1676">
        <f t="shared" si="134"/>
        <v>2016</v>
      </c>
    </row>
    <row r="1677" spans="1:21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5"/>
        <v>137</v>
      </c>
      <c r="P1677">
        <f t="shared" si="136"/>
        <v>40.42</v>
      </c>
      <c r="Q1677" s="11" t="s">
        <v>8323</v>
      </c>
      <c r="R1677" t="s">
        <v>8344</v>
      </c>
      <c r="S1677" s="16">
        <f t="shared" si="137"/>
        <v>40802.733101851853</v>
      </c>
      <c r="T1677" s="16">
        <f t="shared" si="138"/>
        <v>15263.918749999999</v>
      </c>
      <c r="U1677">
        <f t="shared" si="134"/>
        <v>2011</v>
      </c>
    </row>
    <row r="1678" spans="1:21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5"/>
        <v>115</v>
      </c>
      <c r="P1678">
        <f t="shared" si="136"/>
        <v>82.38</v>
      </c>
      <c r="Q1678" s="11" t="s">
        <v>8323</v>
      </c>
      <c r="R1678" t="s">
        <v>8344</v>
      </c>
      <c r="S1678" s="16">
        <f t="shared" si="137"/>
        <v>40973.72623842593</v>
      </c>
      <c r="T1678" s="16">
        <f t="shared" si="138"/>
        <v>15451.165972222223</v>
      </c>
      <c r="U1678">
        <f t="shared" si="134"/>
        <v>2012</v>
      </c>
    </row>
    <row r="1679" spans="1:21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5"/>
        <v>112</v>
      </c>
      <c r="P1679">
        <f t="shared" si="136"/>
        <v>159.52000000000001</v>
      </c>
      <c r="Q1679" s="11" t="s">
        <v>8323</v>
      </c>
      <c r="R1679" t="s">
        <v>8344</v>
      </c>
      <c r="S1679" s="16">
        <f t="shared" si="137"/>
        <v>42416.407129629632</v>
      </c>
      <c r="T1679" s="16">
        <f t="shared" si="138"/>
        <v>16907.249305555557</v>
      </c>
      <c r="U1679">
        <f t="shared" si="134"/>
        <v>2016</v>
      </c>
    </row>
    <row r="1680" spans="1:21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5"/>
        <v>118</v>
      </c>
      <c r="P1680">
        <f t="shared" si="136"/>
        <v>36.24</v>
      </c>
      <c r="Q1680" s="11" t="s">
        <v>8323</v>
      </c>
      <c r="R1680" t="s">
        <v>8344</v>
      </c>
      <c r="S1680" s="16">
        <f t="shared" si="137"/>
        <v>41662.854988425926</v>
      </c>
      <c r="T1680" s="16">
        <f t="shared" si="138"/>
        <v>16107.854988425926</v>
      </c>
      <c r="U1680">
        <f t="shared" si="134"/>
        <v>2014</v>
      </c>
    </row>
    <row r="1681" spans="1:21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5"/>
        <v>175</v>
      </c>
      <c r="P1681">
        <f t="shared" si="136"/>
        <v>62.5</v>
      </c>
      <c r="Q1681" s="11" t="s">
        <v>8323</v>
      </c>
      <c r="R1681" t="s">
        <v>8344</v>
      </c>
      <c r="S1681" s="16">
        <f t="shared" si="137"/>
        <v>40723.068807870368</v>
      </c>
      <c r="T1681" s="16">
        <f t="shared" si="138"/>
        <v>15177.06880787037</v>
      </c>
      <c r="U1681">
        <f t="shared" si="134"/>
        <v>2011</v>
      </c>
    </row>
    <row r="1682" spans="1:21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5"/>
        <v>118</v>
      </c>
      <c r="P1682">
        <f t="shared" si="136"/>
        <v>47</v>
      </c>
      <c r="Q1682" s="11" t="s">
        <v>8323</v>
      </c>
      <c r="R1682" t="s">
        <v>8345</v>
      </c>
      <c r="S1682" s="16">
        <f t="shared" si="137"/>
        <v>41802.757719907408</v>
      </c>
      <c r="T1682" s="16">
        <f t="shared" si="138"/>
        <v>16263.757719907408</v>
      </c>
      <c r="U1682">
        <f t="shared" si="134"/>
        <v>2014</v>
      </c>
    </row>
    <row r="1683" spans="1:21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5"/>
        <v>101</v>
      </c>
      <c r="P1683">
        <f t="shared" si="136"/>
        <v>74.58</v>
      </c>
      <c r="Q1683" s="11" t="s">
        <v>8323</v>
      </c>
      <c r="R1683" t="s">
        <v>8345</v>
      </c>
      <c r="S1683" s="16">
        <f t="shared" si="137"/>
        <v>42774.121342592596</v>
      </c>
      <c r="T1683" s="16">
        <f t="shared" si="138"/>
        <v>17254.083333333332</v>
      </c>
      <c r="U1683">
        <f t="shared" si="134"/>
        <v>2017</v>
      </c>
    </row>
    <row r="1684" spans="1:21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5"/>
        <v>0</v>
      </c>
      <c r="P1684">
        <f t="shared" si="136"/>
        <v>0</v>
      </c>
      <c r="Q1684" s="11" t="s">
        <v>8323</v>
      </c>
      <c r="R1684" t="s">
        <v>8345</v>
      </c>
      <c r="S1684" s="16">
        <f t="shared" si="137"/>
        <v>42779.21365740741</v>
      </c>
      <c r="T1684" s="16">
        <f t="shared" si="138"/>
        <v>17270.171990740742</v>
      </c>
      <c r="U1684">
        <f t="shared" si="134"/>
        <v>2017</v>
      </c>
    </row>
    <row r="1685" spans="1:21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5"/>
        <v>22</v>
      </c>
      <c r="P1685">
        <f t="shared" si="136"/>
        <v>76</v>
      </c>
      <c r="Q1685" s="11" t="s">
        <v>8323</v>
      </c>
      <c r="R1685" t="s">
        <v>8345</v>
      </c>
      <c r="S1685" s="16">
        <f t="shared" si="137"/>
        <v>42808.781689814816</v>
      </c>
      <c r="T1685" s="16">
        <f t="shared" si="138"/>
        <v>17263.781689814812</v>
      </c>
      <c r="U1685">
        <f t="shared" si="134"/>
        <v>2017</v>
      </c>
    </row>
    <row r="1686" spans="1:21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5"/>
        <v>109</v>
      </c>
      <c r="P1686">
        <f t="shared" si="136"/>
        <v>86.44</v>
      </c>
      <c r="Q1686" s="11" t="s">
        <v>8323</v>
      </c>
      <c r="R1686" t="s">
        <v>8345</v>
      </c>
      <c r="S1686" s="16">
        <f t="shared" si="137"/>
        <v>42783.815289351856</v>
      </c>
      <c r="T1686" s="16">
        <f t="shared" si="138"/>
        <v>17242.773622685185</v>
      </c>
      <c r="U1686">
        <f t="shared" si="134"/>
        <v>2017</v>
      </c>
    </row>
    <row r="1687" spans="1:21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5"/>
        <v>103</v>
      </c>
      <c r="P1687">
        <f t="shared" si="136"/>
        <v>24</v>
      </c>
      <c r="Q1687" s="11" t="s">
        <v>8323</v>
      </c>
      <c r="R1687" t="s">
        <v>8345</v>
      </c>
      <c r="S1687" s="16">
        <f t="shared" si="137"/>
        <v>42788.2502662037</v>
      </c>
      <c r="T1687" s="16">
        <f t="shared" si="138"/>
        <v>17249.208599537036</v>
      </c>
      <c r="U1687">
        <f t="shared" si="134"/>
        <v>2017</v>
      </c>
    </row>
    <row r="1688" spans="1:21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5"/>
        <v>0</v>
      </c>
      <c r="P1688">
        <f t="shared" si="136"/>
        <v>18</v>
      </c>
      <c r="Q1688" s="11" t="s">
        <v>8323</v>
      </c>
      <c r="R1688" t="s">
        <v>8345</v>
      </c>
      <c r="S1688" s="16">
        <f t="shared" si="137"/>
        <v>42792.843969907408</v>
      </c>
      <c r="T1688" s="16">
        <f t="shared" si="138"/>
        <v>17283.80230324074</v>
      </c>
      <c r="U1688">
        <f t="shared" si="134"/>
        <v>2017</v>
      </c>
    </row>
    <row r="1689" spans="1:21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5"/>
        <v>31</v>
      </c>
      <c r="P1689">
        <f t="shared" si="136"/>
        <v>80.13</v>
      </c>
      <c r="Q1689" s="11" t="s">
        <v>8323</v>
      </c>
      <c r="R1689" t="s">
        <v>8345</v>
      </c>
      <c r="S1689" s="16">
        <f t="shared" si="137"/>
        <v>42802.046817129631</v>
      </c>
      <c r="T1689" s="16">
        <f t="shared" si="138"/>
        <v>17266.84375</v>
      </c>
      <c r="U1689">
        <f t="shared" si="134"/>
        <v>2017</v>
      </c>
    </row>
    <row r="1690" spans="1:21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5"/>
        <v>44</v>
      </c>
      <c r="P1690">
        <f t="shared" si="136"/>
        <v>253.14</v>
      </c>
      <c r="Q1690" s="11" t="s">
        <v>8323</v>
      </c>
      <c r="R1690" t="s">
        <v>8345</v>
      </c>
      <c r="S1690" s="16">
        <f t="shared" si="137"/>
        <v>42804.534652777773</v>
      </c>
      <c r="T1690" s="16">
        <f t="shared" si="138"/>
        <v>17265.492986111112</v>
      </c>
      <c r="U1690">
        <f t="shared" si="134"/>
        <v>2017</v>
      </c>
    </row>
    <row r="1691" spans="1:21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5"/>
        <v>100</v>
      </c>
      <c r="P1691">
        <f t="shared" si="136"/>
        <v>171.43</v>
      </c>
      <c r="Q1691" s="11" t="s">
        <v>8323</v>
      </c>
      <c r="R1691" t="s">
        <v>8345</v>
      </c>
      <c r="S1691" s="16">
        <f t="shared" si="137"/>
        <v>42780.942476851851</v>
      </c>
      <c r="T1691" s="16">
        <f t="shared" si="138"/>
        <v>17241.900810185187</v>
      </c>
      <c r="U1691">
        <f t="shared" si="134"/>
        <v>2017</v>
      </c>
    </row>
    <row r="1692" spans="1:21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5"/>
        <v>25</v>
      </c>
      <c r="P1692">
        <f t="shared" si="136"/>
        <v>57.73</v>
      </c>
      <c r="Q1692" s="11" t="s">
        <v>8323</v>
      </c>
      <c r="R1692" t="s">
        <v>8345</v>
      </c>
      <c r="S1692" s="16">
        <f t="shared" si="137"/>
        <v>42801.43104166667</v>
      </c>
      <c r="T1692" s="16">
        <f t="shared" si="138"/>
        <v>17262.389374999999</v>
      </c>
      <c r="U1692">
        <f t="shared" si="134"/>
        <v>2017</v>
      </c>
    </row>
    <row r="1693" spans="1:21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5"/>
        <v>33</v>
      </c>
      <c r="P1693">
        <f t="shared" si="136"/>
        <v>264.26</v>
      </c>
      <c r="Q1693" s="11" t="s">
        <v>8323</v>
      </c>
      <c r="R1693" t="s">
        <v>8345</v>
      </c>
      <c r="S1693" s="16">
        <f t="shared" si="137"/>
        <v>42795.701481481476</v>
      </c>
      <c r="T1693" s="16">
        <f t="shared" si="138"/>
        <v>17259.041666666668</v>
      </c>
      <c r="U1693">
        <f t="shared" si="134"/>
        <v>2017</v>
      </c>
    </row>
    <row r="1694" spans="1:21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16">
        <f t="shared" si="137"/>
        <v>42788.151238425926</v>
      </c>
      <c r="T1694" s="16">
        <f t="shared" si="138"/>
        <v>17251.999305555557</v>
      </c>
      <c r="U1694">
        <f t="shared" si="134"/>
        <v>2017</v>
      </c>
    </row>
    <row r="1695" spans="1:21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16">
        <f t="shared" si="137"/>
        <v>42803.920277777783</v>
      </c>
      <c r="T1695" s="16">
        <f t="shared" si="138"/>
        <v>17265.833333333332</v>
      </c>
      <c r="U1695">
        <f t="shared" si="134"/>
        <v>2017</v>
      </c>
    </row>
    <row r="1696" spans="1:21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16">
        <f t="shared" si="137"/>
        <v>42791.669837962967</v>
      </c>
      <c r="T1696" s="16">
        <f t="shared" si="138"/>
        <v>17252.191666666666</v>
      </c>
      <c r="U1696">
        <f t="shared" si="134"/>
        <v>2017</v>
      </c>
    </row>
    <row r="1697" spans="1:21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16">
        <f t="shared" si="137"/>
        <v>42801.031412037039</v>
      </c>
      <c r="T1697" s="16">
        <f t="shared" si="138"/>
        <v>17266.041666666668</v>
      </c>
      <c r="U1697">
        <f t="shared" si="134"/>
        <v>2017</v>
      </c>
    </row>
    <row r="1698" spans="1:21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5"/>
        <v>0</v>
      </c>
      <c r="P1698">
        <f t="shared" si="136"/>
        <v>0</v>
      </c>
      <c r="Q1698" s="11" t="s">
        <v>8323</v>
      </c>
      <c r="R1698" t="s">
        <v>8345</v>
      </c>
      <c r="S1698" s="16">
        <f t="shared" si="137"/>
        <v>42796.069571759261</v>
      </c>
      <c r="T1698" s="16">
        <f t="shared" si="138"/>
        <v>17257.027905092593</v>
      </c>
      <c r="U1698">
        <f t="shared" si="134"/>
        <v>2017</v>
      </c>
    </row>
    <row r="1699" spans="1:21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16">
        <f t="shared" si="137"/>
        <v>42805.032962962956</v>
      </c>
      <c r="T1699" s="16">
        <f t="shared" si="138"/>
        <v>17265.991296296295</v>
      </c>
      <c r="U1699">
        <f t="shared" si="134"/>
        <v>2017</v>
      </c>
    </row>
    <row r="1700" spans="1:21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5"/>
        <v>0</v>
      </c>
      <c r="P1700">
        <f t="shared" si="136"/>
        <v>0</v>
      </c>
      <c r="Q1700" s="11" t="s">
        <v>8323</v>
      </c>
      <c r="R1700" t="s">
        <v>8345</v>
      </c>
      <c r="S1700" s="16">
        <f t="shared" si="137"/>
        <v>42796.207870370374</v>
      </c>
      <c r="T1700" s="16">
        <f t="shared" si="138"/>
        <v>17251.147916666665</v>
      </c>
      <c r="U1700">
        <f t="shared" si="134"/>
        <v>2017</v>
      </c>
    </row>
    <row r="1701" spans="1:21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16">
        <f t="shared" si="137"/>
        <v>42806.863946759258</v>
      </c>
      <c r="T1701" s="16">
        <f t="shared" si="138"/>
        <v>17267.863946759258</v>
      </c>
      <c r="U1701">
        <f t="shared" si="134"/>
        <v>2017</v>
      </c>
    </row>
    <row r="1702" spans="1:21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16">
        <f t="shared" si="137"/>
        <v>42796.071643518517</v>
      </c>
      <c r="T1702" s="16">
        <f t="shared" si="138"/>
        <v>17257.166666666668</v>
      </c>
      <c r="U1702">
        <f t="shared" si="134"/>
        <v>2017</v>
      </c>
    </row>
    <row r="1703" spans="1:21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16">
        <f t="shared" si="137"/>
        <v>41989.664409722223</v>
      </c>
      <c r="T1703" s="16">
        <f t="shared" si="138"/>
        <v>16450.664409722223</v>
      </c>
      <c r="U1703">
        <f t="shared" si="134"/>
        <v>2014</v>
      </c>
    </row>
    <row r="1704" spans="1:21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16">
        <f t="shared" si="137"/>
        <v>42063.869791666672</v>
      </c>
      <c r="T1704" s="16">
        <f t="shared" si="138"/>
        <v>16524.828125</v>
      </c>
      <c r="U1704">
        <f t="shared" si="134"/>
        <v>2015</v>
      </c>
    </row>
    <row r="1705" spans="1:21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16">
        <f t="shared" si="137"/>
        <v>42187.281678240746</v>
      </c>
      <c r="T1705" s="16">
        <f t="shared" si="138"/>
        <v>16678.281678240743</v>
      </c>
      <c r="U1705">
        <f t="shared" si="134"/>
        <v>2015</v>
      </c>
    </row>
    <row r="1706" spans="1:21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16">
        <f t="shared" si="137"/>
        <v>42021.139733796299</v>
      </c>
      <c r="T1706" s="16">
        <f t="shared" si="138"/>
        <v>16482.139733796295</v>
      </c>
      <c r="U1706">
        <f t="shared" si="134"/>
        <v>2015</v>
      </c>
    </row>
    <row r="1707" spans="1:21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5"/>
        <v>0</v>
      </c>
      <c r="P1707">
        <f t="shared" si="136"/>
        <v>0</v>
      </c>
      <c r="Q1707" s="11" t="s">
        <v>8323</v>
      </c>
      <c r="R1707" t="s">
        <v>8345</v>
      </c>
      <c r="S1707" s="16">
        <f t="shared" si="137"/>
        <v>42245.016736111109</v>
      </c>
      <c r="T1707" s="16">
        <f t="shared" si="138"/>
        <v>16687.666666666668</v>
      </c>
      <c r="U1707">
        <f t="shared" si="134"/>
        <v>2015</v>
      </c>
    </row>
    <row r="1708" spans="1:21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5"/>
        <v>0</v>
      </c>
      <c r="P1708">
        <f t="shared" si="136"/>
        <v>0</v>
      </c>
      <c r="Q1708" s="11" t="s">
        <v>8323</v>
      </c>
      <c r="R1708" t="s">
        <v>8345</v>
      </c>
      <c r="S1708" s="16">
        <f t="shared" si="137"/>
        <v>42179.306388888886</v>
      </c>
      <c r="T1708" s="16">
        <f t="shared" si="138"/>
        <v>16670.30638888889</v>
      </c>
      <c r="U1708">
        <f t="shared" si="134"/>
        <v>2015</v>
      </c>
    </row>
    <row r="1709" spans="1:21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16">
        <f t="shared" si="137"/>
        <v>42427.721006944441</v>
      </c>
      <c r="T1709" s="16">
        <f t="shared" si="138"/>
        <v>16888.679340277777</v>
      </c>
      <c r="U1709">
        <f t="shared" si="134"/>
        <v>2016</v>
      </c>
    </row>
    <row r="1710" spans="1:21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5"/>
        <v>0</v>
      </c>
      <c r="P1710">
        <f t="shared" si="136"/>
        <v>0</v>
      </c>
      <c r="Q1710" s="11" t="s">
        <v>8323</v>
      </c>
      <c r="R1710" t="s">
        <v>8345</v>
      </c>
      <c r="S1710" s="16">
        <f t="shared" si="137"/>
        <v>42451.866967592592</v>
      </c>
      <c r="T1710" s="16">
        <f t="shared" si="138"/>
        <v>16922.866967592592</v>
      </c>
      <c r="U1710">
        <f t="shared" si="134"/>
        <v>2016</v>
      </c>
    </row>
    <row r="1711" spans="1:21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16">
        <f t="shared" si="137"/>
        <v>41841.56381944444</v>
      </c>
      <c r="T1711" s="16">
        <f t="shared" si="138"/>
        <v>16313.81875</v>
      </c>
      <c r="U1711">
        <f t="shared" si="134"/>
        <v>2014</v>
      </c>
    </row>
    <row r="1712" spans="1:21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16">
        <f t="shared" si="137"/>
        <v>42341.59129629629</v>
      </c>
      <c r="T1712" s="16">
        <f t="shared" si="138"/>
        <v>16818.541666666668</v>
      </c>
      <c r="U1712">
        <f t="shared" si="134"/>
        <v>2015</v>
      </c>
    </row>
    <row r="1713" spans="1:21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16">
        <f t="shared" si="137"/>
        <v>41852.646226851852</v>
      </c>
      <c r="T1713" s="16">
        <f t="shared" si="138"/>
        <v>16314.646226851852</v>
      </c>
      <c r="U1713">
        <f t="shared" si="134"/>
        <v>2014</v>
      </c>
    </row>
    <row r="1714" spans="1:21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5"/>
        <v>0</v>
      </c>
      <c r="P1714">
        <f t="shared" si="136"/>
        <v>0</v>
      </c>
      <c r="Q1714" s="11" t="s">
        <v>8323</v>
      </c>
      <c r="R1714" t="s">
        <v>8345</v>
      </c>
      <c r="S1714" s="16">
        <f t="shared" si="137"/>
        <v>42125.913807870369</v>
      </c>
      <c r="T1714" s="16">
        <f t="shared" si="138"/>
        <v>16616.913807870369</v>
      </c>
      <c r="U1714">
        <f t="shared" si="134"/>
        <v>2015</v>
      </c>
    </row>
    <row r="1715" spans="1:21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16">
        <f t="shared" si="137"/>
        <v>41887.801064814819</v>
      </c>
      <c r="T1715" s="16">
        <f t="shared" si="138"/>
        <v>16348.801064814817</v>
      </c>
      <c r="U1715">
        <f t="shared" si="134"/>
        <v>2014</v>
      </c>
    </row>
    <row r="1716" spans="1:21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16">
        <f t="shared" si="137"/>
        <v>42095.918530092589</v>
      </c>
      <c r="T1716" s="16">
        <f t="shared" si="138"/>
        <v>16556.918530092593</v>
      </c>
      <c r="U1716">
        <f t="shared" si="134"/>
        <v>2015</v>
      </c>
    </row>
    <row r="1717" spans="1:21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16">
        <f t="shared" si="137"/>
        <v>42064.217418981483</v>
      </c>
      <c r="T1717" s="16">
        <f t="shared" si="138"/>
        <v>16525.140277777777</v>
      </c>
      <c r="U1717">
        <f t="shared" si="134"/>
        <v>2015</v>
      </c>
    </row>
    <row r="1718" spans="1:21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16">
        <f t="shared" si="137"/>
        <v>42673.577534722222</v>
      </c>
      <c r="T1718" s="16">
        <f t="shared" si="138"/>
        <v>17144.619201388887</v>
      </c>
      <c r="U1718">
        <f t="shared" si="134"/>
        <v>2016</v>
      </c>
    </row>
    <row r="1719" spans="1:21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16">
        <f t="shared" si="137"/>
        <v>42460.98192129629</v>
      </c>
      <c r="T1719" s="16">
        <f t="shared" si="138"/>
        <v>16912.166666666668</v>
      </c>
      <c r="U1719">
        <f t="shared" si="134"/>
        <v>2016</v>
      </c>
    </row>
    <row r="1720" spans="1:21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16">
        <f t="shared" si="137"/>
        <v>42460.610520833332</v>
      </c>
      <c r="T1720" s="16">
        <f t="shared" si="138"/>
        <v>16935.207638888889</v>
      </c>
      <c r="U1720">
        <f t="shared" si="134"/>
        <v>2016</v>
      </c>
    </row>
    <row r="1721" spans="1:21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16">
        <f t="shared" si="137"/>
        <v>41869.534618055557</v>
      </c>
      <c r="T1721" s="16">
        <f t="shared" si="138"/>
        <v>16330.534618055557</v>
      </c>
      <c r="U1721">
        <f t="shared" si="134"/>
        <v>2014</v>
      </c>
    </row>
    <row r="1722" spans="1:21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16">
        <f t="shared" si="137"/>
        <v>41922.783229166671</v>
      </c>
      <c r="T1722" s="16">
        <f t="shared" si="138"/>
        <v>16383.824895833335</v>
      </c>
      <c r="U1722">
        <f t="shared" si="134"/>
        <v>2014</v>
      </c>
    </row>
    <row r="1723" spans="1:21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5"/>
        <v>0</v>
      </c>
      <c r="P1723">
        <f t="shared" si="136"/>
        <v>0</v>
      </c>
      <c r="Q1723" s="11" t="s">
        <v>8323</v>
      </c>
      <c r="R1723" t="s">
        <v>8345</v>
      </c>
      <c r="S1723" s="16">
        <f t="shared" si="137"/>
        <v>42319.461377314816</v>
      </c>
      <c r="T1723" s="16">
        <f t="shared" si="138"/>
        <v>16780.461377314812</v>
      </c>
      <c r="U1723">
        <f t="shared" si="134"/>
        <v>2015</v>
      </c>
    </row>
    <row r="1724" spans="1:21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16">
        <f t="shared" si="137"/>
        <v>42425.960983796293</v>
      </c>
      <c r="T1724" s="16">
        <f t="shared" si="138"/>
        <v>16894.006944444445</v>
      </c>
      <c r="U1724">
        <f t="shared" si="134"/>
        <v>2016</v>
      </c>
    </row>
    <row r="1725" spans="1:21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16">
        <f t="shared" si="137"/>
        <v>42129.82540509259</v>
      </c>
      <c r="T1725" s="16">
        <f t="shared" si="138"/>
        <v>16617.25</v>
      </c>
      <c r="U1725">
        <f t="shared" si="134"/>
        <v>2015</v>
      </c>
    </row>
    <row r="1726" spans="1:21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16">
        <f t="shared" si="137"/>
        <v>41912.932430555556</v>
      </c>
      <c r="T1726" s="16">
        <f t="shared" si="138"/>
        <v>16373.932430555555</v>
      </c>
      <c r="U1726">
        <f t="shared" si="134"/>
        <v>2014</v>
      </c>
    </row>
    <row r="1727" spans="1:21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16">
        <f t="shared" si="137"/>
        <v>41845.968159722222</v>
      </c>
      <c r="T1727" s="16">
        <f t="shared" si="138"/>
        <v>16306.968159722221</v>
      </c>
      <c r="U1727">
        <f t="shared" si="134"/>
        <v>2014</v>
      </c>
    </row>
    <row r="1728" spans="1:21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16">
        <f t="shared" si="137"/>
        <v>41788.919722222221</v>
      </c>
      <c r="T1728" s="16">
        <f t="shared" si="138"/>
        <v>16248.919722222221</v>
      </c>
      <c r="U1728">
        <f t="shared" si="134"/>
        <v>2014</v>
      </c>
    </row>
    <row r="1729" spans="1:21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6">
        <f t="shared" si="137"/>
        <v>42044.927974537044</v>
      </c>
      <c r="T1729" s="16">
        <f t="shared" si="138"/>
        <v>16530.458333333332</v>
      </c>
      <c r="U1729">
        <f t="shared" si="134"/>
        <v>2015</v>
      </c>
    </row>
    <row r="1730" spans="1:21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16">
        <f t="shared" si="137"/>
        <v>42268.625856481478</v>
      </c>
      <c r="T1730" s="16">
        <f t="shared" si="138"/>
        <v>16729.625856481482</v>
      </c>
      <c r="U1730">
        <f t="shared" si="134"/>
        <v>2015</v>
      </c>
    </row>
    <row r="1731" spans="1:21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6">
        <f t="shared" si="138"/>
        <v>16962.052152777778</v>
      </c>
      <c r="U1731">
        <f t="shared" ref="U1731:U1794" si="139">YEAR(S1731)</f>
        <v>2016</v>
      </c>
    </row>
    <row r="1732" spans="1:21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16733.087766203706</v>
      </c>
      <c r="U1732">
        <f t="shared" si="139"/>
        <v>2015</v>
      </c>
    </row>
    <row r="1733" spans="1:21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16597.625</v>
      </c>
      <c r="U1733">
        <f t="shared" si="139"/>
        <v>2015</v>
      </c>
    </row>
    <row r="1734" spans="1:21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16816.208333333332</v>
      </c>
      <c r="U1734">
        <f t="shared" si="139"/>
        <v>2015</v>
      </c>
    </row>
    <row r="1735" spans="1:21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17057.895833333332</v>
      </c>
      <c r="U1735">
        <f t="shared" si="139"/>
        <v>2016</v>
      </c>
    </row>
    <row r="1736" spans="1:21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16563.036527777778</v>
      </c>
      <c r="U1736">
        <f t="shared" si="139"/>
        <v>2015</v>
      </c>
    </row>
    <row r="1737" spans="1:21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ref="O1737:O1800" si="140">ROUND(E1737/D1737*100,0)</f>
        <v>11</v>
      </c>
      <c r="P1737">
        <f t="shared" ref="P1737:P1800" si="141">IFERROR(ROUND(E1737/L1737,2),0)</f>
        <v>55</v>
      </c>
      <c r="Q1737" s="11" t="s">
        <v>8323</v>
      </c>
      <c r="R1737" t="s">
        <v>8345</v>
      </c>
      <c r="S1737" s="16">
        <f t="shared" ref="S1737:S1800" si="142">(((J1737/60)/60)/24)+DATE(1970,1,1)</f>
        <v>42559.814178240747</v>
      </c>
      <c r="T1737" s="16">
        <f t="shared" ref="T1737:T1800" si="143">(((I1737/60)/60)/24)</f>
        <v>17020.814178240744</v>
      </c>
      <c r="U1737">
        <f t="shared" si="139"/>
        <v>2016</v>
      </c>
    </row>
    <row r="1738" spans="1:21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40"/>
        <v>1</v>
      </c>
      <c r="P1738">
        <f t="shared" si="141"/>
        <v>22</v>
      </c>
      <c r="Q1738" s="11" t="s">
        <v>8323</v>
      </c>
      <c r="R1738" t="s">
        <v>8345</v>
      </c>
      <c r="S1738" s="16">
        <f t="shared" si="142"/>
        <v>42286.861493055556</v>
      </c>
      <c r="T1738" s="16">
        <f t="shared" si="143"/>
        <v>16747.903159722224</v>
      </c>
      <c r="U1738">
        <f t="shared" si="139"/>
        <v>2015</v>
      </c>
    </row>
    <row r="1739" spans="1:21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40"/>
        <v>21</v>
      </c>
      <c r="P1739">
        <f t="shared" si="141"/>
        <v>56.67</v>
      </c>
      <c r="Q1739" s="11" t="s">
        <v>8323</v>
      </c>
      <c r="R1739" t="s">
        <v>8345</v>
      </c>
      <c r="S1739" s="16">
        <f t="shared" si="142"/>
        <v>42175.948981481488</v>
      </c>
      <c r="T1739" s="16">
        <f t="shared" si="143"/>
        <v>16636.948981481484</v>
      </c>
      <c r="U1739">
        <f t="shared" si="139"/>
        <v>2015</v>
      </c>
    </row>
    <row r="1740" spans="1:21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40"/>
        <v>0</v>
      </c>
      <c r="P1740">
        <f t="shared" si="141"/>
        <v>20</v>
      </c>
      <c r="Q1740" s="11" t="s">
        <v>8323</v>
      </c>
      <c r="R1740" t="s">
        <v>8345</v>
      </c>
      <c r="S1740" s="16">
        <f t="shared" si="142"/>
        <v>41884.874328703707</v>
      </c>
      <c r="T1740" s="16">
        <f t="shared" si="143"/>
        <v>16345.874328703705</v>
      </c>
      <c r="U1740">
        <f t="shared" si="139"/>
        <v>2014</v>
      </c>
    </row>
    <row r="1741" spans="1:21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40"/>
        <v>0</v>
      </c>
      <c r="P1741">
        <f t="shared" si="141"/>
        <v>1</v>
      </c>
      <c r="Q1741" s="11" t="s">
        <v>8323</v>
      </c>
      <c r="R1741" t="s">
        <v>8345</v>
      </c>
      <c r="S1741" s="16">
        <f t="shared" si="142"/>
        <v>42435.874212962968</v>
      </c>
      <c r="T1741" s="16">
        <f t="shared" si="143"/>
        <v>16925.832546296297</v>
      </c>
      <c r="U1741">
        <f t="shared" si="139"/>
        <v>2016</v>
      </c>
    </row>
    <row r="1742" spans="1:21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40"/>
        <v>0</v>
      </c>
      <c r="P1742">
        <f t="shared" si="141"/>
        <v>0</v>
      </c>
      <c r="Q1742" s="11" t="s">
        <v>8336</v>
      </c>
      <c r="R1742" t="s">
        <v>8337</v>
      </c>
      <c r="S1742" s="16">
        <f t="shared" si="142"/>
        <v>42171.817384259266</v>
      </c>
      <c r="T1742" s="16">
        <f t="shared" si="143"/>
        <v>16632.817384259262</v>
      </c>
      <c r="U1742">
        <f t="shared" si="139"/>
        <v>2015</v>
      </c>
    </row>
    <row r="1743" spans="1:21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40"/>
        <v>111</v>
      </c>
      <c r="P1743">
        <f t="shared" si="141"/>
        <v>25.58</v>
      </c>
      <c r="Q1743" s="11" t="s">
        <v>8336</v>
      </c>
      <c r="R1743" t="s">
        <v>8337</v>
      </c>
      <c r="S1743" s="16">
        <f t="shared" si="142"/>
        <v>42120.628136574072</v>
      </c>
      <c r="T1743" s="16">
        <f t="shared" si="143"/>
        <v>16596.628136574072</v>
      </c>
      <c r="U1743">
        <f t="shared" si="139"/>
        <v>2015</v>
      </c>
    </row>
    <row r="1744" spans="1:21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40"/>
        <v>109</v>
      </c>
      <c r="P1744">
        <f t="shared" si="141"/>
        <v>63.97</v>
      </c>
      <c r="Q1744" s="11" t="s">
        <v>8336</v>
      </c>
      <c r="R1744" t="s">
        <v>8337</v>
      </c>
      <c r="S1744" s="16">
        <f t="shared" si="142"/>
        <v>42710.876967592587</v>
      </c>
      <c r="T1744" s="16">
        <f t="shared" si="143"/>
        <v>17173.875</v>
      </c>
      <c r="U1744">
        <f t="shared" si="139"/>
        <v>2016</v>
      </c>
    </row>
    <row r="1745" spans="1:21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40"/>
        <v>100</v>
      </c>
      <c r="P1745">
        <f t="shared" si="141"/>
        <v>89.93</v>
      </c>
      <c r="Q1745" s="11" t="s">
        <v>8336</v>
      </c>
      <c r="R1745" t="s">
        <v>8337</v>
      </c>
      <c r="S1745" s="16">
        <f t="shared" si="142"/>
        <v>42586.925636574073</v>
      </c>
      <c r="T1745" s="16">
        <f t="shared" si="143"/>
        <v>17040.165972222221</v>
      </c>
      <c r="U1745">
        <f t="shared" si="139"/>
        <v>2016</v>
      </c>
    </row>
    <row r="1746" spans="1:21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40"/>
        <v>118</v>
      </c>
      <c r="P1746">
        <f t="shared" si="141"/>
        <v>93.07</v>
      </c>
      <c r="Q1746" s="11" t="s">
        <v>8336</v>
      </c>
      <c r="R1746" t="s">
        <v>8337</v>
      </c>
      <c r="S1746" s="16">
        <f t="shared" si="142"/>
        <v>42026.605057870373</v>
      </c>
      <c r="T1746" s="16">
        <f t="shared" si="143"/>
        <v>16502.563391203705</v>
      </c>
      <c r="U1746">
        <f t="shared" si="139"/>
        <v>2015</v>
      </c>
    </row>
    <row r="1747" spans="1:21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40"/>
        <v>114</v>
      </c>
      <c r="P1747">
        <f t="shared" si="141"/>
        <v>89.67</v>
      </c>
      <c r="Q1747" s="11" t="s">
        <v>8336</v>
      </c>
      <c r="R1747" t="s">
        <v>8337</v>
      </c>
      <c r="S1747" s="16">
        <f t="shared" si="142"/>
        <v>42690.259699074071</v>
      </c>
      <c r="T1747" s="16">
        <f t="shared" si="143"/>
        <v>17157.083333333332</v>
      </c>
      <c r="U1747">
        <f t="shared" si="139"/>
        <v>2016</v>
      </c>
    </row>
    <row r="1748" spans="1:21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40"/>
        <v>148</v>
      </c>
      <c r="P1748">
        <f t="shared" si="141"/>
        <v>207.62</v>
      </c>
      <c r="Q1748" s="11" t="s">
        <v>8336</v>
      </c>
      <c r="R1748" t="s">
        <v>8337</v>
      </c>
      <c r="S1748" s="16">
        <f t="shared" si="142"/>
        <v>42668.176701388889</v>
      </c>
      <c r="T1748" s="16">
        <f t="shared" si="143"/>
        <v>17129.083333333332</v>
      </c>
      <c r="U1748">
        <f t="shared" si="139"/>
        <v>2016</v>
      </c>
    </row>
    <row r="1749" spans="1:21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40"/>
        <v>105</v>
      </c>
      <c r="P1749">
        <f t="shared" si="141"/>
        <v>59.41</v>
      </c>
      <c r="Q1749" s="11" t="s">
        <v>8336</v>
      </c>
      <c r="R1749" t="s">
        <v>8337</v>
      </c>
      <c r="S1749" s="16">
        <f t="shared" si="142"/>
        <v>42292.435532407413</v>
      </c>
      <c r="T1749" s="16">
        <f t="shared" si="143"/>
        <v>16752.625</v>
      </c>
      <c r="U1749">
        <f t="shared" si="139"/>
        <v>2015</v>
      </c>
    </row>
    <row r="1750" spans="1:21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40"/>
        <v>130</v>
      </c>
      <c r="P1750">
        <f t="shared" si="141"/>
        <v>358.97</v>
      </c>
      <c r="Q1750" s="11" t="s">
        <v>8336</v>
      </c>
      <c r="R1750" t="s">
        <v>8337</v>
      </c>
      <c r="S1750" s="16">
        <f t="shared" si="142"/>
        <v>42219.950729166667</v>
      </c>
      <c r="T1750" s="16">
        <f t="shared" si="143"/>
        <v>16680.950729166667</v>
      </c>
      <c r="U1750">
        <f t="shared" si="139"/>
        <v>2015</v>
      </c>
    </row>
    <row r="1751" spans="1:21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40"/>
        <v>123</v>
      </c>
      <c r="P1751">
        <f t="shared" si="141"/>
        <v>94.74</v>
      </c>
      <c r="Q1751" s="11" t="s">
        <v>8336</v>
      </c>
      <c r="R1751" t="s">
        <v>8337</v>
      </c>
      <c r="S1751" s="16">
        <f t="shared" si="142"/>
        <v>42758.975937499999</v>
      </c>
      <c r="T1751" s="16">
        <f t="shared" si="143"/>
        <v>17226.791666666668</v>
      </c>
      <c r="U1751">
        <f t="shared" si="139"/>
        <v>2017</v>
      </c>
    </row>
    <row r="1752" spans="1:21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40"/>
        <v>202</v>
      </c>
      <c r="P1752">
        <f t="shared" si="141"/>
        <v>80.650000000000006</v>
      </c>
      <c r="Q1752" s="11" t="s">
        <v>8336</v>
      </c>
      <c r="R1752" t="s">
        <v>8337</v>
      </c>
      <c r="S1752" s="16">
        <f t="shared" si="142"/>
        <v>42454.836851851855</v>
      </c>
      <c r="T1752" s="16">
        <f t="shared" si="143"/>
        <v>16910.836851851851</v>
      </c>
      <c r="U1752">
        <f t="shared" si="139"/>
        <v>2016</v>
      </c>
    </row>
    <row r="1753" spans="1:21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40"/>
        <v>103</v>
      </c>
      <c r="P1753">
        <f t="shared" si="141"/>
        <v>168.69</v>
      </c>
      <c r="Q1753" s="11" t="s">
        <v>8336</v>
      </c>
      <c r="R1753" t="s">
        <v>8337</v>
      </c>
      <c r="S1753" s="16">
        <f t="shared" si="142"/>
        <v>42052.7815162037</v>
      </c>
      <c r="T1753" s="16">
        <f t="shared" si="143"/>
        <v>16513.739849537036</v>
      </c>
      <c r="U1753">
        <f t="shared" si="139"/>
        <v>2015</v>
      </c>
    </row>
    <row r="1754" spans="1:21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40"/>
        <v>260</v>
      </c>
      <c r="P1754">
        <f t="shared" si="141"/>
        <v>34.69</v>
      </c>
      <c r="Q1754" s="11" t="s">
        <v>8336</v>
      </c>
      <c r="R1754" t="s">
        <v>8337</v>
      </c>
      <c r="S1754" s="16">
        <f t="shared" si="142"/>
        <v>42627.253263888888</v>
      </c>
      <c r="T1754" s="16">
        <f t="shared" si="143"/>
        <v>17088.253263888888</v>
      </c>
      <c r="U1754">
        <f t="shared" si="139"/>
        <v>2016</v>
      </c>
    </row>
    <row r="1755" spans="1:21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40"/>
        <v>108</v>
      </c>
      <c r="P1755">
        <f t="shared" si="141"/>
        <v>462.86</v>
      </c>
      <c r="Q1755" s="11" t="s">
        <v>8336</v>
      </c>
      <c r="R1755" t="s">
        <v>8337</v>
      </c>
      <c r="S1755" s="16">
        <f t="shared" si="142"/>
        <v>42420.74962962963</v>
      </c>
      <c r="T1755" s="16">
        <f t="shared" si="143"/>
        <v>16881.707962962962</v>
      </c>
      <c r="U1755">
        <f t="shared" si="139"/>
        <v>2016</v>
      </c>
    </row>
    <row r="1756" spans="1:21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40"/>
        <v>111</v>
      </c>
      <c r="P1756">
        <f t="shared" si="141"/>
        <v>104.39</v>
      </c>
      <c r="Q1756" s="11" t="s">
        <v>8336</v>
      </c>
      <c r="R1756" t="s">
        <v>8337</v>
      </c>
      <c r="S1756" s="16">
        <f t="shared" si="142"/>
        <v>42067.876770833333</v>
      </c>
      <c r="T1756" s="16">
        <f t="shared" si="143"/>
        <v>16528.835104166668</v>
      </c>
      <c r="U1756">
        <f t="shared" si="139"/>
        <v>2015</v>
      </c>
    </row>
    <row r="1757" spans="1:21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40"/>
        <v>120</v>
      </c>
      <c r="P1757">
        <f t="shared" si="141"/>
        <v>7.5</v>
      </c>
      <c r="Q1757" s="11" t="s">
        <v>8336</v>
      </c>
      <c r="R1757" t="s">
        <v>8337</v>
      </c>
      <c r="S1757" s="16">
        <f t="shared" si="142"/>
        <v>42252.788900462961</v>
      </c>
      <c r="T1757" s="16">
        <f t="shared" si="143"/>
        <v>16713.788900462961</v>
      </c>
      <c r="U1757">
        <f t="shared" si="139"/>
        <v>2015</v>
      </c>
    </row>
    <row r="1758" spans="1:21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16">
        <f t="shared" si="142"/>
        <v>42571.167465277773</v>
      </c>
      <c r="T1758" s="16">
        <f t="shared" si="143"/>
        <v>17042.167465277777</v>
      </c>
      <c r="U1758">
        <f t="shared" si="139"/>
        <v>2016</v>
      </c>
    </row>
    <row r="1759" spans="1:21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16">
        <f t="shared" si="142"/>
        <v>42733.827349537038</v>
      </c>
      <c r="T1759" s="16">
        <f t="shared" si="143"/>
        <v>17194.811805555557</v>
      </c>
      <c r="U1759">
        <f t="shared" si="139"/>
        <v>2016</v>
      </c>
    </row>
    <row r="1760" spans="1:21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16">
        <f t="shared" si="142"/>
        <v>42505.955925925926</v>
      </c>
      <c r="T1760" s="16">
        <f t="shared" si="143"/>
        <v>16996.955925925929</v>
      </c>
      <c r="U1760">
        <f t="shared" si="139"/>
        <v>2016</v>
      </c>
    </row>
    <row r="1761" spans="1:21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16">
        <f t="shared" si="142"/>
        <v>42068.829039351855</v>
      </c>
      <c r="T1761" s="16">
        <f t="shared" si="143"/>
        <v>16519.787372685187</v>
      </c>
      <c r="U1761">
        <f t="shared" si="139"/>
        <v>2015</v>
      </c>
    </row>
    <row r="1762" spans="1:21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16">
        <f t="shared" si="142"/>
        <v>42405.67260416667</v>
      </c>
      <c r="T1762" s="16">
        <f t="shared" si="143"/>
        <v>16856.672604166666</v>
      </c>
      <c r="U1762">
        <f t="shared" si="139"/>
        <v>2016</v>
      </c>
    </row>
    <row r="1763" spans="1:21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16">
        <f t="shared" si="142"/>
        <v>42209.567824074074</v>
      </c>
      <c r="T1763" s="16">
        <f t="shared" si="143"/>
        <v>16690.567824074074</v>
      </c>
      <c r="U1763">
        <f t="shared" si="139"/>
        <v>2015</v>
      </c>
    </row>
    <row r="1764" spans="1:21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16">
        <f t="shared" si="142"/>
        <v>42410.982002314813</v>
      </c>
      <c r="T1764" s="16">
        <f t="shared" si="143"/>
        <v>16871.982002314813</v>
      </c>
      <c r="U1764">
        <f t="shared" si="139"/>
        <v>2016</v>
      </c>
    </row>
    <row r="1765" spans="1:21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16">
        <f t="shared" si="142"/>
        <v>42636.868518518517</v>
      </c>
      <c r="T1765" s="16">
        <f t="shared" si="143"/>
        <v>17097.86851851852</v>
      </c>
      <c r="U1765">
        <f t="shared" si="139"/>
        <v>2016</v>
      </c>
    </row>
    <row r="1766" spans="1:21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16">
        <f t="shared" si="142"/>
        <v>41825.485868055555</v>
      </c>
      <c r="T1766" s="16">
        <f t="shared" si="143"/>
        <v>16285.485868055555</v>
      </c>
      <c r="U1766">
        <f t="shared" si="139"/>
        <v>2014</v>
      </c>
    </row>
    <row r="1767" spans="1:21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16">
        <f t="shared" si="142"/>
        <v>41834.980462962965</v>
      </c>
      <c r="T1767" s="16">
        <f t="shared" si="143"/>
        <v>16295.980462962963</v>
      </c>
      <c r="U1767">
        <f t="shared" si="139"/>
        <v>2014</v>
      </c>
    </row>
    <row r="1768" spans="1:21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40"/>
        <v>0</v>
      </c>
      <c r="P1768">
        <f t="shared" si="141"/>
        <v>0</v>
      </c>
      <c r="Q1768" s="11" t="s">
        <v>8336</v>
      </c>
      <c r="R1768" t="s">
        <v>8337</v>
      </c>
      <c r="S1768" s="16">
        <f t="shared" si="142"/>
        <v>41855.859814814816</v>
      </c>
      <c r="T1768" s="16">
        <f t="shared" si="143"/>
        <v>16307.859814814814</v>
      </c>
      <c r="U1768">
        <f t="shared" si="139"/>
        <v>2014</v>
      </c>
    </row>
    <row r="1769" spans="1:21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16">
        <f t="shared" si="142"/>
        <v>41824.658379629633</v>
      </c>
      <c r="T1769" s="16">
        <f t="shared" si="143"/>
        <v>16285.658379629631</v>
      </c>
      <c r="U1769">
        <f t="shared" si="139"/>
        <v>2014</v>
      </c>
    </row>
    <row r="1770" spans="1:21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16">
        <f t="shared" si="142"/>
        <v>41849.560694444444</v>
      </c>
      <c r="T1770" s="16">
        <f t="shared" si="143"/>
        <v>16340.560694444444</v>
      </c>
      <c r="U1770">
        <f t="shared" si="139"/>
        <v>2014</v>
      </c>
    </row>
    <row r="1771" spans="1:21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16">
        <f t="shared" si="142"/>
        <v>41987.818969907406</v>
      </c>
      <c r="T1771" s="16">
        <f t="shared" si="143"/>
        <v>16448.818969907406</v>
      </c>
      <c r="U1771">
        <f t="shared" si="139"/>
        <v>2014</v>
      </c>
    </row>
    <row r="1772" spans="1:21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16">
        <f t="shared" si="142"/>
        <v>41891.780023148152</v>
      </c>
      <c r="T1772" s="16">
        <f t="shared" si="143"/>
        <v>16357.780023148151</v>
      </c>
      <c r="U1772">
        <f t="shared" si="139"/>
        <v>2014</v>
      </c>
    </row>
    <row r="1773" spans="1:21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16">
        <f t="shared" si="142"/>
        <v>41905.979629629634</v>
      </c>
      <c r="T1773" s="16">
        <f t="shared" si="143"/>
        <v>16366.979629629632</v>
      </c>
      <c r="U1773">
        <f t="shared" si="139"/>
        <v>2014</v>
      </c>
    </row>
    <row r="1774" spans="1:21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16">
        <f t="shared" si="142"/>
        <v>41766.718009259261</v>
      </c>
      <c r="T1774" s="16">
        <f t="shared" si="143"/>
        <v>16257.718009259259</v>
      </c>
      <c r="U1774">
        <f t="shared" si="139"/>
        <v>2014</v>
      </c>
    </row>
    <row r="1775" spans="1:21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16">
        <f t="shared" si="142"/>
        <v>41978.760393518518</v>
      </c>
      <c r="T1775" s="16">
        <f t="shared" si="143"/>
        <v>16454.760393518518</v>
      </c>
      <c r="U1775">
        <f t="shared" si="139"/>
        <v>2014</v>
      </c>
    </row>
    <row r="1776" spans="1:21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16">
        <f t="shared" si="142"/>
        <v>41930.218657407408</v>
      </c>
      <c r="T1776" s="16">
        <f t="shared" si="143"/>
        <v>16403.624305555557</v>
      </c>
      <c r="U1776">
        <f t="shared" si="139"/>
        <v>2014</v>
      </c>
    </row>
    <row r="1777" spans="1:21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16">
        <f t="shared" si="142"/>
        <v>41891.976388888892</v>
      </c>
      <c r="T1777" s="16">
        <f t="shared" si="143"/>
        <v>16367.97638888889</v>
      </c>
      <c r="U1777">
        <f t="shared" si="139"/>
        <v>2014</v>
      </c>
    </row>
    <row r="1778" spans="1:21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16">
        <f t="shared" si="142"/>
        <v>41905.95684027778</v>
      </c>
      <c r="T1778" s="16">
        <f t="shared" si="143"/>
        <v>16372.956840277779</v>
      </c>
      <c r="U1778">
        <f t="shared" si="139"/>
        <v>2014</v>
      </c>
    </row>
    <row r="1779" spans="1:21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16">
        <f t="shared" si="142"/>
        <v>42025.357094907406</v>
      </c>
      <c r="T1779" s="16">
        <f t="shared" si="143"/>
        <v>16486.357094907406</v>
      </c>
      <c r="U1779">
        <f t="shared" si="139"/>
        <v>2015</v>
      </c>
    </row>
    <row r="1780" spans="1:21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16">
        <f t="shared" si="142"/>
        <v>42045.86336805555</v>
      </c>
      <c r="T1780" s="16">
        <f t="shared" si="143"/>
        <v>16521.82170138889</v>
      </c>
      <c r="U1780">
        <f t="shared" si="139"/>
        <v>2015</v>
      </c>
    </row>
    <row r="1781" spans="1:21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16">
        <f t="shared" si="142"/>
        <v>42585.691898148143</v>
      </c>
      <c r="T1781" s="16">
        <f t="shared" si="143"/>
        <v>17046.691898148147</v>
      </c>
      <c r="U1781">
        <f t="shared" si="139"/>
        <v>2016</v>
      </c>
    </row>
    <row r="1782" spans="1:21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16">
        <f t="shared" si="142"/>
        <v>42493.600810185191</v>
      </c>
      <c r="T1782" s="16">
        <f t="shared" si="143"/>
        <v>16984.600810185188</v>
      </c>
      <c r="U1782">
        <f t="shared" si="139"/>
        <v>2016</v>
      </c>
    </row>
    <row r="1783" spans="1:21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16">
        <f t="shared" si="142"/>
        <v>42597.617418981477</v>
      </c>
      <c r="T1783" s="16">
        <f t="shared" si="143"/>
        <v>17059.617418981481</v>
      </c>
      <c r="U1783">
        <f t="shared" si="139"/>
        <v>2016</v>
      </c>
    </row>
    <row r="1784" spans="1:21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16">
        <f t="shared" si="142"/>
        <v>42388.575104166666</v>
      </c>
      <c r="T1784" s="16">
        <f t="shared" si="143"/>
        <v>16852.575104166666</v>
      </c>
      <c r="U1784">
        <f t="shared" si="139"/>
        <v>2016</v>
      </c>
    </row>
    <row r="1785" spans="1:21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16">
        <f t="shared" si="142"/>
        <v>42115.949976851851</v>
      </c>
      <c r="T1785" s="16">
        <f t="shared" si="143"/>
        <v>16576.949976851851</v>
      </c>
      <c r="U1785">
        <f t="shared" si="139"/>
        <v>2015</v>
      </c>
    </row>
    <row r="1786" spans="1:21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16">
        <f t="shared" si="142"/>
        <v>42003.655555555553</v>
      </c>
      <c r="T1786" s="16">
        <f t="shared" si="143"/>
        <v>16466.142361111113</v>
      </c>
      <c r="U1786">
        <f t="shared" si="139"/>
        <v>2014</v>
      </c>
    </row>
    <row r="1787" spans="1:21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16">
        <f t="shared" si="142"/>
        <v>41897.134895833333</v>
      </c>
      <c r="T1787" s="16">
        <f t="shared" si="143"/>
        <v>16359</v>
      </c>
      <c r="U1787">
        <f t="shared" si="139"/>
        <v>2014</v>
      </c>
    </row>
    <row r="1788" spans="1:21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6">
        <f t="shared" si="142"/>
        <v>41958.550659722227</v>
      </c>
      <c r="T1788" s="16">
        <f t="shared" si="143"/>
        <v>16419.550659722223</v>
      </c>
      <c r="U1788">
        <f t="shared" si="139"/>
        <v>2014</v>
      </c>
    </row>
    <row r="1789" spans="1:21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16">
        <f t="shared" si="142"/>
        <v>42068.65552083333</v>
      </c>
      <c r="T1789" s="16">
        <f t="shared" si="143"/>
        <v>16529.613854166666</v>
      </c>
      <c r="U1789">
        <f t="shared" si="139"/>
        <v>2015</v>
      </c>
    </row>
    <row r="1790" spans="1:21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6">
        <f t="shared" si="142"/>
        <v>41913.94840277778</v>
      </c>
      <c r="T1790" s="16">
        <f t="shared" si="143"/>
        <v>16374.948402777778</v>
      </c>
      <c r="U1790">
        <f t="shared" si="139"/>
        <v>2014</v>
      </c>
    </row>
    <row r="1791" spans="1:21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16">
        <f t="shared" si="142"/>
        <v>41956.250034722223</v>
      </c>
      <c r="T1791" s="16">
        <f t="shared" si="143"/>
        <v>16447.250034722223</v>
      </c>
      <c r="U1791">
        <f t="shared" si="139"/>
        <v>2014</v>
      </c>
    </row>
    <row r="1792" spans="1:21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16">
        <f t="shared" si="142"/>
        <v>42010.674513888895</v>
      </c>
      <c r="T1792" s="16">
        <f t="shared" si="143"/>
        <v>16471.674513888891</v>
      </c>
      <c r="U1792">
        <f t="shared" si="139"/>
        <v>2015</v>
      </c>
    </row>
    <row r="1793" spans="1:21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6">
        <f t="shared" si="142"/>
        <v>41973.740335648152</v>
      </c>
      <c r="T1793" s="16">
        <f t="shared" si="143"/>
        <v>16464.740335648148</v>
      </c>
      <c r="U1793">
        <f t="shared" si="139"/>
        <v>2014</v>
      </c>
    </row>
    <row r="1794" spans="1:21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16">
        <f t="shared" si="142"/>
        <v>42189.031041666662</v>
      </c>
      <c r="T1794" s="16">
        <f t="shared" si="143"/>
        <v>16657.290972222221</v>
      </c>
      <c r="U1794">
        <f t="shared" si="139"/>
        <v>2015</v>
      </c>
    </row>
    <row r="1795" spans="1:21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6">
        <f t="shared" si="143"/>
        <v>16401.933333333334</v>
      </c>
      <c r="U1795">
        <f t="shared" ref="U1795:U1858" si="144">YEAR(S1795)</f>
        <v>2014</v>
      </c>
    </row>
    <row r="1796" spans="1:21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16477.551180555554</v>
      </c>
      <c r="U1796">
        <f t="shared" si="144"/>
        <v>2015</v>
      </c>
    </row>
    <row r="1797" spans="1:21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17088.666666666668</v>
      </c>
      <c r="U1797">
        <f t="shared" si="144"/>
        <v>2016</v>
      </c>
    </row>
    <row r="1798" spans="1:21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17006.439421296298</v>
      </c>
      <c r="U1798">
        <f t="shared" si="144"/>
        <v>2016</v>
      </c>
    </row>
    <row r="1799" spans="1:21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17150.56931712963</v>
      </c>
      <c r="U1799">
        <f t="shared" si="144"/>
        <v>2016</v>
      </c>
    </row>
    <row r="1800" spans="1:21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16835.326770833333</v>
      </c>
      <c r="U1800">
        <f t="shared" si="144"/>
        <v>2015</v>
      </c>
    </row>
    <row r="1801" spans="1:21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ref="O1801:O1864" si="145">ROUND(E1801/D1801*100,0)</f>
        <v>2</v>
      </c>
      <c r="P1801">
        <f t="shared" ref="P1801:P1864" si="146">IFERROR(ROUND(E1801/L1801,2),0)</f>
        <v>11.64</v>
      </c>
      <c r="Q1801" s="11" t="s">
        <v>8336</v>
      </c>
      <c r="R1801" t="s">
        <v>8337</v>
      </c>
      <c r="S1801" s="16">
        <f t="shared" ref="S1801:S1864" si="147">(((J1801/60)/60)/24)+DATE(1970,1,1)</f>
        <v>41934.842685185184</v>
      </c>
      <c r="T1801" s="16">
        <f t="shared" ref="T1801:T1864" si="148">(((I1801/60)/60)/24)</f>
        <v>16385.884351851852</v>
      </c>
      <c r="U1801">
        <f t="shared" si="144"/>
        <v>2014</v>
      </c>
    </row>
    <row r="1802" spans="1:21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5"/>
        <v>20</v>
      </c>
      <c r="P1802">
        <f t="shared" si="146"/>
        <v>83.72</v>
      </c>
      <c r="Q1802" s="11" t="s">
        <v>8336</v>
      </c>
      <c r="R1802" t="s">
        <v>8337</v>
      </c>
      <c r="S1802" s="16">
        <f t="shared" si="147"/>
        <v>42623.606134259258</v>
      </c>
      <c r="T1802" s="16">
        <f t="shared" si="148"/>
        <v>17084.606134259258</v>
      </c>
      <c r="U1802">
        <f t="shared" si="144"/>
        <v>2016</v>
      </c>
    </row>
    <row r="1803" spans="1:21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5"/>
        <v>14</v>
      </c>
      <c r="P1803">
        <f t="shared" si="146"/>
        <v>63.65</v>
      </c>
      <c r="Q1803" s="11" t="s">
        <v>8336</v>
      </c>
      <c r="R1803" t="s">
        <v>8337</v>
      </c>
      <c r="S1803" s="16">
        <f t="shared" si="147"/>
        <v>42321.660509259258</v>
      </c>
      <c r="T1803" s="16">
        <f t="shared" si="148"/>
        <v>16784.506944444445</v>
      </c>
      <c r="U1803">
        <f t="shared" si="144"/>
        <v>2015</v>
      </c>
    </row>
    <row r="1804" spans="1:21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5"/>
        <v>48</v>
      </c>
      <c r="P1804">
        <f t="shared" si="146"/>
        <v>94.28</v>
      </c>
      <c r="Q1804" s="11" t="s">
        <v>8336</v>
      </c>
      <c r="R1804" t="s">
        <v>8337</v>
      </c>
      <c r="S1804" s="16">
        <f t="shared" si="147"/>
        <v>42159.47256944445</v>
      </c>
      <c r="T1804" s="16">
        <f t="shared" si="148"/>
        <v>16613.915972222221</v>
      </c>
      <c r="U1804">
        <f t="shared" si="144"/>
        <v>2015</v>
      </c>
    </row>
    <row r="1805" spans="1:21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5"/>
        <v>31</v>
      </c>
      <c r="P1805">
        <f t="shared" si="146"/>
        <v>71.87</v>
      </c>
      <c r="Q1805" s="11" t="s">
        <v>8336</v>
      </c>
      <c r="R1805" t="s">
        <v>8337</v>
      </c>
      <c r="S1805" s="16">
        <f t="shared" si="147"/>
        <v>42018.071550925932</v>
      </c>
      <c r="T1805" s="16">
        <f t="shared" si="148"/>
        <v>16480.071550925928</v>
      </c>
      <c r="U1805">
        <f t="shared" si="144"/>
        <v>2015</v>
      </c>
    </row>
    <row r="1806" spans="1:21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5"/>
        <v>35</v>
      </c>
      <c r="P1806">
        <f t="shared" si="146"/>
        <v>104.85</v>
      </c>
      <c r="Q1806" s="11" t="s">
        <v>8336</v>
      </c>
      <c r="R1806" t="s">
        <v>8337</v>
      </c>
      <c r="S1806" s="16">
        <f t="shared" si="147"/>
        <v>42282.678287037037</v>
      </c>
      <c r="T1806" s="16">
        <f t="shared" si="148"/>
        <v>16753.719953703705</v>
      </c>
      <c r="U1806">
        <f t="shared" si="144"/>
        <v>2015</v>
      </c>
    </row>
    <row r="1807" spans="1:21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5"/>
        <v>36</v>
      </c>
      <c r="P1807">
        <f t="shared" si="146"/>
        <v>67.14</v>
      </c>
      <c r="Q1807" s="11" t="s">
        <v>8336</v>
      </c>
      <c r="R1807" t="s">
        <v>8337</v>
      </c>
      <c r="S1807" s="16">
        <f t="shared" si="147"/>
        <v>42247.803912037038</v>
      </c>
      <c r="T1807" s="16">
        <f t="shared" si="148"/>
        <v>16710.75</v>
      </c>
      <c r="U1807">
        <f t="shared" si="144"/>
        <v>2015</v>
      </c>
    </row>
    <row r="1808" spans="1:21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5"/>
        <v>3</v>
      </c>
      <c r="P1808">
        <f t="shared" si="146"/>
        <v>73.88</v>
      </c>
      <c r="Q1808" s="11" t="s">
        <v>8336</v>
      </c>
      <c r="R1808" t="s">
        <v>8337</v>
      </c>
      <c r="S1808" s="16">
        <f t="shared" si="147"/>
        <v>41877.638298611113</v>
      </c>
      <c r="T1808" s="16">
        <f t="shared" si="148"/>
        <v>16343.638298611111</v>
      </c>
      <c r="U1808">
        <f t="shared" si="144"/>
        <v>2014</v>
      </c>
    </row>
    <row r="1809" spans="1:21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5"/>
        <v>11</v>
      </c>
      <c r="P1809">
        <f t="shared" si="146"/>
        <v>69.13</v>
      </c>
      <c r="Q1809" s="11" t="s">
        <v>8336</v>
      </c>
      <c r="R1809" t="s">
        <v>8337</v>
      </c>
      <c r="S1809" s="16">
        <f t="shared" si="147"/>
        <v>41880.068437499998</v>
      </c>
      <c r="T1809" s="16">
        <f t="shared" si="148"/>
        <v>16341.0684375</v>
      </c>
      <c r="U1809">
        <f t="shared" si="144"/>
        <v>2014</v>
      </c>
    </row>
    <row r="1810" spans="1:21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5"/>
        <v>41</v>
      </c>
      <c r="P1810">
        <f t="shared" si="146"/>
        <v>120.77</v>
      </c>
      <c r="Q1810" s="11" t="s">
        <v>8336</v>
      </c>
      <c r="R1810" t="s">
        <v>8337</v>
      </c>
      <c r="S1810" s="16">
        <f t="shared" si="147"/>
        <v>42742.680902777778</v>
      </c>
      <c r="T1810" s="16">
        <f t="shared" si="148"/>
        <v>17208.680902777778</v>
      </c>
      <c r="U1810">
        <f t="shared" si="144"/>
        <v>2017</v>
      </c>
    </row>
    <row r="1811" spans="1:21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5"/>
        <v>11</v>
      </c>
      <c r="P1811">
        <f t="shared" si="146"/>
        <v>42.22</v>
      </c>
      <c r="Q1811" s="11" t="s">
        <v>8336</v>
      </c>
      <c r="R1811" t="s">
        <v>8337</v>
      </c>
      <c r="S1811" s="16">
        <f t="shared" si="147"/>
        <v>42029.907858796301</v>
      </c>
      <c r="T1811" s="16">
        <f t="shared" si="148"/>
        <v>16495.907858796298</v>
      </c>
      <c r="U1811">
        <f t="shared" si="144"/>
        <v>2015</v>
      </c>
    </row>
    <row r="1812" spans="1:21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5"/>
        <v>3</v>
      </c>
      <c r="P1812">
        <f t="shared" si="146"/>
        <v>7.5</v>
      </c>
      <c r="Q1812" s="11" t="s">
        <v>8336</v>
      </c>
      <c r="R1812" t="s">
        <v>8337</v>
      </c>
      <c r="S1812" s="16">
        <f t="shared" si="147"/>
        <v>41860.91002314815</v>
      </c>
      <c r="T1812" s="16">
        <f t="shared" si="148"/>
        <v>16303.910023148148</v>
      </c>
      <c r="U1812">
        <f t="shared" si="144"/>
        <v>2014</v>
      </c>
    </row>
    <row r="1813" spans="1:21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5"/>
        <v>0</v>
      </c>
      <c r="P1813">
        <f t="shared" si="146"/>
        <v>1.54</v>
      </c>
      <c r="Q1813" s="11" t="s">
        <v>8336</v>
      </c>
      <c r="R1813" t="s">
        <v>8337</v>
      </c>
      <c r="S1813" s="16">
        <f t="shared" si="147"/>
        <v>41876.433680555558</v>
      </c>
      <c r="T1813" s="16">
        <f t="shared" si="148"/>
        <v>16367.166666666666</v>
      </c>
      <c r="U1813">
        <f t="shared" si="144"/>
        <v>2014</v>
      </c>
    </row>
    <row r="1814" spans="1:21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5"/>
        <v>13</v>
      </c>
      <c r="P1814">
        <f t="shared" si="146"/>
        <v>37.61</v>
      </c>
      <c r="Q1814" s="11" t="s">
        <v>8336</v>
      </c>
      <c r="R1814" t="s">
        <v>8337</v>
      </c>
      <c r="S1814" s="16">
        <f t="shared" si="147"/>
        <v>42524.318703703699</v>
      </c>
      <c r="T1814" s="16">
        <f t="shared" si="148"/>
        <v>16985.318703703702</v>
      </c>
      <c r="U1814">
        <f t="shared" si="144"/>
        <v>2016</v>
      </c>
    </row>
    <row r="1815" spans="1:21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5"/>
        <v>0</v>
      </c>
      <c r="P1815">
        <f t="shared" si="146"/>
        <v>0</v>
      </c>
      <c r="Q1815" s="11" t="s">
        <v>8336</v>
      </c>
      <c r="R1815" t="s">
        <v>8337</v>
      </c>
      <c r="S1815" s="16">
        <f t="shared" si="147"/>
        <v>41829.889027777775</v>
      </c>
      <c r="T1815" s="16">
        <f t="shared" si="148"/>
        <v>16290.889027777777</v>
      </c>
      <c r="U1815">
        <f t="shared" si="144"/>
        <v>2014</v>
      </c>
    </row>
    <row r="1816" spans="1:21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5"/>
        <v>49</v>
      </c>
      <c r="P1816">
        <f t="shared" si="146"/>
        <v>42.16</v>
      </c>
      <c r="Q1816" s="11" t="s">
        <v>8336</v>
      </c>
      <c r="R1816" t="s">
        <v>8337</v>
      </c>
      <c r="S1816" s="16">
        <f t="shared" si="147"/>
        <v>42033.314074074078</v>
      </c>
      <c r="T1816" s="16">
        <f t="shared" si="148"/>
        <v>16494.314074074075</v>
      </c>
      <c r="U1816">
        <f t="shared" si="144"/>
        <v>2015</v>
      </c>
    </row>
    <row r="1817" spans="1:21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5"/>
        <v>0</v>
      </c>
      <c r="P1817">
        <f t="shared" si="146"/>
        <v>0</v>
      </c>
      <c r="Q1817" s="11" t="s">
        <v>8336</v>
      </c>
      <c r="R1817" t="s">
        <v>8337</v>
      </c>
      <c r="S1817" s="16">
        <f t="shared" si="147"/>
        <v>42172.906678240746</v>
      </c>
      <c r="T1817" s="16">
        <f t="shared" si="148"/>
        <v>16617.906678240743</v>
      </c>
      <c r="U1817">
        <f t="shared" si="144"/>
        <v>2015</v>
      </c>
    </row>
    <row r="1818" spans="1:21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5"/>
        <v>2</v>
      </c>
      <c r="P1818">
        <f t="shared" si="146"/>
        <v>84.83</v>
      </c>
      <c r="Q1818" s="11" t="s">
        <v>8336</v>
      </c>
      <c r="R1818" t="s">
        <v>8337</v>
      </c>
      <c r="S1818" s="16">
        <f t="shared" si="147"/>
        <v>42548.876192129625</v>
      </c>
      <c r="T1818" s="16">
        <f t="shared" si="148"/>
        <v>17007.791666666668</v>
      </c>
      <c r="U1818">
        <f t="shared" si="144"/>
        <v>2016</v>
      </c>
    </row>
    <row r="1819" spans="1:21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5"/>
        <v>52</v>
      </c>
      <c r="P1819">
        <f t="shared" si="146"/>
        <v>94.19</v>
      </c>
      <c r="Q1819" s="11" t="s">
        <v>8336</v>
      </c>
      <c r="R1819" t="s">
        <v>8337</v>
      </c>
      <c r="S1819" s="16">
        <f t="shared" si="147"/>
        <v>42705.662118055552</v>
      </c>
      <c r="T1819" s="16">
        <f t="shared" si="148"/>
        <v>17196.290972222221</v>
      </c>
      <c r="U1819">
        <f t="shared" si="144"/>
        <v>2016</v>
      </c>
    </row>
    <row r="1820" spans="1:21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5"/>
        <v>0</v>
      </c>
      <c r="P1820">
        <f t="shared" si="146"/>
        <v>0</v>
      </c>
      <c r="Q1820" s="11" t="s">
        <v>8336</v>
      </c>
      <c r="R1820" t="s">
        <v>8337</v>
      </c>
      <c r="S1820" s="16">
        <f t="shared" si="147"/>
        <v>42067.234375</v>
      </c>
      <c r="T1820" s="16">
        <f t="shared" si="148"/>
        <v>16528.192708333332</v>
      </c>
      <c r="U1820">
        <f t="shared" si="144"/>
        <v>2015</v>
      </c>
    </row>
    <row r="1821" spans="1:21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5"/>
        <v>2</v>
      </c>
      <c r="P1821">
        <f t="shared" si="146"/>
        <v>6.25</v>
      </c>
      <c r="Q1821" s="11" t="s">
        <v>8336</v>
      </c>
      <c r="R1821" t="s">
        <v>8337</v>
      </c>
      <c r="S1821" s="16">
        <f t="shared" si="147"/>
        <v>41820.752268518518</v>
      </c>
      <c r="T1821" s="16">
        <f t="shared" si="148"/>
        <v>16281.752268518518</v>
      </c>
      <c r="U1821">
        <f t="shared" si="144"/>
        <v>2014</v>
      </c>
    </row>
    <row r="1822" spans="1:21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5"/>
        <v>7</v>
      </c>
      <c r="P1822">
        <f t="shared" si="146"/>
        <v>213.38</v>
      </c>
      <c r="Q1822" s="11" t="s">
        <v>8323</v>
      </c>
      <c r="R1822" t="s">
        <v>8324</v>
      </c>
      <c r="S1822" s="16">
        <f t="shared" si="147"/>
        <v>42065.084375000006</v>
      </c>
      <c r="T1822" s="16">
        <f t="shared" si="148"/>
        <v>16526.042708333334</v>
      </c>
      <c r="U1822">
        <f t="shared" si="144"/>
        <v>2015</v>
      </c>
    </row>
    <row r="1823" spans="1:21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16">
        <f t="shared" si="147"/>
        <v>40926.319062499999</v>
      </c>
      <c r="T1823" s="16">
        <f t="shared" si="148"/>
        <v>15402.319062499999</v>
      </c>
      <c r="U1823">
        <f t="shared" si="144"/>
        <v>2012</v>
      </c>
    </row>
    <row r="1824" spans="1:21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16">
        <f t="shared" si="147"/>
        <v>41634.797013888885</v>
      </c>
      <c r="T1824" s="16">
        <f t="shared" si="148"/>
        <v>16101.792361111111</v>
      </c>
      <c r="U1824">
        <f t="shared" si="144"/>
        <v>2013</v>
      </c>
    </row>
    <row r="1825" spans="1:21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16">
        <f t="shared" si="147"/>
        <v>41176.684907407405</v>
      </c>
      <c r="T1825" s="16">
        <f t="shared" si="148"/>
        <v>15637.684907407407</v>
      </c>
      <c r="U1825">
        <f t="shared" si="144"/>
        <v>2012</v>
      </c>
    </row>
    <row r="1826" spans="1:21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16">
        <f t="shared" si="147"/>
        <v>41626.916284722225</v>
      </c>
      <c r="T1826" s="16">
        <f t="shared" si="148"/>
        <v>16078.088888888889</v>
      </c>
      <c r="U1826">
        <f t="shared" si="144"/>
        <v>2013</v>
      </c>
    </row>
    <row r="1827" spans="1:21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16">
        <f t="shared" si="147"/>
        <v>41443.83452546296</v>
      </c>
      <c r="T1827" s="16">
        <f t="shared" si="148"/>
        <v>15897.834525462962</v>
      </c>
      <c r="U1827">
        <f t="shared" si="144"/>
        <v>2013</v>
      </c>
    </row>
    <row r="1828" spans="1:21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16">
        <f t="shared" si="147"/>
        <v>41657.923807870371</v>
      </c>
      <c r="T1828" s="16">
        <f t="shared" si="148"/>
        <v>16118.923807870371</v>
      </c>
      <c r="U1828">
        <f t="shared" si="144"/>
        <v>2014</v>
      </c>
    </row>
    <row r="1829" spans="1:21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16">
        <f t="shared" si="147"/>
        <v>40555.325937499998</v>
      </c>
      <c r="T1829" s="16">
        <f t="shared" si="148"/>
        <v>15036.3259375</v>
      </c>
      <c r="U1829">
        <f t="shared" si="144"/>
        <v>2011</v>
      </c>
    </row>
    <row r="1830" spans="1:21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16">
        <f t="shared" si="147"/>
        <v>41736.899652777778</v>
      </c>
      <c r="T1830" s="16">
        <f t="shared" si="148"/>
        <v>16199.916666666666</v>
      </c>
      <c r="U1830">
        <f t="shared" si="144"/>
        <v>2014</v>
      </c>
    </row>
    <row r="1831" spans="1:21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16">
        <f t="shared" si="147"/>
        <v>40516.087627314817</v>
      </c>
      <c r="T1831" s="16">
        <f t="shared" si="148"/>
        <v>14995.916666666666</v>
      </c>
      <c r="U1831">
        <f t="shared" si="144"/>
        <v>2010</v>
      </c>
    </row>
    <row r="1832" spans="1:21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16">
        <f t="shared" si="147"/>
        <v>41664.684108796297</v>
      </c>
      <c r="T1832" s="16">
        <f t="shared" si="148"/>
        <v>16125.684108796297</v>
      </c>
      <c r="U1832">
        <f t="shared" si="144"/>
        <v>2014</v>
      </c>
    </row>
    <row r="1833" spans="1:21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16">
        <f t="shared" si="147"/>
        <v>41026.996099537035</v>
      </c>
      <c r="T1833" s="16">
        <f t="shared" si="148"/>
        <v>15472.996099537037</v>
      </c>
      <c r="U1833">
        <f t="shared" si="144"/>
        <v>2012</v>
      </c>
    </row>
    <row r="1834" spans="1:21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16">
        <f t="shared" si="147"/>
        <v>40576.539664351854</v>
      </c>
      <c r="T1834" s="16">
        <f t="shared" si="148"/>
        <v>15037.539664351852</v>
      </c>
      <c r="U1834">
        <f t="shared" si="144"/>
        <v>2011</v>
      </c>
    </row>
    <row r="1835" spans="1:21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16">
        <f t="shared" si="147"/>
        <v>41303.044016203705</v>
      </c>
      <c r="T1835" s="16">
        <f t="shared" si="148"/>
        <v>15766.332638888889</v>
      </c>
      <c r="U1835">
        <f t="shared" si="144"/>
        <v>2013</v>
      </c>
    </row>
    <row r="1836" spans="1:21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16">
        <f t="shared" si="147"/>
        <v>41988.964062500003</v>
      </c>
      <c r="T1836" s="16">
        <f t="shared" si="148"/>
        <v>16459.964062499999</v>
      </c>
      <c r="U1836">
        <f t="shared" si="144"/>
        <v>2014</v>
      </c>
    </row>
    <row r="1837" spans="1:21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16">
        <f t="shared" si="147"/>
        <v>42430.702210648145</v>
      </c>
      <c r="T1837" s="16">
        <f t="shared" si="148"/>
        <v>16891.660543981481</v>
      </c>
      <c r="U1837">
        <f t="shared" si="144"/>
        <v>2016</v>
      </c>
    </row>
    <row r="1838" spans="1:21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16">
        <f t="shared" si="147"/>
        <v>41305.809363425928</v>
      </c>
      <c r="T1838" s="16">
        <f t="shared" si="148"/>
        <v>15753.809363425928</v>
      </c>
      <c r="U1838">
        <f t="shared" si="144"/>
        <v>2013</v>
      </c>
    </row>
    <row r="1839" spans="1:21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16">
        <f t="shared" si="147"/>
        <v>40926.047858796301</v>
      </c>
      <c r="T1839" s="16">
        <f t="shared" si="148"/>
        <v>15417.006192129631</v>
      </c>
      <c r="U1839">
        <f t="shared" si="144"/>
        <v>2012</v>
      </c>
    </row>
    <row r="1840" spans="1:21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16">
        <f t="shared" si="147"/>
        <v>40788.786539351851</v>
      </c>
      <c r="T1840" s="16">
        <f t="shared" si="148"/>
        <v>15248.125</v>
      </c>
      <c r="U1840">
        <f t="shared" si="144"/>
        <v>2011</v>
      </c>
    </row>
    <row r="1841" spans="1:21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16">
        <f t="shared" si="147"/>
        <v>42614.722013888888</v>
      </c>
      <c r="T1841" s="16">
        <f t="shared" si="148"/>
        <v>17075.722013888888</v>
      </c>
      <c r="U1841">
        <f t="shared" si="144"/>
        <v>2016</v>
      </c>
    </row>
    <row r="1842" spans="1:21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16">
        <f t="shared" si="147"/>
        <v>41382.096180555556</v>
      </c>
      <c r="T1842" s="16">
        <f t="shared" si="148"/>
        <v>15832.207638888889</v>
      </c>
      <c r="U1842">
        <f t="shared" si="144"/>
        <v>2013</v>
      </c>
    </row>
    <row r="1843" spans="1:21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16">
        <f t="shared" si="147"/>
        <v>41745.84542824074</v>
      </c>
      <c r="T1843" s="16">
        <f t="shared" si="148"/>
        <v>16210.207638888889</v>
      </c>
      <c r="U1843">
        <f t="shared" si="144"/>
        <v>2014</v>
      </c>
    </row>
    <row r="1844" spans="1:21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16">
        <f t="shared" si="147"/>
        <v>42031.631724537037</v>
      </c>
      <c r="T1844" s="16">
        <f t="shared" si="148"/>
        <v>16496.249305555557</v>
      </c>
      <c r="U1844">
        <f t="shared" si="144"/>
        <v>2015</v>
      </c>
    </row>
    <row r="1845" spans="1:21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16">
        <f t="shared" si="147"/>
        <v>40564.994837962964</v>
      </c>
      <c r="T1845" s="16">
        <f t="shared" si="148"/>
        <v>15025.994837962962</v>
      </c>
      <c r="U1845">
        <f t="shared" si="144"/>
        <v>2011</v>
      </c>
    </row>
    <row r="1846" spans="1:21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16">
        <f t="shared" si="147"/>
        <v>40666.973541666666</v>
      </c>
      <c r="T1846" s="16">
        <f t="shared" si="148"/>
        <v>15136.125</v>
      </c>
      <c r="U1846">
        <f t="shared" si="144"/>
        <v>2011</v>
      </c>
    </row>
    <row r="1847" spans="1:21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16">
        <f t="shared" si="147"/>
        <v>42523.333310185189</v>
      </c>
      <c r="T1847" s="16">
        <f t="shared" si="148"/>
        <v>16969.204861111113</v>
      </c>
      <c r="U1847">
        <f t="shared" si="144"/>
        <v>2016</v>
      </c>
    </row>
    <row r="1848" spans="1:21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16">
        <f t="shared" si="147"/>
        <v>41228.650196759263</v>
      </c>
      <c r="T1848" s="16">
        <f t="shared" si="148"/>
        <v>15689.650196759261</v>
      </c>
      <c r="U1848">
        <f t="shared" si="144"/>
        <v>2012</v>
      </c>
    </row>
    <row r="1849" spans="1:21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16">
        <f t="shared" si="147"/>
        <v>42094.236481481479</v>
      </c>
      <c r="T1849" s="16">
        <f t="shared" si="148"/>
        <v>16546.236481481483</v>
      </c>
      <c r="U1849">
        <f t="shared" si="144"/>
        <v>2015</v>
      </c>
    </row>
    <row r="1850" spans="1:21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16">
        <f t="shared" si="147"/>
        <v>40691.788055555553</v>
      </c>
      <c r="T1850" s="16">
        <f t="shared" si="148"/>
        <v>15186.290972222223</v>
      </c>
      <c r="U1850">
        <f t="shared" si="144"/>
        <v>2011</v>
      </c>
    </row>
    <row r="1851" spans="1:21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6">
        <f t="shared" si="147"/>
        <v>41169.845590277779</v>
      </c>
      <c r="T1851" s="16">
        <f t="shared" si="148"/>
        <v>15630.845590277777</v>
      </c>
      <c r="U1851">
        <f t="shared" si="144"/>
        <v>2012</v>
      </c>
    </row>
    <row r="1852" spans="1:21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6">
        <f t="shared" si="147"/>
        <v>41800.959490740745</v>
      </c>
      <c r="T1852" s="16">
        <f t="shared" si="148"/>
        <v>16261.959490740743</v>
      </c>
      <c r="U1852">
        <f t="shared" si="144"/>
        <v>2014</v>
      </c>
    </row>
    <row r="1853" spans="1:21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6">
        <f t="shared" si="147"/>
        <v>41827.906689814816</v>
      </c>
      <c r="T1853" s="16">
        <f t="shared" si="148"/>
        <v>16279.041666666666</v>
      </c>
      <c r="U1853">
        <f t="shared" si="144"/>
        <v>2014</v>
      </c>
    </row>
    <row r="1854" spans="1:21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6">
        <f t="shared" si="147"/>
        <v>42081.77143518519</v>
      </c>
      <c r="T1854" s="16">
        <f t="shared" si="148"/>
        <v>16550</v>
      </c>
      <c r="U1854">
        <f t="shared" si="144"/>
        <v>2015</v>
      </c>
    </row>
    <row r="1855" spans="1:21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6">
        <f t="shared" si="147"/>
        <v>41177.060381944444</v>
      </c>
      <c r="T1855" s="16">
        <f t="shared" si="148"/>
        <v>15658.10204861111</v>
      </c>
      <c r="U1855">
        <f t="shared" si="144"/>
        <v>2012</v>
      </c>
    </row>
    <row r="1856" spans="1:21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6">
        <f t="shared" si="147"/>
        <v>41388.021261574075</v>
      </c>
      <c r="T1856" s="16">
        <f t="shared" si="148"/>
        <v>15849.021261574075</v>
      </c>
      <c r="U1856">
        <f t="shared" si="144"/>
        <v>2013</v>
      </c>
    </row>
    <row r="1857" spans="1:21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6">
        <f t="shared" si="147"/>
        <v>41600.538657407407</v>
      </c>
      <c r="T1857" s="16">
        <f t="shared" si="148"/>
        <v>16076.538657407407</v>
      </c>
      <c r="U1857">
        <f t="shared" si="144"/>
        <v>2013</v>
      </c>
    </row>
    <row r="1858" spans="1:21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6">
        <f t="shared" si="147"/>
        <v>41817.854999999996</v>
      </c>
      <c r="T1858" s="16">
        <f t="shared" si="148"/>
        <v>16269.854999999998</v>
      </c>
      <c r="U1858">
        <f t="shared" si="144"/>
        <v>2014</v>
      </c>
    </row>
    <row r="1859" spans="1:21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6">
        <f t="shared" si="148"/>
        <v>16325.76866898148</v>
      </c>
      <c r="U1859">
        <f t="shared" ref="U1859:U1922" si="149">YEAR(S1859)</f>
        <v>2014</v>
      </c>
    </row>
    <row r="1860" spans="1:21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15324.242141203706</v>
      </c>
      <c r="U1860">
        <f t="shared" si="149"/>
        <v>2011</v>
      </c>
    </row>
    <row r="1861" spans="1:21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15239.770011574074</v>
      </c>
      <c r="U1861">
        <f t="shared" si="149"/>
        <v>2011</v>
      </c>
    </row>
    <row r="1862" spans="1:21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8331</v>
      </c>
      <c r="R1862" t="s">
        <v>8333</v>
      </c>
      <c r="S1862" s="16">
        <f t="shared" si="147"/>
        <v>41655.709305555552</v>
      </c>
      <c r="T1862" s="16">
        <f t="shared" si="148"/>
        <v>16107.709305555554</v>
      </c>
      <c r="U1862">
        <f t="shared" si="149"/>
        <v>2014</v>
      </c>
    </row>
    <row r="1863" spans="1:21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16461.300243055557</v>
      </c>
      <c r="U1863">
        <f t="shared" si="149"/>
        <v>2014</v>
      </c>
    </row>
    <row r="1864" spans="1:21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17233.3125</v>
      </c>
      <c r="U1864">
        <f t="shared" si="149"/>
        <v>2017</v>
      </c>
    </row>
    <row r="1865" spans="1:21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ref="O1865:O1928" si="150">ROUND(E1865/D1865*100,0)</f>
        <v>0</v>
      </c>
      <c r="P1865">
        <f t="shared" ref="P1865:P1928" si="151">IFERROR(ROUND(E1865/L1865,2),0)</f>
        <v>5</v>
      </c>
      <c r="Q1865" s="11" t="s">
        <v>8331</v>
      </c>
      <c r="R1865" t="s">
        <v>8333</v>
      </c>
      <c r="S1865" s="16">
        <f t="shared" ref="S1865:S1928" si="152">(((J1865/60)/60)/24)+DATE(1970,1,1)</f>
        <v>41772.797280092593</v>
      </c>
      <c r="T1865" s="16">
        <f t="shared" ref="T1865:T1928" si="153">(((I1865/60)/60)/24)</f>
        <v>16233.797280092593</v>
      </c>
      <c r="U1865">
        <f t="shared" si="149"/>
        <v>2014</v>
      </c>
    </row>
    <row r="1866" spans="1:21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50"/>
        <v>43</v>
      </c>
      <c r="P1866">
        <f t="shared" si="151"/>
        <v>58.08</v>
      </c>
      <c r="Q1866" s="11" t="s">
        <v>8331</v>
      </c>
      <c r="R1866" t="s">
        <v>8333</v>
      </c>
      <c r="S1866" s="16">
        <f t="shared" si="152"/>
        <v>41733.716435185182</v>
      </c>
      <c r="T1866" s="16">
        <f t="shared" si="153"/>
        <v>16194.716435185184</v>
      </c>
      <c r="U1866">
        <f t="shared" si="149"/>
        <v>2014</v>
      </c>
    </row>
    <row r="1867" spans="1:21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50"/>
        <v>0</v>
      </c>
      <c r="P1867">
        <f t="shared" si="151"/>
        <v>2</v>
      </c>
      <c r="Q1867" s="11" t="s">
        <v>8331</v>
      </c>
      <c r="R1867" t="s">
        <v>8333</v>
      </c>
      <c r="S1867" s="16">
        <f t="shared" si="152"/>
        <v>42645.367442129631</v>
      </c>
      <c r="T1867" s="16">
        <f t="shared" si="153"/>
        <v>17111.409108796299</v>
      </c>
      <c r="U1867">
        <f t="shared" si="149"/>
        <v>2016</v>
      </c>
    </row>
    <row r="1868" spans="1:21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50"/>
        <v>1</v>
      </c>
      <c r="P1868">
        <f t="shared" si="151"/>
        <v>62.5</v>
      </c>
      <c r="Q1868" s="11" t="s">
        <v>8331</v>
      </c>
      <c r="R1868" t="s">
        <v>8333</v>
      </c>
      <c r="S1868" s="16">
        <f t="shared" si="152"/>
        <v>42742.246493055558</v>
      </c>
      <c r="T1868" s="16">
        <f t="shared" si="153"/>
        <v>17226.166666666668</v>
      </c>
      <c r="U1868">
        <f t="shared" si="149"/>
        <v>2017</v>
      </c>
    </row>
    <row r="1869" spans="1:21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50"/>
        <v>0</v>
      </c>
      <c r="P1869">
        <f t="shared" si="151"/>
        <v>10</v>
      </c>
      <c r="Q1869" s="11" t="s">
        <v>8331</v>
      </c>
      <c r="R1869" t="s">
        <v>8333</v>
      </c>
      <c r="S1869" s="16">
        <f t="shared" si="152"/>
        <v>42649.924907407403</v>
      </c>
      <c r="T1869" s="16">
        <f t="shared" si="153"/>
        <v>17110.924907407407</v>
      </c>
      <c r="U1869">
        <f t="shared" si="149"/>
        <v>2016</v>
      </c>
    </row>
    <row r="1870" spans="1:21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50"/>
        <v>5</v>
      </c>
      <c r="P1870">
        <f t="shared" si="151"/>
        <v>71.59</v>
      </c>
      <c r="Q1870" s="11" t="s">
        <v>8331</v>
      </c>
      <c r="R1870" t="s">
        <v>8333</v>
      </c>
      <c r="S1870" s="16">
        <f t="shared" si="152"/>
        <v>42328.779224537036</v>
      </c>
      <c r="T1870" s="16">
        <f t="shared" si="153"/>
        <v>16784.332638888889</v>
      </c>
      <c r="U1870">
        <f t="shared" si="149"/>
        <v>2015</v>
      </c>
    </row>
    <row r="1871" spans="1:21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50"/>
        <v>0</v>
      </c>
      <c r="P1871">
        <f t="shared" si="151"/>
        <v>0</v>
      </c>
      <c r="Q1871" s="11" t="s">
        <v>8331</v>
      </c>
      <c r="R1871" t="s">
        <v>8333</v>
      </c>
      <c r="S1871" s="16">
        <f t="shared" si="152"/>
        <v>42709.002881944441</v>
      </c>
      <c r="T1871" s="16">
        <f t="shared" si="153"/>
        <v>17170.002881944445</v>
      </c>
      <c r="U1871">
        <f t="shared" si="149"/>
        <v>2016</v>
      </c>
    </row>
    <row r="1872" spans="1:21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50"/>
        <v>10</v>
      </c>
      <c r="P1872">
        <f t="shared" si="151"/>
        <v>32.82</v>
      </c>
      <c r="Q1872" s="11" t="s">
        <v>8331</v>
      </c>
      <c r="R1872" t="s">
        <v>8333</v>
      </c>
      <c r="S1872" s="16">
        <f t="shared" si="152"/>
        <v>42371.355729166666</v>
      </c>
      <c r="T1872" s="16">
        <f t="shared" si="153"/>
        <v>16831.178472222222</v>
      </c>
      <c r="U1872">
        <f t="shared" si="149"/>
        <v>2016</v>
      </c>
    </row>
    <row r="1873" spans="1:21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50"/>
        <v>72</v>
      </c>
      <c r="P1873">
        <f t="shared" si="151"/>
        <v>49.12</v>
      </c>
      <c r="Q1873" s="11" t="s">
        <v>8331</v>
      </c>
      <c r="R1873" t="s">
        <v>8333</v>
      </c>
      <c r="S1873" s="16">
        <f t="shared" si="152"/>
        <v>41923.783576388887</v>
      </c>
      <c r="T1873" s="16">
        <f t="shared" si="153"/>
        <v>16394.825243055555</v>
      </c>
      <c r="U1873">
        <f t="shared" si="149"/>
        <v>2014</v>
      </c>
    </row>
    <row r="1874" spans="1:21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50"/>
        <v>1</v>
      </c>
      <c r="P1874">
        <f t="shared" si="151"/>
        <v>16.309999999999999</v>
      </c>
      <c r="Q1874" s="11" t="s">
        <v>8331</v>
      </c>
      <c r="R1874" t="s">
        <v>8333</v>
      </c>
      <c r="S1874" s="16">
        <f t="shared" si="152"/>
        <v>42155.129652777774</v>
      </c>
      <c r="T1874" s="16">
        <f t="shared" si="153"/>
        <v>16616.129652777778</v>
      </c>
      <c r="U1874">
        <f t="shared" si="149"/>
        <v>2015</v>
      </c>
    </row>
    <row r="1875" spans="1:21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50"/>
        <v>0</v>
      </c>
      <c r="P1875">
        <f t="shared" si="151"/>
        <v>18</v>
      </c>
      <c r="Q1875" s="11" t="s">
        <v>8331</v>
      </c>
      <c r="R1875" t="s">
        <v>8333</v>
      </c>
      <c r="S1875" s="16">
        <f t="shared" si="152"/>
        <v>42164.615856481483</v>
      </c>
      <c r="T1875" s="16">
        <f t="shared" si="153"/>
        <v>16624.697916666668</v>
      </c>
      <c r="U1875">
        <f t="shared" si="149"/>
        <v>2015</v>
      </c>
    </row>
    <row r="1876" spans="1:21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50"/>
        <v>0</v>
      </c>
      <c r="P1876">
        <f t="shared" si="151"/>
        <v>13</v>
      </c>
      <c r="Q1876" s="11" t="s">
        <v>8331</v>
      </c>
      <c r="R1876" t="s">
        <v>8333</v>
      </c>
      <c r="S1876" s="16">
        <f t="shared" si="152"/>
        <v>42529.969131944439</v>
      </c>
      <c r="T1876" s="16">
        <f t="shared" si="153"/>
        <v>16980.969131944443</v>
      </c>
      <c r="U1876">
        <f t="shared" si="149"/>
        <v>2016</v>
      </c>
    </row>
    <row r="1877" spans="1:21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50"/>
        <v>1</v>
      </c>
      <c r="P1877">
        <f t="shared" si="151"/>
        <v>17</v>
      </c>
      <c r="Q1877" s="11" t="s">
        <v>8331</v>
      </c>
      <c r="R1877" t="s">
        <v>8333</v>
      </c>
      <c r="S1877" s="16">
        <f t="shared" si="152"/>
        <v>42528.899398148147</v>
      </c>
      <c r="T1877" s="16">
        <f t="shared" si="153"/>
        <v>17019.899398148147</v>
      </c>
      <c r="U1877">
        <f t="shared" si="149"/>
        <v>2016</v>
      </c>
    </row>
    <row r="1878" spans="1:21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50"/>
        <v>0</v>
      </c>
      <c r="P1878">
        <f t="shared" si="151"/>
        <v>0</v>
      </c>
      <c r="Q1878" s="11" t="s">
        <v>8331</v>
      </c>
      <c r="R1878" t="s">
        <v>8333</v>
      </c>
      <c r="S1878" s="16">
        <f t="shared" si="152"/>
        <v>41776.284780092588</v>
      </c>
      <c r="T1878" s="16">
        <f t="shared" si="153"/>
        <v>16237.28478009259</v>
      </c>
      <c r="U1878">
        <f t="shared" si="149"/>
        <v>2014</v>
      </c>
    </row>
    <row r="1879" spans="1:21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50"/>
        <v>0</v>
      </c>
      <c r="P1879">
        <f t="shared" si="151"/>
        <v>0</v>
      </c>
      <c r="Q1879" s="11" t="s">
        <v>8331</v>
      </c>
      <c r="R1879" t="s">
        <v>8333</v>
      </c>
      <c r="S1879" s="16">
        <f t="shared" si="152"/>
        <v>42035.029224537036</v>
      </c>
      <c r="T1879" s="16">
        <f t="shared" si="153"/>
        <v>16495.029224537036</v>
      </c>
      <c r="U1879">
        <f t="shared" si="149"/>
        <v>2015</v>
      </c>
    </row>
    <row r="1880" spans="1:21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50"/>
        <v>0</v>
      </c>
      <c r="P1880">
        <f t="shared" si="151"/>
        <v>0</v>
      </c>
      <c r="Q1880" s="11" t="s">
        <v>8331</v>
      </c>
      <c r="R1880" t="s">
        <v>8333</v>
      </c>
      <c r="S1880" s="16">
        <f t="shared" si="152"/>
        <v>41773.008738425924</v>
      </c>
      <c r="T1880" s="16">
        <f t="shared" si="153"/>
        <v>16234.008738425924</v>
      </c>
      <c r="U1880">
        <f t="shared" si="149"/>
        <v>2014</v>
      </c>
    </row>
    <row r="1881" spans="1:21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50"/>
        <v>0</v>
      </c>
      <c r="P1881">
        <f t="shared" si="151"/>
        <v>3</v>
      </c>
      <c r="Q1881" s="11" t="s">
        <v>8331</v>
      </c>
      <c r="R1881" t="s">
        <v>8333</v>
      </c>
      <c r="S1881" s="16">
        <f t="shared" si="152"/>
        <v>42413.649641203709</v>
      </c>
      <c r="T1881" s="16">
        <f t="shared" si="153"/>
        <v>16874.607974537037</v>
      </c>
      <c r="U1881">
        <f t="shared" si="149"/>
        <v>2016</v>
      </c>
    </row>
    <row r="1882" spans="1:21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50"/>
        <v>20</v>
      </c>
      <c r="P1882">
        <f t="shared" si="151"/>
        <v>41.83</v>
      </c>
      <c r="Q1882" s="11" t="s">
        <v>8323</v>
      </c>
      <c r="R1882" t="s">
        <v>8327</v>
      </c>
      <c r="S1882" s="16">
        <f t="shared" si="152"/>
        <v>42430.566898148143</v>
      </c>
      <c r="T1882" s="16">
        <f t="shared" si="153"/>
        <v>16890.525231481482</v>
      </c>
      <c r="U1882">
        <f t="shared" si="149"/>
        <v>2016</v>
      </c>
    </row>
    <row r="1883" spans="1:21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50"/>
        <v>173</v>
      </c>
      <c r="P1883">
        <f t="shared" si="151"/>
        <v>49.34</v>
      </c>
      <c r="Q1883" s="11" t="s">
        <v>8323</v>
      </c>
      <c r="R1883" t="s">
        <v>8327</v>
      </c>
      <c r="S1883" s="16">
        <f t="shared" si="152"/>
        <v>42043.152650462958</v>
      </c>
      <c r="T1883" s="16">
        <f t="shared" si="153"/>
        <v>16504.110983796298</v>
      </c>
      <c r="U1883">
        <f t="shared" si="149"/>
        <v>2015</v>
      </c>
    </row>
    <row r="1884" spans="1:21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50"/>
        <v>101</v>
      </c>
      <c r="P1884">
        <f t="shared" si="151"/>
        <v>41.73</v>
      </c>
      <c r="Q1884" s="11" t="s">
        <v>8323</v>
      </c>
      <c r="R1884" t="s">
        <v>8327</v>
      </c>
      <c r="S1884" s="16">
        <f t="shared" si="152"/>
        <v>41067.949212962965</v>
      </c>
      <c r="T1884" s="16">
        <f t="shared" si="153"/>
        <v>15531.991666666667</v>
      </c>
      <c r="U1884">
        <f t="shared" si="149"/>
        <v>2012</v>
      </c>
    </row>
    <row r="1885" spans="1:21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50"/>
        <v>105</v>
      </c>
      <c r="P1885">
        <f t="shared" si="151"/>
        <v>32.72</v>
      </c>
      <c r="Q1885" s="11" t="s">
        <v>8323</v>
      </c>
      <c r="R1885" t="s">
        <v>8327</v>
      </c>
      <c r="S1885" s="16">
        <f t="shared" si="152"/>
        <v>40977.948009259257</v>
      </c>
      <c r="T1885" s="16">
        <f t="shared" si="153"/>
        <v>15438.906342592592</v>
      </c>
      <c r="U1885">
        <f t="shared" si="149"/>
        <v>2012</v>
      </c>
    </row>
    <row r="1886" spans="1:21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16">
        <f t="shared" si="152"/>
        <v>41205.198321759257</v>
      </c>
      <c r="T1886" s="16">
        <f t="shared" si="153"/>
        <v>15671.5</v>
      </c>
      <c r="U1886">
        <f t="shared" si="149"/>
        <v>2012</v>
      </c>
    </row>
    <row r="1887" spans="1:21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16">
        <f t="shared" si="152"/>
        <v>41099.093865740739</v>
      </c>
      <c r="T1887" s="16">
        <f t="shared" si="153"/>
        <v>15562.916666666666</v>
      </c>
      <c r="U1887">
        <f t="shared" si="149"/>
        <v>2012</v>
      </c>
    </row>
    <row r="1888" spans="1:21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16">
        <f t="shared" si="152"/>
        <v>41925.906689814816</v>
      </c>
      <c r="T1888" s="16">
        <f t="shared" si="153"/>
        <v>16386.94835648148</v>
      </c>
      <c r="U1888">
        <f t="shared" si="149"/>
        <v>2014</v>
      </c>
    </row>
    <row r="1889" spans="1:21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16">
        <f t="shared" si="152"/>
        <v>42323.800138888888</v>
      </c>
      <c r="T1889" s="16">
        <f t="shared" si="153"/>
        <v>16772.895833333332</v>
      </c>
      <c r="U1889">
        <f t="shared" si="149"/>
        <v>2015</v>
      </c>
    </row>
    <row r="1890" spans="1:21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16">
        <f t="shared" si="152"/>
        <v>40299.239953703705</v>
      </c>
      <c r="T1890" s="16">
        <f t="shared" si="153"/>
        <v>14761.207638888889</v>
      </c>
      <c r="U1890">
        <f t="shared" si="149"/>
        <v>2010</v>
      </c>
    </row>
    <row r="1891" spans="1:21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16">
        <f t="shared" si="152"/>
        <v>41299.793356481481</v>
      </c>
      <c r="T1891" s="16">
        <f t="shared" si="153"/>
        <v>15775.751689814815</v>
      </c>
      <c r="U1891">
        <f t="shared" si="149"/>
        <v>2013</v>
      </c>
    </row>
    <row r="1892" spans="1:21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16">
        <f t="shared" si="152"/>
        <v>41228.786203703705</v>
      </c>
      <c r="T1892" s="16">
        <f t="shared" si="153"/>
        <v>15689.786203703703</v>
      </c>
      <c r="U1892">
        <f t="shared" si="149"/>
        <v>2012</v>
      </c>
    </row>
    <row r="1893" spans="1:21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16">
        <f t="shared" si="152"/>
        <v>40335.798078703701</v>
      </c>
      <c r="T1893" s="16">
        <f t="shared" si="153"/>
        <v>14812.25</v>
      </c>
      <c r="U1893">
        <f t="shared" si="149"/>
        <v>2010</v>
      </c>
    </row>
    <row r="1894" spans="1:21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16">
        <f t="shared" si="152"/>
        <v>40671.637511574074</v>
      </c>
      <c r="T1894" s="16">
        <f t="shared" si="153"/>
        <v>15132.637511574074</v>
      </c>
      <c r="U1894">
        <f t="shared" si="149"/>
        <v>2011</v>
      </c>
    </row>
    <row r="1895" spans="1:21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16">
        <f t="shared" si="152"/>
        <v>40632.94195601852</v>
      </c>
      <c r="T1895" s="16">
        <f t="shared" si="153"/>
        <v>15080.165972222223</v>
      </c>
      <c r="U1895">
        <f t="shared" si="149"/>
        <v>2011</v>
      </c>
    </row>
    <row r="1896" spans="1:21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16">
        <f t="shared" si="152"/>
        <v>40920.904895833337</v>
      </c>
      <c r="T1896" s="16">
        <f t="shared" si="153"/>
        <v>15382.904895833335</v>
      </c>
      <c r="U1896">
        <f t="shared" si="149"/>
        <v>2012</v>
      </c>
    </row>
    <row r="1897" spans="1:21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16">
        <f t="shared" si="152"/>
        <v>42267.746782407412</v>
      </c>
      <c r="T1897" s="16">
        <f t="shared" si="153"/>
        <v>16728.746782407408</v>
      </c>
      <c r="U1897">
        <f t="shared" si="149"/>
        <v>2015</v>
      </c>
    </row>
    <row r="1898" spans="1:21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16">
        <f t="shared" si="152"/>
        <v>40981.710243055553</v>
      </c>
      <c r="T1898" s="16">
        <f t="shared" si="153"/>
        <v>15442.710243055555</v>
      </c>
      <c r="U1898">
        <f t="shared" si="149"/>
        <v>2012</v>
      </c>
    </row>
    <row r="1899" spans="1:21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16">
        <f t="shared" si="152"/>
        <v>41680.583402777782</v>
      </c>
      <c r="T1899" s="16">
        <f t="shared" si="153"/>
        <v>16133.875</v>
      </c>
      <c r="U1899">
        <f t="shared" si="149"/>
        <v>2014</v>
      </c>
    </row>
    <row r="1900" spans="1:21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16">
        <f t="shared" si="152"/>
        <v>42366.192974537036</v>
      </c>
      <c r="T1900" s="16">
        <f t="shared" si="153"/>
        <v>16832.75</v>
      </c>
      <c r="U1900">
        <f t="shared" si="149"/>
        <v>2015</v>
      </c>
    </row>
    <row r="1901" spans="1:21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16">
        <f t="shared" si="152"/>
        <v>42058.941736111112</v>
      </c>
      <c r="T1901" s="16">
        <f t="shared" si="153"/>
        <v>16519.900069444444</v>
      </c>
      <c r="U1901">
        <f t="shared" si="149"/>
        <v>2015</v>
      </c>
    </row>
    <row r="1902" spans="1:21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50"/>
        <v>109</v>
      </c>
      <c r="P1902">
        <f t="shared" si="151"/>
        <v>50.63</v>
      </c>
      <c r="Q1902" s="11" t="s">
        <v>8317</v>
      </c>
      <c r="R1902" t="s">
        <v>8346</v>
      </c>
      <c r="S1902" s="16">
        <f t="shared" si="152"/>
        <v>41160.871886574074</v>
      </c>
      <c r="T1902" s="16">
        <f t="shared" si="153"/>
        <v>15619.415972222223</v>
      </c>
      <c r="U1902">
        <f t="shared" si="149"/>
        <v>2012</v>
      </c>
    </row>
    <row r="1903" spans="1:21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16">
        <f t="shared" si="152"/>
        <v>42116.54315972222</v>
      </c>
      <c r="T1903" s="16">
        <f t="shared" si="153"/>
        <v>16577.541666666668</v>
      </c>
      <c r="U1903">
        <f t="shared" si="149"/>
        <v>2015</v>
      </c>
    </row>
    <row r="1904" spans="1:21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16">
        <f t="shared" si="152"/>
        <v>42037.789895833332</v>
      </c>
      <c r="T1904" s="16">
        <f t="shared" si="153"/>
        <v>16498.789895833332</v>
      </c>
      <c r="U1904">
        <f t="shared" si="149"/>
        <v>2015</v>
      </c>
    </row>
    <row r="1905" spans="1:21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16">
        <f t="shared" si="152"/>
        <v>42702.770729166667</v>
      </c>
      <c r="T1905" s="16">
        <f t="shared" si="153"/>
        <v>17193.770729166667</v>
      </c>
      <c r="U1905">
        <f t="shared" si="149"/>
        <v>2016</v>
      </c>
    </row>
    <row r="1906" spans="1:21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16">
        <f t="shared" si="152"/>
        <v>42326.685428240744</v>
      </c>
      <c r="T1906" s="16">
        <f t="shared" si="153"/>
        <v>16802.68542824074</v>
      </c>
      <c r="U1906">
        <f t="shared" si="149"/>
        <v>2015</v>
      </c>
    </row>
    <row r="1907" spans="1:21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16">
        <f t="shared" si="152"/>
        <v>41859.925856481481</v>
      </c>
      <c r="T1907" s="16">
        <f t="shared" si="153"/>
        <v>16320.925856481483</v>
      </c>
      <c r="U1907">
        <f t="shared" si="149"/>
        <v>2014</v>
      </c>
    </row>
    <row r="1908" spans="1:21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16">
        <f t="shared" si="152"/>
        <v>42514.671099537038</v>
      </c>
      <c r="T1908" s="16">
        <f t="shared" si="153"/>
        <v>16975.671099537038</v>
      </c>
      <c r="U1908">
        <f t="shared" si="149"/>
        <v>2016</v>
      </c>
    </row>
    <row r="1909" spans="1:21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16">
        <f t="shared" si="152"/>
        <v>41767.587094907409</v>
      </c>
      <c r="T1909" s="16">
        <f t="shared" si="153"/>
        <v>16213.587094907409</v>
      </c>
      <c r="U1909">
        <f t="shared" si="149"/>
        <v>2014</v>
      </c>
    </row>
    <row r="1910" spans="1:21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16">
        <f t="shared" si="152"/>
        <v>42703.917824074073</v>
      </c>
      <c r="T1910" s="16">
        <f t="shared" si="153"/>
        <v>17164.917824074077</v>
      </c>
      <c r="U1910">
        <f t="shared" si="149"/>
        <v>2016</v>
      </c>
    </row>
    <row r="1911" spans="1:21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16">
        <f t="shared" si="152"/>
        <v>41905.429155092592</v>
      </c>
      <c r="T1911" s="16">
        <f t="shared" si="153"/>
        <v>16366.429155092594</v>
      </c>
      <c r="U1911">
        <f t="shared" si="149"/>
        <v>2014</v>
      </c>
    </row>
    <row r="1912" spans="1:21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6">
        <f t="shared" si="152"/>
        <v>42264.963159722218</v>
      </c>
      <c r="T1912" s="16">
        <f t="shared" si="153"/>
        <v>16739.947916666668</v>
      </c>
      <c r="U1912">
        <f t="shared" si="149"/>
        <v>2015</v>
      </c>
    </row>
    <row r="1913" spans="1:21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6">
        <f t="shared" si="152"/>
        <v>41830.033958333333</v>
      </c>
      <c r="T1913" s="16">
        <f t="shared" si="153"/>
        <v>16291.033958333333</v>
      </c>
      <c r="U1913">
        <f t="shared" si="149"/>
        <v>2014</v>
      </c>
    </row>
    <row r="1914" spans="1:21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16">
        <f t="shared" si="152"/>
        <v>42129.226388888885</v>
      </c>
      <c r="T1914" s="16">
        <f t="shared" si="153"/>
        <v>16590.226388888888</v>
      </c>
      <c r="U1914">
        <f t="shared" si="149"/>
        <v>2015</v>
      </c>
    </row>
    <row r="1915" spans="1:21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6">
        <f t="shared" si="152"/>
        <v>41890.511319444442</v>
      </c>
      <c r="T1915" s="16">
        <f t="shared" si="153"/>
        <v>16351.511319444444</v>
      </c>
      <c r="U1915">
        <f t="shared" si="149"/>
        <v>2014</v>
      </c>
    </row>
    <row r="1916" spans="1:21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6">
        <f t="shared" si="152"/>
        <v>41929.174456018518</v>
      </c>
      <c r="T1916" s="16">
        <f t="shared" si="153"/>
        <v>16375.165972222223</v>
      </c>
      <c r="U1916">
        <f t="shared" si="149"/>
        <v>2014</v>
      </c>
    </row>
    <row r="1917" spans="1:21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6">
        <f t="shared" si="152"/>
        <v>41864.04886574074</v>
      </c>
      <c r="T1917" s="16">
        <f t="shared" si="153"/>
        <v>16315.04886574074</v>
      </c>
      <c r="U1917">
        <f t="shared" si="149"/>
        <v>2014</v>
      </c>
    </row>
    <row r="1918" spans="1:21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6">
        <f t="shared" si="152"/>
        <v>42656.717303240745</v>
      </c>
      <c r="T1918" s="16">
        <f t="shared" si="153"/>
        <v>17112.758969907409</v>
      </c>
      <c r="U1918">
        <f t="shared" si="149"/>
        <v>2016</v>
      </c>
    </row>
    <row r="1919" spans="1:21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6">
        <f t="shared" si="152"/>
        <v>42746.270057870366</v>
      </c>
      <c r="T1919" s="16">
        <f t="shared" si="153"/>
        <v>17207.27005787037</v>
      </c>
      <c r="U1919">
        <f t="shared" si="149"/>
        <v>2017</v>
      </c>
    </row>
    <row r="1920" spans="1:21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6">
        <f t="shared" si="152"/>
        <v>41828.789942129632</v>
      </c>
      <c r="T1920" s="16">
        <f t="shared" si="153"/>
        <v>16294.78994212963</v>
      </c>
      <c r="U1920">
        <f t="shared" si="149"/>
        <v>2014</v>
      </c>
    </row>
    <row r="1921" spans="1:21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6">
        <f t="shared" si="152"/>
        <v>42113.875567129624</v>
      </c>
      <c r="T1921" s="16">
        <f t="shared" si="153"/>
        <v>16574.875567129628</v>
      </c>
      <c r="U1921">
        <f t="shared" si="149"/>
        <v>2015</v>
      </c>
    </row>
    <row r="1922" spans="1:21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50"/>
        <v>43</v>
      </c>
      <c r="P1922">
        <f t="shared" si="151"/>
        <v>40.98</v>
      </c>
      <c r="Q1922" s="11" t="s">
        <v>8323</v>
      </c>
      <c r="R1922" t="s">
        <v>8327</v>
      </c>
      <c r="S1922" s="16">
        <f t="shared" si="152"/>
        <v>42270.875706018516</v>
      </c>
      <c r="T1922" s="16">
        <f t="shared" si="153"/>
        <v>16729.958333333332</v>
      </c>
      <c r="U1922">
        <f t="shared" si="149"/>
        <v>2015</v>
      </c>
    </row>
    <row r="1923" spans="1:21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6">
        <f t="shared" si="153"/>
        <v>15535.221562500001</v>
      </c>
      <c r="U1923">
        <f t="shared" ref="U1923:U1986" si="154">YEAR(S1923)</f>
        <v>2012</v>
      </c>
    </row>
    <row r="1924" spans="1:21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16051.255868055554</v>
      </c>
      <c r="U1924">
        <f t="shared" si="154"/>
        <v>2013</v>
      </c>
    </row>
    <row r="1925" spans="1:21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15244.207638888889</v>
      </c>
      <c r="U1925">
        <f t="shared" si="154"/>
        <v>2011</v>
      </c>
    </row>
    <row r="1926" spans="1:21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16085.814583333333</v>
      </c>
      <c r="U1926">
        <f t="shared" si="154"/>
        <v>2013</v>
      </c>
    </row>
    <row r="1927" spans="1:21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15989</v>
      </c>
      <c r="U1927">
        <f t="shared" si="154"/>
        <v>2013</v>
      </c>
    </row>
    <row r="1928" spans="1:21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14915.018055555556</v>
      </c>
      <c r="U1928">
        <f t="shared" si="154"/>
        <v>2010</v>
      </c>
    </row>
    <row r="1929" spans="1:21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ref="O1929:O1992" si="155">ROUND(E1929/D1929*100,0)</f>
        <v>103</v>
      </c>
      <c r="P1929">
        <f t="shared" ref="P1929:P1992" si="156">IFERROR(ROUND(E1929/L1929,2),0)</f>
        <v>56.36</v>
      </c>
      <c r="Q1929" s="11" t="s">
        <v>8323</v>
      </c>
      <c r="R1929" t="s">
        <v>8327</v>
      </c>
      <c r="S1929" s="16">
        <f t="shared" ref="S1929:S1992" si="157">(((J1929/60)/60)/24)+DATE(1970,1,1)</f>
        <v>40960.861562500002</v>
      </c>
      <c r="T1929" s="16">
        <f t="shared" ref="T1929:T1992" si="158">(((I1929/60)/60)/24)</f>
        <v>15407.207638888889</v>
      </c>
      <c r="U1929">
        <f t="shared" si="154"/>
        <v>2012</v>
      </c>
    </row>
    <row r="1930" spans="1:21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5"/>
        <v>103</v>
      </c>
      <c r="P1930">
        <f t="shared" si="156"/>
        <v>77.349999999999994</v>
      </c>
      <c r="Q1930" s="11" t="s">
        <v>8323</v>
      </c>
      <c r="R1930" t="s">
        <v>8327</v>
      </c>
      <c r="S1930" s="16">
        <f t="shared" si="157"/>
        <v>41371.648078703707</v>
      </c>
      <c r="T1930" s="16">
        <f t="shared" si="158"/>
        <v>15832.648078703705</v>
      </c>
      <c r="U1930">
        <f t="shared" si="154"/>
        <v>2013</v>
      </c>
    </row>
    <row r="1931" spans="1:21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5"/>
        <v>100</v>
      </c>
      <c r="P1931">
        <f t="shared" si="156"/>
        <v>42.8</v>
      </c>
      <c r="Q1931" s="11" t="s">
        <v>8323</v>
      </c>
      <c r="R1931" t="s">
        <v>8327</v>
      </c>
      <c r="S1931" s="16">
        <f t="shared" si="157"/>
        <v>40687.021597222221</v>
      </c>
      <c r="T1931" s="16">
        <f t="shared" si="158"/>
        <v>15160.021597222223</v>
      </c>
      <c r="U1931">
        <f t="shared" si="154"/>
        <v>2011</v>
      </c>
    </row>
    <row r="1932" spans="1:21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5"/>
        <v>127</v>
      </c>
      <c r="P1932">
        <f t="shared" si="156"/>
        <v>48.85</v>
      </c>
      <c r="Q1932" s="11" t="s">
        <v>8323</v>
      </c>
      <c r="R1932" t="s">
        <v>8327</v>
      </c>
      <c r="S1932" s="16">
        <f t="shared" si="157"/>
        <v>41402.558819444443</v>
      </c>
      <c r="T1932" s="16">
        <f t="shared" si="158"/>
        <v>15893.558819444444</v>
      </c>
      <c r="U1932">
        <f t="shared" si="154"/>
        <v>2013</v>
      </c>
    </row>
    <row r="1933" spans="1:21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5"/>
        <v>121</v>
      </c>
      <c r="P1933">
        <f t="shared" si="156"/>
        <v>48.24</v>
      </c>
      <c r="Q1933" s="11" t="s">
        <v>8323</v>
      </c>
      <c r="R1933" t="s">
        <v>8327</v>
      </c>
      <c r="S1933" s="16">
        <f t="shared" si="157"/>
        <v>41037.892465277779</v>
      </c>
      <c r="T1933" s="16">
        <f t="shared" si="158"/>
        <v>15482.145833333334</v>
      </c>
      <c r="U1933">
        <f t="shared" si="154"/>
        <v>2012</v>
      </c>
    </row>
    <row r="1934" spans="1:21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5"/>
        <v>107</v>
      </c>
      <c r="P1934">
        <f t="shared" si="156"/>
        <v>70.209999999999994</v>
      </c>
      <c r="Q1934" s="11" t="s">
        <v>8323</v>
      </c>
      <c r="R1934" t="s">
        <v>8327</v>
      </c>
      <c r="S1934" s="16">
        <f t="shared" si="157"/>
        <v>40911.809872685182</v>
      </c>
      <c r="T1934" s="16">
        <f t="shared" si="158"/>
        <v>15363.809872685184</v>
      </c>
      <c r="U1934">
        <f t="shared" si="154"/>
        <v>2012</v>
      </c>
    </row>
    <row r="1935" spans="1:21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5"/>
        <v>172</v>
      </c>
      <c r="P1935">
        <f t="shared" si="156"/>
        <v>94.05</v>
      </c>
      <c r="Q1935" s="11" t="s">
        <v>8323</v>
      </c>
      <c r="R1935" t="s">
        <v>8327</v>
      </c>
      <c r="S1935" s="16">
        <f t="shared" si="157"/>
        <v>41879.130868055552</v>
      </c>
      <c r="T1935" s="16">
        <f t="shared" si="158"/>
        <v>16340.130868055554</v>
      </c>
      <c r="U1935">
        <f t="shared" si="154"/>
        <v>2014</v>
      </c>
    </row>
    <row r="1936" spans="1:21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5"/>
        <v>124</v>
      </c>
      <c r="P1936">
        <f t="shared" si="156"/>
        <v>80.27</v>
      </c>
      <c r="Q1936" s="11" t="s">
        <v>8323</v>
      </c>
      <c r="R1936" t="s">
        <v>8327</v>
      </c>
      <c r="S1936" s="16">
        <f t="shared" si="157"/>
        <v>40865.867141203707</v>
      </c>
      <c r="T1936" s="16">
        <f t="shared" si="158"/>
        <v>15333.208333333334</v>
      </c>
      <c r="U1936">
        <f t="shared" si="154"/>
        <v>2011</v>
      </c>
    </row>
    <row r="1937" spans="1:21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5"/>
        <v>108</v>
      </c>
      <c r="P1937">
        <f t="shared" si="156"/>
        <v>54.2</v>
      </c>
      <c r="Q1937" s="11" t="s">
        <v>8323</v>
      </c>
      <c r="R1937" t="s">
        <v>8327</v>
      </c>
      <c r="S1937" s="16">
        <f t="shared" si="157"/>
        <v>41773.932534722226</v>
      </c>
      <c r="T1937" s="16">
        <f t="shared" si="158"/>
        <v>16242.207638888889</v>
      </c>
      <c r="U1937">
        <f t="shared" si="154"/>
        <v>2014</v>
      </c>
    </row>
    <row r="1938" spans="1:21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5"/>
        <v>117</v>
      </c>
      <c r="P1938">
        <f t="shared" si="156"/>
        <v>60.27</v>
      </c>
      <c r="Q1938" s="11" t="s">
        <v>8323</v>
      </c>
      <c r="R1938" t="s">
        <v>8327</v>
      </c>
      <c r="S1938" s="16">
        <f t="shared" si="157"/>
        <v>40852.889699074076</v>
      </c>
      <c r="T1938" s="16">
        <f t="shared" si="158"/>
        <v>15314.249305555555</v>
      </c>
      <c r="U1938">
        <f t="shared" si="154"/>
        <v>2011</v>
      </c>
    </row>
    <row r="1939" spans="1:21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5"/>
        <v>187</v>
      </c>
      <c r="P1939">
        <f t="shared" si="156"/>
        <v>38.74</v>
      </c>
      <c r="Q1939" s="11" t="s">
        <v>8323</v>
      </c>
      <c r="R1939" t="s">
        <v>8327</v>
      </c>
      <c r="S1939" s="16">
        <f t="shared" si="157"/>
        <v>41059.118993055556</v>
      </c>
      <c r="T1939" s="16">
        <f t="shared" si="158"/>
        <v>15506.165972222223</v>
      </c>
      <c r="U1939">
        <f t="shared" si="154"/>
        <v>2012</v>
      </c>
    </row>
    <row r="1940" spans="1:21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5"/>
        <v>116</v>
      </c>
      <c r="P1940">
        <f t="shared" si="156"/>
        <v>152.54</v>
      </c>
      <c r="Q1940" s="11" t="s">
        <v>8323</v>
      </c>
      <c r="R1940" t="s">
        <v>8327</v>
      </c>
      <c r="S1940" s="16">
        <f t="shared" si="157"/>
        <v>41426.259618055556</v>
      </c>
      <c r="T1940" s="16">
        <f t="shared" si="158"/>
        <v>15888.208333333334</v>
      </c>
      <c r="U1940">
        <f t="shared" si="154"/>
        <v>2013</v>
      </c>
    </row>
    <row r="1941" spans="1:21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5"/>
        <v>111</v>
      </c>
      <c r="P1941">
        <f t="shared" si="156"/>
        <v>115.31</v>
      </c>
      <c r="Q1941" s="11" t="s">
        <v>8323</v>
      </c>
      <c r="R1941" t="s">
        <v>8327</v>
      </c>
      <c r="S1941" s="16">
        <f t="shared" si="157"/>
        <v>41313.985046296293</v>
      </c>
      <c r="T1941" s="16">
        <f t="shared" si="158"/>
        <v>15774.943379629629</v>
      </c>
      <c r="U1941">
        <f t="shared" si="154"/>
        <v>2013</v>
      </c>
    </row>
    <row r="1942" spans="1:21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5"/>
        <v>171</v>
      </c>
      <c r="P1942">
        <f t="shared" si="156"/>
        <v>35.840000000000003</v>
      </c>
      <c r="Q1942" s="11" t="s">
        <v>8317</v>
      </c>
      <c r="R1942" t="s">
        <v>8347</v>
      </c>
      <c r="S1942" s="16">
        <f t="shared" si="157"/>
        <v>40670.507326388892</v>
      </c>
      <c r="T1942" s="16">
        <f t="shared" si="158"/>
        <v>15140.165972222223</v>
      </c>
      <c r="U1942">
        <f t="shared" si="154"/>
        <v>2011</v>
      </c>
    </row>
    <row r="1943" spans="1:21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5"/>
        <v>126</v>
      </c>
      <c r="P1943">
        <f t="shared" si="156"/>
        <v>64.569999999999993</v>
      </c>
      <c r="Q1943" s="11" t="s">
        <v>8317</v>
      </c>
      <c r="R1943" t="s">
        <v>8347</v>
      </c>
      <c r="S1943" s="16">
        <f t="shared" si="157"/>
        <v>41744.290868055556</v>
      </c>
      <c r="T1943" s="16">
        <f t="shared" si="158"/>
        <v>16205.290868055556</v>
      </c>
      <c r="U1943">
        <f t="shared" si="154"/>
        <v>2014</v>
      </c>
    </row>
    <row r="1944" spans="1:21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5"/>
        <v>138</v>
      </c>
      <c r="P1944">
        <f t="shared" si="156"/>
        <v>87.44</v>
      </c>
      <c r="Q1944" s="11" t="s">
        <v>8317</v>
      </c>
      <c r="R1944" t="s">
        <v>8347</v>
      </c>
      <c r="S1944" s="16">
        <f t="shared" si="157"/>
        <v>40638.828009259261</v>
      </c>
      <c r="T1944" s="16">
        <f t="shared" si="158"/>
        <v>15159.828009259259</v>
      </c>
      <c r="U1944">
        <f t="shared" si="154"/>
        <v>2011</v>
      </c>
    </row>
    <row r="1945" spans="1:21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5"/>
        <v>1705</v>
      </c>
      <c r="P1945">
        <f t="shared" si="156"/>
        <v>68.819999999999993</v>
      </c>
      <c r="Q1945" s="11" t="s">
        <v>8317</v>
      </c>
      <c r="R1945" t="s">
        <v>8347</v>
      </c>
      <c r="S1945" s="16">
        <f t="shared" si="157"/>
        <v>42548.269861111112</v>
      </c>
      <c r="T1945" s="16">
        <f t="shared" si="158"/>
        <v>17024.269861111112</v>
      </c>
      <c r="U1945">
        <f t="shared" si="154"/>
        <v>2016</v>
      </c>
    </row>
    <row r="1946" spans="1:21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5"/>
        <v>788</v>
      </c>
      <c r="P1946">
        <f t="shared" si="156"/>
        <v>176.2</v>
      </c>
      <c r="Q1946" s="11" t="s">
        <v>8317</v>
      </c>
      <c r="R1946" t="s">
        <v>8347</v>
      </c>
      <c r="S1946" s="16">
        <f t="shared" si="157"/>
        <v>41730.584374999999</v>
      </c>
      <c r="T1946" s="16">
        <f t="shared" si="158"/>
        <v>16191.584375</v>
      </c>
      <c r="U1946">
        <f t="shared" si="154"/>
        <v>2014</v>
      </c>
    </row>
    <row r="1947" spans="1:21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5"/>
        <v>348</v>
      </c>
      <c r="P1947">
        <f t="shared" si="156"/>
        <v>511.79</v>
      </c>
      <c r="Q1947" s="11" t="s">
        <v>8317</v>
      </c>
      <c r="R1947" t="s">
        <v>8347</v>
      </c>
      <c r="S1947" s="16">
        <f t="shared" si="157"/>
        <v>42157.251828703709</v>
      </c>
      <c r="T1947" s="16">
        <f t="shared" si="158"/>
        <v>16628.251828703706</v>
      </c>
      <c r="U1947">
        <f t="shared" si="154"/>
        <v>2015</v>
      </c>
    </row>
    <row r="1948" spans="1:21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5"/>
        <v>150</v>
      </c>
      <c r="P1948">
        <f t="shared" si="156"/>
        <v>160.44</v>
      </c>
      <c r="Q1948" s="11" t="s">
        <v>8317</v>
      </c>
      <c r="R1948" t="s">
        <v>8347</v>
      </c>
      <c r="S1948" s="16">
        <f t="shared" si="157"/>
        <v>41689.150011574071</v>
      </c>
      <c r="T1948" s="16">
        <f t="shared" si="158"/>
        <v>16180.108344907407</v>
      </c>
      <c r="U1948">
        <f t="shared" si="154"/>
        <v>2014</v>
      </c>
    </row>
    <row r="1949" spans="1:21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5"/>
        <v>101</v>
      </c>
      <c r="P1949">
        <f t="shared" si="156"/>
        <v>35</v>
      </c>
      <c r="Q1949" s="11" t="s">
        <v>8317</v>
      </c>
      <c r="R1949" t="s">
        <v>8347</v>
      </c>
      <c r="S1949" s="16">
        <f t="shared" si="157"/>
        <v>40102.918055555558</v>
      </c>
      <c r="T1949" s="16">
        <f t="shared" si="158"/>
        <v>14571.249305555555</v>
      </c>
      <c r="U1949">
        <f t="shared" si="154"/>
        <v>2009</v>
      </c>
    </row>
    <row r="1950" spans="1:21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16">
        <f t="shared" si="157"/>
        <v>42473.604270833333</v>
      </c>
      <c r="T1950" s="16">
        <f t="shared" si="158"/>
        <v>16958.709722222222</v>
      </c>
      <c r="U1950">
        <f t="shared" si="154"/>
        <v>2016</v>
      </c>
    </row>
    <row r="1951" spans="1:21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16">
        <f t="shared" si="157"/>
        <v>41800.423043981478</v>
      </c>
      <c r="T1951" s="16">
        <f t="shared" si="158"/>
        <v>16261.42304398148</v>
      </c>
      <c r="U1951">
        <f t="shared" si="154"/>
        <v>2014</v>
      </c>
    </row>
    <row r="1952" spans="1:21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16">
        <f t="shared" si="157"/>
        <v>40624.181400462963</v>
      </c>
      <c r="T1952" s="16">
        <f t="shared" si="158"/>
        <v>15086.181400462961</v>
      </c>
      <c r="U1952">
        <f t="shared" si="154"/>
        <v>2011</v>
      </c>
    </row>
    <row r="1953" spans="1:21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16">
        <f t="shared" si="157"/>
        <v>42651.420567129629</v>
      </c>
      <c r="T1953" s="16">
        <f t="shared" si="158"/>
        <v>17112.462233796297</v>
      </c>
      <c r="U1953">
        <f t="shared" si="154"/>
        <v>2016</v>
      </c>
    </row>
    <row r="1954" spans="1:21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16">
        <f t="shared" si="157"/>
        <v>41526.60665509259</v>
      </c>
      <c r="T1954" s="16">
        <f t="shared" si="158"/>
        <v>15994.606655092592</v>
      </c>
      <c r="U1954">
        <f t="shared" si="154"/>
        <v>2013</v>
      </c>
    </row>
    <row r="1955" spans="1:21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16">
        <f t="shared" si="157"/>
        <v>40941.199826388889</v>
      </c>
      <c r="T1955" s="16">
        <f t="shared" si="158"/>
        <v>15401.125</v>
      </c>
      <c r="U1955">
        <f t="shared" si="154"/>
        <v>2012</v>
      </c>
    </row>
    <row r="1956" spans="1:21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16">
        <f t="shared" si="157"/>
        <v>42394.580740740741</v>
      </c>
      <c r="T1956" s="16">
        <f t="shared" si="158"/>
        <v>16872.208333333332</v>
      </c>
      <c r="U1956">
        <f t="shared" si="154"/>
        <v>2016</v>
      </c>
    </row>
    <row r="1957" spans="1:21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16">
        <f t="shared" si="157"/>
        <v>41020.271770833337</v>
      </c>
      <c r="T1957" s="16">
        <f t="shared" si="158"/>
        <v>15483.791666666666</v>
      </c>
      <c r="U1957">
        <f t="shared" si="154"/>
        <v>2012</v>
      </c>
    </row>
    <row r="1958" spans="1:21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16">
        <f t="shared" si="157"/>
        <v>42067.923668981486</v>
      </c>
      <c r="T1958" s="16">
        <f t="shared" si="158"/>
        <v>16543.882002314815</v>
      </c>
      <c r="U1958">
        <f t="shared" si="154"/>
        <v>2015</v>
      </c>
    </row>
    <row r="1959" spans="1:21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16">
        <f t="shared" si="157"/>
        <v>41179.098530092589</v>
      </c>
      <c r="T1959" s="16">
        <f t="shared" si="158"/>
        <v>15640.098530092591</v>
      </c>
      <c r="U1959">
        <f t="shared" si="154"/>
        <v>2012</v>
      </c>
    </row>
    <row r="1960" spans="1:21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16">
        <f t="shared" si="157"/>
        <v>41326.987974537034</v>
      </c>
      <c r="T1960" s="16">
        <f t="shared" si="158"/>
        <v>15787.94630787037</v>
      </c>
      <c r="U1960">
        <f t="shared" si="154"/>
        <v>2013</v>
      </c>
    </row>
    <row r="1961" spans="1:21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16">
        <f t="shared" si="157"/>
        <v>41871.845601851855</v>
      </c>
      <c r="T1961" s="16">
        <f t="shared" si="158"/>
        <v>16344</v>
      </c>
      <c r="U1961">
        <f t="shared" si="154"/>
        <v>2014</v>
      </c>
    </row>
    <row r="1962" spans="1:21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16">
        <f t="shared" si="157"/>
        <v>41964.362743055557</v>
      </c>
      <c r="T1962" s="16">
        <f t="shared" si="158"/>
        <v>16425.362743055557</v>
      </c>
      <c r="U1962">
        <f t="shared" si="154"/>
        <v>2014</v>
      </c>
    </row>
    <row r="1963" spans="1:21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16">
        <f t="shared" si="157"/>
        <v>41148.194641203707</v>
      </c>
      <c r="T1963" s="16">
        <f t="shared" si="158"/>
        <v>15619.165972222223</v>
      </c>
      <c r="U1963">
        <f t="shared" si="154"/>
        <v>2012</v>
      </c>
    </row>
    <row r="1964" spans="1:21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16">
        <f t="shared" si="157"/>
        <v>41742.780509259261</v>
      </c>
      <c r="T1964" s="16">
        <f t="shared" si="158"/>
        <v>16203.780509259259</v>
      </c>
      <c r="U1964">
        <f t="shared" si="154"/>
        <v>2014</v>
      </c>
    </row>
    <row r="1965" spans="1:21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16">
        <f t="shared" si="157"/>
        <v>41863.429791666669</v>
      </c>
      <c r="T1965" s="16">
        <f t="shared" si="158"/>
        <v>16329.429791666667</v>
      </c>
      <c r="U1965">
        <f t="shared" si="154"/>
        <v>2014</v>
      </c>
    </row>
    <row r="1966" spans="1:21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16">
        <f t="shared" si="157"/>
        <v>42452.272824074069</v>
      </c>
      <c r="T1966" s="16">
        <f t="shared" si="158"/>
        <v>16913.272824074073</v>
      </c>
      <c r="U1966">
        <f t="shared" si="154"/>
        <v>2016</v>
      </c>
    </row>
    <row r="1967" spans="1:21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16">
        <f t="shared" si="157"/>
        <v>40898.089236111111</v>
      </c>
      <c r="T1967" s="16">
        <f t="shared" si="158"/>
        <v>15351.041666666666</v>
      </c>
      <c r="U1967">
        <f t="shared" si="154"/>
        <v>2011</v>
      </c>
    </row>
    <row r="1968" spans="1:21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16">
        <f t="shared" si="157"/>
        <v>41835.540486111109</v>
      </c>
      <c r="T1968" s="16">
        <f t="shared" si="158"/>
        <v>16296.540486111111</v>
      </c>
      <c r="U1968">
        <f t="shared" si="154"/>
        <v>2014</v>
      </c>
    </row>
    <row r="1969" spans="1:21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16">
        <f t="shared" si="157"/>
        <v>41730.663530092592</v>
      </c>
      <c r="T1969" s="16">
        <f t="shared" si="158"/>
        <v>16191.663530092594</v>
      </c>
      <c r="U1969">
        <f t="shared" si="154"/>
        <v>2014</v>
      </c>
    </row>
    <row r="1970" spans="1:21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16">
        <f t="shared" si="157"/>
        <v>42676.586979166663</v>
      </c>
      <c r="T1970" s="16">
        <f t="shared" si="158"/>
        <v>17138.628645833334</v>
      </c>
      <c r="U1970">
        <f t="shared" si="154"/>
        <v>2016</v>
      </c>
    </row>
    <row r="1971" spans="1:21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16">
        <f t="shared" si="157"/>
        <v>42557.792453703703</v>
      </c>
      <c r="T1971" s="16">
        <f t="shared" si="158"/>
        <v>17018.792453703703</v>
      </c>
      <c r="U1971">
        <f t="shared" si="154"/>
        <v>2016</v>
      </c>
    </row>
    <row r="1972" spans="1:21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16">
        <f t="shared" si="157"/>
        <v>41324.193298611113</v>
      </c>
      <c r="T1972" s="16">
        <f t="shared" si="158"/>
        <v>15815.151631944447</v>
      </c>
      <c r="U1972">
        <f t="shared" si="154"/>
        <v>2013</v>
      </c>
    </row>
    <row r="1973" spans="1:21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16">
        <f t="shared" si="157"/>
        <v>41561.500706018516</v>
      </c>
      <c r="T1973" s="16">
        <f t="shared" si="158"/>
        <v>16024.166666666666</v>
      </c>
      <c r="U1973">
        <f t="shared" si="154"/>
        <v>2013</v>
      </c>
    </row>
    <row r="1974" spans="1:21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16">
        <f t="shared" si="157"/>
        <v>41201.012083333335</v>
      </c>
      <c r="T1974" s="16">
        <f t="shared" si="158"/>
        <v>15662.053749999999</v>
      </c>
      <c r="U1974">
        <f t="shared" si="154"/>
        <v>2012</v>
      </c>
    </row>
    <row r="1975" spans="1:21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16">
        <f t="shared" si="157"/>
        <v>42549.722962962958</v>
      </c>
      <c r="T1975" s="16">
        <f t="shared" si="158"/>
        <v>17019.291666666668</v>
      </c>
      <c r="U1975">
        <f t="shared" si="154"/>
        <v>2016</v>
      </c>
    </row>
    <row r="1976" spans="1:21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16">
        <f t="shared" si="157"/>
        <v>41445.334131944444</v>
      </c>
      <c r="T1976" s="16">
        <f t="shared" si="158"/>
        <v>15936.334131944444</v>
      </c>
      <c r="U1976">
        <f t="shared" si="154"/>
        <v>2013</v>
      </c>
    </row>
    <row r="1977" spans="1:21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16">
        <f t="shared" si="157"/>
        <v>41313.755219907405</v>
      </c>
      <c r="T1977" s="16">
        <f t="shared" si="158"/>
        <v>15774.755219907407</v>
      </c>
      <c r="U1977">
        <f t="shared" si="154"/>
        <v>2013</v>
      </c>
    </row>
    <row r="1978" spans="1:21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16">
        <f t="shared" si="157"/>
        <v>41438.899594907409</v>
      </c>
      <c r="T1978" s="16">
        <f t="shared" si="158"/>
        <v>15899.899594907409</v>
      </c>
      <c r="U1978">
        <f t="shared" si="154"/>
        <v>2013</v>
      </c>
    </row>
    <row r="1979" spans="1:21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6">
        <f t="shared" si="157"/>
        <v>42311.216898148152</v>
      </c>
      <c r="T1979" s="16">
        <f t="shared" si="158"/>
        <v>16788.332638888889</v>
      </c>
      <c r="U1979">
        <f t="shared" si="154"/>
        <v>2015</v>
      </c>
    </row>
    <row r="1980" spans="1:21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6">
        <f t="shared" si="157"/>
        <v>41039.225601851853</v>
      </c>
      <c r="T1980" s="16">
        <f t="shared" si="158"/>
        <v>15503.291666666666</v>
      </c>
      <c r="U1980">
        <f t="shared" si="154"/>
        <v>2012</v>
      </c>
    </row>
    <row r="1981" spans="1:21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6">
        <f t="shared" si="157"/>
        <v>42290.460023148145</v>
      </c>
      <c r="T1981" s="16">
        <f t="shared" si="158"/>
        <v>16758.207638888889</v>
      </c>
      <c r="U1981">
        <f t="shared" si="154"/>
        <v>2015</v>
      </c>
    </row>
    <row r="1982" spans="1:21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5"/>
        <v>355</v>
      </c>
      <c r="P1982">
        <f t="shared" si="156"/>
        <v>91.21</v>
      </c>
      <c r="Q1982" s="11" t="s">
        <v>8336</v>
      </c>
      <c r="R1982" t="s">
        <v>8348</v>
      </c>
      <c r="S1982" s="16">
        <f t="shared" si="157"/>
        <v>42423.542384259257</v>
      </c>
      <c r="T1982" s="16">
        <f t="shared" si="158"/>
        <v>16894.500717592593</v>
      </c>
      <c r="U1982">
        <f t="shared" si="154"/>
        <v>2016</v>
      </c>
    </row>
    <row r="1983" spans="1:21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6">
        <f t="shared" si="157"/>
        <v>41799.725289351853</v>
      </c>
      <c r="T1983" s="16">
        <f t="shared" si="158"/>
        <v>16260.725289351853</v>
      </c>
      <c r="U1983">
        <f t="shared" si="154"/>
        <v>2014</v>
      </c>
    </row>
    <row r="1984" spans="1:21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5"/>
        <v>0</v>
      </c>
      <c r="P1984">
        <f t="shared" si="156"/>
        <v>0</v>
      </c>
      <c r="Q1984" s="11" t="s">
        <v>8336</v>
      </c>
      <c r="R1984" t="s">
        <v>8348</v>
      </c>
      <c r="S1984" s="16">
        <f t="shared" si="157"/>
        <v>42678.586655092593</v>
      </c>
      <c r="T1984" s="16">
        <f t="shared" si="158"/>
        <v>17139.628321759261</v>
      </c>
      <c r="U1984">
        <f t="shared" si="154"/>
        <v>2016</v>
      </c>
    </row>
    <row r="1985" spans="1:21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16">
        <f t="shared" si="157"/>
        <v>42593.011782407411</v>
      </c>
      <c r="T1985" s="16">
        <f t="shared" si="158"/>
        <v>17046.291666666668</v>
      </c>
      <c r="U1985">
        <f t="shared" si="154"/>
        <v>2016</v>
      </c>
    </row>
    <row r="1986" spans="1:21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16">
        <f t="shared" si="157"/>
        <v>41913.790289351848</v>
      </c>
      <c r="T1986" s="16">
        <f t="shared" si="158"/>
        <v>16404.831956018515</v>
      </c>
      <c r="U1986">
        <f t="shared" si="154"/>
        <v>2014</v>
      </c>
    </row>
    <row r="1987" spans="1:21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6">
        <f t="shared" si="158"/>
        <v>17015.958333333332</v>
      </c>
      <c r="U1987">
        <f t="shared" ref="U1987:U2050" si="159">YEAR(S1987)</f>
        <v>2016</v>
      </c>
    </row>
    <row r="1988" spans="1:21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16874.392164351852</v>
      </c>
      <c r="U1988">
        <f t="shared" si="159"/>
        <v>2016</v>
      </c>
    </row>
    <row r="1989" spans="1:21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16495.639768518518</v>
      </c>
      <c r="U1989">
        <f t="shared" si="159"/>
        <v>2015</v>
      </c>
    </row>
    <row r="1990" spans="1:21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16667.763217592594</v>
      </c>
      <c r="U1990">
        <f t="shared" si="159"/>
        <v>2015</v>
      </c>
    </row>
    <row r="1991" spans="1:21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17146.680648148147</v>
      </c>
      <c r="U1991">
        <f t="shared" si="159"/>
        <v>2016</v>
      </c>
    </row>
    <row r="1992" spans="1:21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16844.19597222222</v>
      </c>
      <c r="U1992">
        <f t="shared" si="159"/>
        <v>2016</v>
      </c>
    </row>
    <row r="1993" spans="1:21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ref="O1993:O2056" si="160">ROUND(E1993/D1993*100,0)</f>
        <v>7</v>
      </c>
      <c r="P1993">
        <f t="shared" ref="P1993:P2056" si="161">IFERROR(ROUND(E1993/L1993,2),0)</f>
        <v>46.67</v>
      </c>
      <c r="Q1993" s="11" t="s">
        <v>8336</v>
      </c>
      <c r="R1993" t="s">
        <v>8348</v>
      </c>
      <c r="S1993" s="16">
        <f t="shared" ref="S1993:S2056" si="162">(((J1993/60)/60)/24)+DATE(1970,1,1)</f>
        <v>42167.89335648148</v>
      </c>
      <c r="T1993" s="16">
        <f t="shared" ref="T1993:T2056" si="163">(((I1993/60)/60)/24)</f>
        <v>16619.893356481483</v>
      </c>
      <c r="U1993">
        <f t="shared" si="159"/>
        <v>2015</v>
      </c>
    </row>
    <row r="1994" spans="1:21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60"/>
        <v>0</v>
      </c>
      <c r="P1994">
        <f t="shared" si="161"/>
        <v>1</v>
      </c>
      <c r="Q1994" s="11" t="s">
        <v>8336</v>
      </c>
      <c r="R1994" t="s">
        <v>8348</v>
      </c>
      <c r="S1994" s="16">
        <f t="shared" si="162"/>
        <v>42023.143414351856</v>
      </c>
      <c r="T1994" s="16">
        <f t="shared" si="163"/>
        <v>16484.143414351853</v>
      </c>
      <c r="U1994">
        <f t="shared" si="159"/>
        <v>2015</v>
      </c>
    </row>
    <row r="1995" spans="1:21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60"/>
        <v>0</v>
      </c>
      <c r="P1995">
        <f t="shared" si="161"/>
        <v>0</v>
      </c>
      <c r="Q1995" s="11" t="s">
        <v>8336</v>
      </c>
      <c r="R1995" t="s">
        <v>8348</v>
      </c>
      <c r="S1995" s="16">
        <f t="shared" si="162"/>
        <v>42329.58839120371</v>
      </c>
      <c r="T1995" s="16">
        <f t="shared" si="163"/>
        <v>16790.588391203706</v>
      </c>
      <c r="U1995">
        <f t="shared" si="159"/>
        <v>2015</v>
      </c>
    </row>
    <row r="1996" spans="1:21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60"/>
        <v>0</v>
      </c>
      <c r="P1996">
        <f t="shared" si="161"/>
        <v>0</v>
      </c>
      <c r="Q1996" s="11" t="s">
        <v>8336</v>
      </c>
      <c r="R1996" t="s">
        <v>8348</v>
      </c>
      <c r="S1996" s="16">
        <f t="shared" si="162"/>
        <v>42651.006273148145</v>
      </c>
      <c r="T1996" s="16">
        <f t="shared" si="163"/>
        <v>17142.047939814816</v>
      </c>
      <c r="U1996">
        <f t="shared" si="159"/>
        <v>2016</v>
      </c>
    </row>
    <row r="1997" spans="1:21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60"/>
        <v>8</v>
      </c>
      <c r="P1997">
        <f t="shared" si="161"/>
        <v>26</v>
      </c>
      <c r="Q1997" s="11" t="s">
        <v>8336</v>
      </c>
      <c r="R1997" t="s">
        <v>8348</v>
      </c>
      <c r="S1997" s="16">
        <f t="shared" si="162"/>
        <v>42181.902037037042</v>
      </c>
      <c r="T1997" s="16">
        <f t="shared" si="163"/>
        <v>16632.902037037038</v>
      </c>
      <c r="U1997">
        <f t="shared" si="159"/>
        <v>2015</v>
      </c>
    </row>
    <row r="1998" spans="1:21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60"/>
        <v>0</v>
      </c>
      <c r="P1998">
        <f t="shared" si="161"/>
        <v>0</v>
      </c>
      <c r="Q1998" s="11" t="s">
        <v>8336</v>
      </c>
      <c r="R1998" t="s">
        <v>8348</v>
      </c>
      <c r="S1998" s="16">
        <f t="shared" si="162"/>
        <v>41800.819571759261</v>
      </c>
      <c r="T1998" s="16">
        <f t="shared" si="163"/>
        <v>16261.819571759259</v>
      </c>
      <c r="U1998">
        <f t="shared" si="159"/>
        <v>2014</v>
      </c>
    </row>
    <row r="1999" spans="1:21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60"/>
        <v>0</v>
      </c>
      <c r="P1999">
        <f t="shared" si="161"/>
        <v>0</v>
      </c>
      <c r="Q1999" s="11" t="s">
        <v>8336</v>
      </c>
      <c r="R1999" t="s">
        <v>8348</v>
      </c>
      <c r="S1999" s="16">
        <f t="shared" si="162"/>
        <v>41847.930694444447</v>
      </c>
      <c r="T1999" s="16">
        <f t="shared" si="163"/>
        <v>16308.930694444445</v>
      </c>
      <c r="U1999">
        <f t="shared" si="159"/>
        <v>2014</v>
      </c>
    </row>
    <row r="2000" spans="1:21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60"/>
        <v>26</v>
      </c>
      <c r="P2000">
        <f t="shared" si="161"/>
        <v>218.33</v>
      </c>
      <c r="Q2000" s="11" t="s">
        <v>8336</v>
      </c>
      <c r="R2000" t="s">
        <v>8348</v>
      </c>
      <c r="S2000" s="16">
        <f t="shared" si="162"/>
        <v>41807.118495370371</v>
      </c>
      <c r="T2000" s="16">
        <f t="shared" si="163"/>
        <v>16283.118495370371</v>
      </c>
      <c r="U2000">
        <f t="shared" si="159"/>
        <v>2014</v>
      </c>
    </row>
    <row r="2001" spans="1:21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60"/>
        <v>1</v>
      </c>
      <c r="P2001">
        <f t="shared" si="161"/>
        <v>33.71</v>
      </c>
      <c r="Q2001" s="11" t="s">
        <v>8336</v>
      </c>
      <c r="R2001" t="s">
        <v>8348</v>
      </c>
      <c r="S2001" s="16">
        <f t="shared" si="162"/>
        <v>41926.482731481483</v>
      </c>
      <c r="T2001" s="16">
        <f t="shared" si="163"/>
        <v>16387.524398148147</v>
      </c>
      <c r="U2001">
        <f t="shared" si="159"/>
        <v>2014</v>
      </c>
    </row>
    <row r="2002" spans="1:21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60"/>
        <v>13</v>
      </c>
      <c r="P2002">
        <f t="shared" si="161"/>
        <v>25</v>
      </c>
      <c r="Q2002" s="11" t="s">
        <v>8317</v>
      </c>
      <c r="R2002" t="s">
        <v>8347</v>
      </c>
      <c r="S2002" s="16">
        <f t="shared" si="162"/>
        <v>42345.951539351852</v>
      </c>
      <c r="T2002" s="16">
        <f t="shared" si="163"/>
        <v>16806.951539351849</v>
      </c>
      <c r="U2002">
        <f t="shared" si="159"/>
        <v>2015</v>
      </c>
    </row>
    <row r="2003" spans="1:21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60"/>
        <v>382</v>
      </c>
      <c r="P2003">
        <f t="shared" si="161"/>
        <v>128.38999999999999</v>
      </c>
      <c r="Q2003" s="11" t="s">
        <v>8317</v>
      </c>
      <c r="R2003" t="s">
        <v>8347</v>
      </c>
      <c r="S2003" s="16">
        <f t="shared" si="162"/>
        <v>42136.209675925929</v>
      </c>
      <c r="T2003" s="16">
        <f t="shared" si="163"/>
        <v>16598.833333333332</v>
      </c>
      <c r="U2003">
        <f t="shared" si="159"/>
        <v>2015</v>
      </c>
    </row>
    <row r="2004" spans="1:21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60"/>
        <v>217</v>
      </c>
      <c r="P2004">
        <f t="shared" si="161"/>
        <v>78.83</v>
      </c>
      <c r="Q2004" s="11" t="s">
        <v>8317</v>
      </c>
      <c r="R2004" t="s">
        <v>8347</v>
      </c>
      <c r="S2004" s="16">
        <f t="shared" si="162"/>
        <v>42728.71230324074</v>
      </c>
      <c r="T2004" s="16">
        <f t="shared" si="163"/>
        <v>17189.71230324074</v>
      </c>
      <c r="U2004">
        <f t="shared" si="159"/>
        <v>2016</v>
      </c>
    </row>
    <row r="2005" spans="1:21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60"/>
        <v>312</v>
      </c>
      <c r="P2005">
        <f t="shared" si="161"/>
        <v>91.76</v>
      </c>
      <c r="Q2005" s="11" t="s">
        <v>8317</v>
      </c>
      <c r="R2005" t="s">
        <v>8347</v>
      </c>
      <c r="S2005" s="16">
        <f t="shared" si="162"/>
        <v>40347.125601851854</v>
      </c>
      <c r="T2005" s="16">
        <f t="shared" si="163"/>
        <v>14792.958333333334</v>
      </c>
      <c r="U2005">
        <f t="shared" si="159"/>
        <v>2010</v>
      </c>
    </row>
    <row r="2006" spans="1:21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60"/>
        <v>234</v>
      </c>
      <c r="P2006">
        <f t="shared" si="161"/>
        <v>331.1</v>
      </c>
      <c r="Q2006" s="11" t="s">
        <v>8317</v>
      </c>
      <c r="R2006" t="s">
        <v>8347</v>
      </c>
      <c r="S2006" s="16">
        <f t="shared" si="162"/>
        <v>41800.604895833334</v>
      </c>
      <c r="T2006" s="16">
        <f t="shared" si="163"/>
        <v>16261.604895833334</v>
      </c>
      <c r="U2006">
        <f t="shared" si="159"/>
        <v>2014</v>
      </c>
    </row>
    <row r="2007" spans="1:21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60"/>
        <v>124</v>
      </c>
      <c r="P2007">
        <f t="shared" si="161"/>
        <v>194.26</v>
      </c>
      <c r="Q2007" s="11" t="s">
        <v>8317</v>
      </c>
      <c r="R2007" t="s">
        <v>8347</v>
      </c>
      <c r="S2007" s="16">
        <f t="shared" si="162"/>
        <v>41535.812708333331</v>
      </c>
      <c r="T2007" s="16">
        <f t="shared" si="163"/>
        <v>15994.165972222223</v>
      </c>
      <c r="U2007">
        <f t="shared" si="159"/>
        <v>2013</v>
      </c>
    </row>
    <row r="2008" spans="1:21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60"/>
        <v>248</v>
      </c>
      <c r="P2008">
        <f t="shared" si="161"/>
        <v>408.98</v>
      </c>
      <c r="Q2008" s="11" t="s">
        <v>8317</v>
      </c>
      <c r="R2008" t="s">
        <v>8347</v>
      </c>
      <c r="S2008" s="16">
        <f t="shared" si="162"/>
        <v>41941.500520833331</v>
      </c>
      <c r="T2008" s="16">
        <f t="shared" si="163"/>
        <v>16407.542187499999</v>
      </c>
      <c r="U2008">
        <f t="shared" si="159"/>
        <v>2014</v>
      </c>
    </row>
    <row r="2009" spans="1:21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60"/>
        <v>116</v>
      </c>
      <c r="P2009">
        <f t="shared" si="161"/>
        <v>84.46</v>
      </c>
      <c r="Q2009" s="11" t="s">
        <v>8317</v>
      </c>
      <c r="R2009" t="s">
        <v>8347</v>
      </c>
      <c r="S2009" s="16">
        <f t="shared" si="162"/>
        <v>40347.837800925925</v>
      </c>
      <c r="T2009" s="16">
        <f t="shared" si="163"/>
        <v>14845.166666666666</v>
      </c>
      <c r="U2009">
        <f t="shared" si="159"/>
        <v>2010</v>
      </c>
    </row>
    <row r="2010" spans="1:21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60"/>
        <v>117</v>
      </c>
      <c r="P2010">
        <f t="shared" si="161"/>
        <v>44.85</v>
      </c>
      <c r="Q2010" s="11" t="s">
        <v>8317</v>
      </c>
      <c r="R2010" t="s">
        <v>8347</v>
      </c>
      <c r="S2010" s="16">
        <f t="shared" si="162"/>
        <v>40761.604421296295</v>
      </c>
      <c r="T2010" s="16">
        <f t="shared" si="163"/>
        <v>15236.604421296297</v>
      </c>
      <c r="U2010">
        <f t="shared" si="159"/>
        <v>2011</v>
      </c>
    </row>
    <row r="2011" spans="1:21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60"/>
        <v>305</v>
      </c>
      <c r="P2011">
        <f t="shared" si="161"/>
        <v>383.36</v>
      </c>
      <c r="Q2011" s="11" t="s">
        <v>8317</v>
      </c>
      <c r="R2011" t="s">
        <v>8347</v>
      </c>
      <c r="S2011" s="16">
        <f t="shared" si="162"/>
        <v>42661.323414351849</v>
      </c>
      <c r="T2011" s="16">
        <f t="shared" si="163"/>
        <v>17128.365081018517</v>
      </c>
      <c r="U2011">
        <f t="shared" si="159"/>
        <v>2016</v>
      </c>
    </row>
    <row r="2012" spans="1:21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60"/>
        <v>320</v>
      </c>
      <c r="P2012">
        <f t="shared" si="161"/>
        <v>55.28</v>
      </c>
      <c r="Q2012" s="11" t="s">
        <v>8317</v>
      </c>
      <c r="R2012" t="s">
        <v>8347</v>
      </c>
      <c r="S2012" s="16">
        <f t="shared" si="162"/>
        <v>42570.996423611112</v>
      </c>
      <c r="T2012" s="16">
        <f t="shared" si="163"/>
        <v>17031.996423611112</v>
      </c>
      <c r="U2012">
        <f t="shared" si="159"/>
        <v>2016</v>
      </c>
    </row>
    <row r="2013" spans="1:21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60"/>
        <v>820</v>
      </c>
      <c r="P2013">
        <f t="shared" si="161"/>
        <v>422.02</v>
      </c>
      <c r="Q2013" s="11" t="s">
        <v>8317</v>
      </c>
      <c r="R2013" t="s">
        <v>8347</v>
      </c>
      <c r="S2013" s="16">
        <f t="shared" si="162"/>
        <v>42347.358483796299</v>
      </c>
      <c r="T2013" s="16">
        <f t="shared" si="163"/>
        <v>16811.958333333332</v>
      </c>
      <c r="U2013">
        <f t="shared" si="159"/>
        <v>2015</v>
      </c>
    </row>
    <row r="2014" spans="1:21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16">
        <f t="shared" si="162"/>
        <v>42010.822233796294</v>
      </c>
      <c r="T2014" s="16">
        <f t="shared" si="163"/>
        <v>16471.822233796298</v>
      </c>
      <c r="U2014">
        <f t="shared" si="159"/>
        <v>2015</v>
      </c>
    </row>
    <row r="2015" spans="1:21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16">
        <f t="shared" si="162"/>
        <v>42499.960810185185</v>
      </c>
      <c r="T2015" s="16">
        <f t="shared" si="163"/>
        <v>16990.960810185185</v>
      </c>
      <c r="U2015">
        <f t="shared" si="159"/>
        <v>2016</v>
      </c>
    </row>
    <row r="2016" spans="1:21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16">
        <f t="shared" si="162"/>
        <v>41324.214571759258</v>
      </c>
      <c r="T2016" s="16">
        <f t="shared" si="163"/>
        <v>15789.172905092593</v>
      </c>
      <c r="U2016">
        <f t="shared" si="159"/>
        <v>2013</v>
      </c>
    </row>
    <row r="2017" spans="1:21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16">
        <f t="shared" si="162"/>
        <v>40765.876886574071</v>
      </c>
      <c r="T2017" s="16">
        <f t="shared" si="163"/>
        <v>15226.876886574073</v>
      </c>
      <c r="U2017">
        <f t="shared" si="159"/>
        <v>2011</v>
      </c>
    </row>
    <row r="2018" spans="1:21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16">
        <f t="shared" si="162"/>
        <v>41312.88077546296</v>
      </c>
      <c r="T2018" s="16">
        <f t="shared" si="163"/>
        <v>15773.880775462962</v>
      </c>
      <c r="U2018">
        <f t="shared" si="159"/>
        <v>2013</v>
      </c>
    </row>
    <row r="2019" spans="1:21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16">
        <f t="shared" si="162"/>
        <v>40961.057349537034</v>
      </c>
      <c r="T2019" s="16">
        <f t="shared" si="163"/>
        <v>15423.166666666666</v>
      </c>
      <c r="U2019">
        <f t="shared" si="159"/>
        <v>2012</v>
      </c>
    </row>
    <row r="2020" spans="1:21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16">
        <f t="shared" si="162"/>
        <v>42199.365844907406</v>
      </c>
      <c r="T2020" s="16">
        <f t="shared" si="163"/>
        <v>16660.365844907406</v>
      </c>
      <c r="U2020">
        <f t="shared" si="159"/>
        <v>2015</v>
      </c>
    </row>
    <row r="2021" spans="1:21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16">
        <f t="shared" si="162"/>
        <v>42605.70857638889</v>
      </c>
      <c r="T2021" s="16">
        <f t="shared" si="163"/>
        <v>17066.70857638889</v>
      </c>
      <c r="U2021">
        <f t="shared" si="159"/>
        <v>2016</v>
      </c>
    </row>
    <row r="2022" spans="1:21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16">
        <f t="shared" si="162"/>
        <v>41737.097499999996</v>
      </c>
      <c r="T2022" s="16">
        <f t="shared" si="163"/>
        <v>16204.96111111111</v>
      </c>
      <c r="U2022">
        <f t="shared" si="159"/>
        <v>2014</v>
      </c>
    </row>
    <row r="2023" spans="1:21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16">
        <f t="shared" si="162"/>
        <v>41861.070567129631</v>
      </c>
      <c r="T2023" s="16">
        <f t="shared" si="163"/>
        <v>16337.070567129631</v>
      </c>
      <c r="U2023">
        <f t="shared" si="159"/>
        <v>2014</v>
      </c>
    </row>
    <row r="2024" spans="1:21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16">
        <f t="shared" si="162"/>
        <v>42502.569120370375</v>
      </c>
      <c r="T2024" s="16">
        <f t="shared" si="163"/>
        <v>16963.569120370372</v>
      </c>
      <c r="U2024">
        <f t="shared" si="159"/>
        <v>2016</v>
      </c>
    </row>
    <row r="2025" spans="1:21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16">
        <f t="shared" si="162"/>
        <v>42136.420752314814</v>
      </c>
      <c r="T2025" s="16">
        <f t="shared" si="163"/>
        <v>16597.420752314814</v>
      </c>
      <c r="U2025">
        <f t="shared" si="159"/>
        <v>2015</v>
      </c>
    </row>
    <row r="2026" spans="1:21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16">
        <f t="shared" si="162"/>
        <v>41099.966944444444</v>
      </c>
      <c r="T2026" s="16">
        <f t="shared" si="163"/>
        <v>15565.125</v>
      </c>
      <c r="U2026">
        <f t="shared" si="159"/>
        <v>2012</v>
      </c>
    </row>
    <row r="2027" spans="1:21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16">
        <f t="shared" si="162"/>
        <v>42136.184560185182</v>
      </c>
      <c r="T2027" s="16">
        <f t="shared" si="163"/>
        <v>16597.184560185186</v>
      </c>
      <c r="U2027">
        <f t="shared" si="159"/>
        <v>2015</v>
      </c>
    </row>
    <row r="2028" spans="1:21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16">
        <f t="shared" si="162"/>
        <v>41704.735937500001</v>
      </c>
      <c r="T2028" s="16">
        <f t="shared" si="163"/>
        <v>16181.165972222223</v>
      </c>
      <c r="U2028">
        <f t="shared" si="159"/>
        <v>2014</v>
      </c>
    </row>
    <row r="2029" spans="1:21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16">
        <f t="shared" si="162"/>
        <v>42048.813877314817</v>
      </c>
      <c r="T2029" s="16">
        <f t="shared" si="163"/>
        <v>16524.772210648149</v>
      </c>
      <c r="U2029">
        <f t="shared" si="159"/>
        <v>2015</v>
      </c>
    </row>
    <row r="2030" spans="1:21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16">
        <f t="shared" si="162"/>
        <v>40215.919050925928</v>
      </c>
      <c r="T2030" s="16">
        <f t="shared" si="163"/>
        <v>14683.913194444445</v>
      </c>
      <c r="U2030">
        <f t="shared" si="159"/>
        <v>2010</v>
      </c>
    </row>
    <row r="2031" spans="1:21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16">
        <f t="shared" si="162"/>
        <v>41848.021770833337</v>
      </c>
      <c r="T2031" s="16">
        <f t="shared" si="163"/>
        <v>16309.021770833335</v>
      </c>
      <c r="U2031">
        <f t="shared" si="159"/>
        <v>2014</v>
      </c>
    </row>
    <row r="2032" spans="1:21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16">
        <f t="shared" si="162"/>
        <v>41212.996481481481</v>
      </c>
      <c r="T2032" s="16">
        <f t="shared" si="163"/>
        <v>15673.996481481481</v>
      </c>
      <c r="U2032">
        <f t="shared" si="159"/>
        <v>2012</v>
      </c>
    </row>
    <row r="2033" spans="1:21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16">
        <f t="shared" si="162"/>
        <v>41975.329317129625</v>
      </c>
      <c r="T2033" s="16">
        <f t="shared" si="163"/>
        <v>16444.041666666668</v>
      </c>
      <c r="U2033">
        <f t="shared" si="159"/>
        <v>2014</v>
      </c>
    </row>
    <row r="2034" spans="1:21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16">
        <f t="shared" si="162"/>
        <v>42689.565671296295</v>
      </c>
      <c r="T2034" s="16">
        <f t="shared" si="163"/>
        <v>17150.208333333332</v>
      </c>
      <c r="U2034">
        <f t="shared" si="159"/>
        <v>2016</v>
      </c>
    </row>
    <row r="2035" spans="1:21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16">
        <f t="shared" si="162"/>
        <v>41725.082384259258</v>
      </c>
      <c r="T2035" s="16">
        <f t="shared" si="163"/>
        <v>16186.082384259258</v>
      </c>
      <c r="U2035">
        <f t="shared" si="159"/>
        <v>2014</v>
      </c>
    </row>
    <row r="2036" spans="1:21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16">
        <f t="shared" si="162"/>
        <v>42076.130011574074</v>
      </c>
      <c r="T2036" s="16">
        <f t="shared" si="163"/>
        <v>16562.290277777778</v>
      </c>
      <c r="U2036">
        <f t="shared" si="159"/>
        <v>2015</v>
      </c>
    </row>
    <row r="2037" spans="1:21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16">
        <f t="shared" si="162"/>
        <v>42311.625081018516</v>
      </c>
      <c r="T2037" s="16">
        <f t="shared" si="163"/>
        <v>16788.041666666668</v>
      </c>
      <c r="U2037">
        <f t="shared" si="159"/>
        <v>2015</v>
      </c>
    </row>
    <row r="2038" spans="1:21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16">
        <f t="shared" si="162"/>
        <v>41738.864803240744</v>
      </c>
      <c r="T2038" s="16">
        <f t="shared" si="163"/>
        <v>16199.864803240742</v>
      </c>
      <c r="U2038">
        <f t="shared" si="159"/>
        <v>2014</v>
      </c>
    </row>
    <row r="2039" spans="1:21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16">
        <f t="shared" si="162"/>
        <v>41578.210104166668</v>
      </c>
      <c r="T2039" s="16">
        <f t="shared" si="163"/>
        <v>16069.251770833334</v>
      </c>
      <c r="U2039">
        <f t="shared" si="159"/>
        <v>2013</v>
      </c>
    </row>
    <row r="2040" spans="1:21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16">
        <f t="shared" si="162"/>
        <v>41424.27107638889</v>
      </c>
      <c r="T2040" s="16">
        <f t="shared" si="163"/>
        <v>15887.75</v>
      </c>
      <c r="U2040">
        <f t="shared" si="159"/>
        <v>2013</v>
      </c>
    </row>
    <row r="2041" spans="1:21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16">
        <f t="shared" si="162"/>
        <v>42675.438946759255</v>
      </c>
      <c r="T2041" s="16">
        <f t="shared" si="163"/>
        <v>17136.207638888889</v>
      </c>
      <c r="U2041">
        <f t="shared" si="159"/>
        <v>2016</v>
      </c>
    </row>
    <row r="2042" spans="1:21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16">
        <f t="shared" si="162"/>
        <v>41578.927118055559</v>
      </c>
      <c r="T2042" s="16">
        <f t="shared" si="163"/>
        <v>16024.968784722223</v>
      </c>
      <c r="U2042">
        <f t="shared" si="159"/>
        <v>2013</v>
      </c>
    </row>
    <row r="2043" spans="1:21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6">
        <f t="shared" si="162"/>
        <v>42654.525775462964</v>
      </c>
      <c r="T2043" s="16">
        <f t="shared" si="163"/>
        <v>17115.567442129632</v>
      </c>
      <c r="U2043">
        <f t="shared" si="159"/>
        <v>2016</v>
      </c>
    </row>
    <row r="2044" spans="1:21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6">
        <f t="shared" si="162"/>
        <v>42331.708032407405</v>
      </c>
      <c r="T2044" s="16">
        <f t="shared" si="163"/>
        <v>16822.708032407409</v>
      </c>
      <c r="U2044">
        <f t="shared" si="159"/>
        <v>2015</v>
      </c>
    </row>
    <row r="2045" spans="1:21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6">
        <f t="shared" si="162"/>
        <v>42661.176817129628</v>
      </c>
      <c r="T2045" s="16">
        <f t="shared" si="163"/>
        <v>17146.207638888889</v>
      </c>
      <c r="U2045">
        <f t="shared" si="159"/>
        <v>2016</v>
      </c>
    </row>
    <row r="2046" spans="1:21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6">
        <f t="shared" si="162"/>
        <v>42138.684189814812</v>
      </c>
      <c r="T2046" s="16">
        <f t="shared" si="163"/>
        <v>16599.684189814816</v>
      </c>
      <c r="U2046">
        <f t="shared" si="159"/>
        <v>2015</v>
      </c>
    </row>
    <row r="2047" spans="1:21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6">
        <f t="shared" si="162"/>
        <v>41069.088506944441</v>
      </c>
      <c r="T2047" s="16">
        <f t="shared" si="163"/>
        <v>15530.088506944443</v>
      </c>
      <c r="U2047">
        <f t="shared" si="159"/>
        <v>2012</v>
      </c>
    </row>
    <row r="2048" spans="1:21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6">
        <f t="shared" si="162"/>
        <v>41387.171805555554</v>
      </c>
      <c r="T2048" s="16">
        <f t="shared" si="163"/>
        <v>15848.171805555554</v>
      </c>
      <c r="U2048">
        <f t="shared" si="159"/>
        <v>2013</v>
      </c>
    </row>
    <row r="2049" spans="1:21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6">
        <f t="shared" si="162"/>
        <v>42081.903587962966</v>
      </c>
      <c r="T2049" s="16">
        <f t="shared" si="163"/>
        <v>16542</v>
      </c>
      <c r="U2049">
        <f t="shared" si="159"/>
        <v>2015</v>
      </c>
    </row>
    <row r="2050" spans="1:21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6">
        <f t="shared" si="162"/>
        <v>41387.651516203703</v>
      </c>
      <c r="T2050" s="16">
        <f t="shared" si="163"/>
        <v>15848.651516203703</v>
      </c>
      <c r="U2050">
        <f t="shared" si="159"/>
        <v>2013</v>
      </c>
    </row>
    <row r="2051" spans="1:21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6">
        <f t="shared" si="163"/>
        <v>16041.957638888889</v>
      </c>
      <c r="U2051">
        <f t="shared" ref="U2051:U2114" si="164">YEAR(S2051)</f>
        <v>2013</v>
      </c>
    </row>
    <row r="2052" spans="1:21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16586.071504629628</v>
      </c>
      <c r="U2052">
        <f t="shared" si="164"/>
        <v>2015</v>
      </c>
    </row>
    <row r="2053" spans="1:21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16065.022418981483</v>
      </c>
      <c r="U2053">
        <f t="shared" si="164"/>
        <v>2013</v>
      </c>
    </row>
    <row r="2054" spans="1:21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16851.08394675926</v>
      </c>
      <c r="U2054">
        <f t="shared" si="164"/>
        <v>2016</v>
      </c>
    </row>
    <row r="2055" spans="1:21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16764.659155092591</v>
      </c>
      <c r="U2055">
        <f t="shared" si="164"/>
        <v>2015</v>
      </c>
    </row>
    <row r="2056" spans="1:21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16192.520949074074</v>
      </c>
      <c r="U2056">
        <f t="shared" si="164"/>
        <v>2014</v>
      </c>
    </row>
    <row r="2057" spans="1:21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ref="O2057:O2120" si="165">ROUND(E2057/D2057*100,0)</f>
        <v>167</v>
      </c>
      <c r="P2057">
        <f t="shared" ref="P2057:P2120" si="166">IFERROR(ROUND(E2057/L2057,2),0)</f>
        <v>99.46</v>
      </c>
      <c r="Q2057" s="11" t="s">
        <v>8317</v>
      </c>
      <c r="R2057" t="s">
        <v>8347</v>
      </c>
      <c r="S2057" s="16">
        <f t="shared" ref="S2057:S2120" si="167">(((J2057/60)/60)/24)+DATE(1970,1,1)</f>
        <v>41946.674108796295</v>
      </c>
      <c r="T2057" s="16">
        <f t="shared" ref="T2057:T2120" si="168">(((I2057/60)/60)/24)</f>
        <v>16407.166666666668</v>
      </c>
      <c r="U2057">
        <f t="shared" si="164"/>
        <v>2014</v>
      </c>
    </row>
    <row r="2058" spans="1:21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5"/>
        <v>153</v>
      </c>
      <c r="P2058">
        <f t="shared" si="166"/>
        <v>138.49</v>
      </c>
      <c r="Q2058" s="11" t="s">
        <v>8317</v>
      </c>
      <c r="R2058" t="s">
        <v>8347</v>
      </c>
      <c r="S2058" s="16">
        <f t="shared" si="167"/>
        <v>41351.76090277778</v>
      </c>
      <c r="T2058" s="16">
        <f t="shared" si="168"/>
        <v>15812.760902777778</v>
      </c>
      <c r="U2058">
        <f t="shared" si="164"/>
        <v>2013</v>
      </c>
    </row>
    <row r="2059" spans="1:21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5"/>
        <v>202</v>
      </c>
      <c r="P2059">
        <f t="shared" si="166"/>
        <v>45.55</v>
      </c>
      <c r="Q2059" s="11" t="s">
        <v>8317</v>
      </c>
      <c r="R2059" t="s">
        <v>8347</v>
      </c>
      <c r="S2059" s="16">
        <f t="shared" si="167"/>
        <v>42396.494583333333</v>
      </c>
      <c r="T2059" s="16">
        <f t="shared" si="168"/>
        <v>16857.494583333333</v>
      </c>
      <c r="U2059">
        <f t="shared" si="164"/>
        <v>2016</v>
      </c>
    </row>
    <row r="2060" spans="1:21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5"/>
        <v>168</v>
      </c>
      <c r="P2060">
        <f t="shared" si="166"/>
        <v>10.51</v>
      </c>
      <c r="Q2060" s="11" t="s">
        <v>8317</v>
      </c>
      <c r="R2060" t="s">
        <v>8347</v>
      </c>
      <c r="S2060" s="16">
        <f t="shared" si="167"/>
        <v>42026.370717592596</v>
      </c>
      <c r="T2060" s="16">
        <f t="shared" si="168"/>
        <v>16496.833333333332</v>
      </c>
      <c r="U2060">
        <f t="shared" si="164"/>
        <v>2015</v>
      </c>
    </row>
    <row r="2061" spans="1:21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5"/>
        <v>143</v>
      </c>
      <c r="P2061">
        <f t="shared" si="166"/>
        <v>114.77</v>
      </c>
      <c r="Q2061" s="11" t="s">
        <v>8317</v>
      </c>
      <c r="R2061" t="s">
        <v>8347</v>
      </c>
      <c r="S2061" s="16">
        <f t="shared" si="167"/>
        <v>42361.602476851855</v>
      </c>
      <c r="T2061" s="16">
        <f t="shared" si="168"/>
        <v>16831.915972222221</v>
      </c>
      <c r="U2061">
        <f t="shared" si="164"/>
        <v>2015</v>
      </c>
    </row>
    <row r="2062" spans="1:21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5"/>
        <v>196</v>
      </c>
      <c r="P2062">
        <f t="shared" si="166"/>
        <v>36</v>
      </c>
      <c r="Q2062" s="11" t="s">
        <v>8317</v>
      </c>
      <c r="R2062" t="s">
        <v>8347</v>
      </c>
      <c r="S2062" s="16">
        <f t="shared" si="167"/>
        <v>41783.642939814818</v>
      </c>
      <c r="T2062" s="16">
        <f t="shared" si="168"/>
        <v>16274.642939814816</v>
      </c>
      <c r="U2062">
        <f t="shared" si="164"/>
        <v>2014</v>
      </c>
    </row>
    <row r="2063" spans="1:21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5"/>
        <v>108</v>
      </c>
      <c r="P2063">
        <f t="shared" si="166"/>
        <v>154.16999999999999</v>
      </c>
      <c r="Q2063" s="11" t="s">
        <v>8317</v>
      </c>
      <c r="R2063" t="s">
        <v>8347</v>
      </c>
      <c r="S2063" s="16">
        <f t="shared" si="167"/>
        <v>42705.764513888891</v>
      </c>
      <c r="T2063" s="16">
        <f t="shared" si="168"/>
        <v>17166.764513888887</v>
      </c>
      <c r="U2063">
        <f t="shared" si="164"/>
        <v>2016</v>
      </c>
    </row>
    <row r="2064" spans="1:21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5"/>
        <v>115</v>
      </c>
      <c r="P2064">
        <f t="shared" si="166"/>
        <v>566.39</v>
      </c>
      <c r="Q2064" s="11" t="s">
        <v>8317</v>
      </c>
      <c r="R2064" t="s">
        <v>8347</v>
      </c>
      <c r="S2064" s="16">
        <f t="shared" si="167"/>
        <v>42423.3830787037</v>
      </c>
      <c r="T2064" s="16">
        <f t="shared" si="168"/>
        <v>16884.341412037036</v>
      </c>
      <c r="U2064">
        <f t="shared" si="164"/>
        <v>2016</v>
      </c>
    </row>
    <row r="2065" spans="1:21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5"/>
        <v>148</v>
      </c>
      <c r="P2065">
        <f t="shared" si="166"/>
        <v>120.86</v>
      </c>
      <c r="Q2065" s="11" t="s">
        <v>8317</v>
      </c>
      <c r="R2065" t="s">
        <v>8347</v>
      </c>
      <c r="S2065" s="16">
        <f t="shared" si="167"/>
        <v>42472.73265046296</v>
      </c>
      <c r="T2065" s="16">
        <f t="shared" si="168"/>
        <v>16936.732650462964</v>
      </c>
      <c r="U2065">
        <f t="shared" si="164"/>
        <v>2016</v>
      </c>
    </row>
    <row r="2066" spans="1:21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5"/>
        <v>191</v>
      </c>
      <c r="P2066">
        <f t="shared" si="166"/>
        <v>86.16</v>
      </c>
      <c r="Q2066" s="11" t="s">
        <v>8317</v>
      </c>
      <c r="R2066" t="s">
        <v>8347</v>
      </c>
      <c r="S2066" s="16">
        <f t="shared" si="167"/>
        <v>41389.364849537036</v>
      </c>
      <c r="T2066" s="16">
        <f t="shared" si="168"/>
        <v>15856.5</v>
      </c>
      <c r="U2066">
        <f t="shared" si="164"/>
        <v>2013</v>
      </c>
    </row>
    <row r="2067" spans="1:21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5"/>
        <v>199</v>
      </c>
      <c r="P2067">
        <f t="shared" si="166"/>
        <v>51.21</v>
      </c>
      <c r="Q2067" s="11" t="s">
        <v>8317</v>
      </c>
      <c r="R2067" t="s">
        <v>8347</v>
      </c>
      <c r="S2067" s="16">
        <f t="shared" si="167"/>
        <v>41603.333668981482</v>
      </c>
      <c r="T2067" s="16">
        <f t="shared" si="168"/>
        <v>16064.333668981482</v>
      </c>
      <c r="U2067">
        <f t="shared" si="164"/>
        <v>2013</v>
      </c>
    </row>
    <row r="2068" spans="1:21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5"/>
        <v>219</v>
      </c>
      <c r="P2068">
        <f t="shared" si="166"/>
        <v>67.260000000000005</v>
      </c>
      <c r="Q2068" s="11" t="s">
        <v>8317</v>
      </c>
      <c r="R2068" t="s">
        <v>8347</v>
      </c>
      <c r="S2068" s="16">
        <f t="shared" si="167"/>
        <v>41844.771793981483</v>
      </c>
      <c r="T2068" s="16">
        <f t="shared" si="168"/>
        <v>16305.771793981481</v>
      </c>
      <c r="U2068">
        <f t="shared" si="164"/>
        <v>2014</v>
      </c>
    </row>
    <row r="2069" spans="1:21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5"/>
        <v>127</v>
      </c>
      <c r="P2069">
        <f t="shared" si="166"/>
        <v>62.8</v>
      </c>
      <c r="Q2069" s="11" t="s">
        <v>8317</v>
      </c>
      <c r="R2069" t="s">
        <v>8347</v>
      </c>
      <c r="S2069" s="16">
        <f t="shared" si="167"/>
        <v>42115.853888888887</v>
      </c>
      <c r="T2069" s="16">
        <f t="shared" si="168"/>
        <v>16579.853888888891</v>
      </c>
      <c r="U2069">
        <f t="shared" si="164"/>
        <v>2015</v>
      </c>
    </row>
    <row r="2070" spans="1:21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5"/>
        <v>105</v>
      </c>
      <c r="P2070">
        <f t="shared" si="166"/>
        <v>346.13</v>
      </c>
      <c r="Q2070" s="11" t="s">
        <v>8317</v>
      </c>
      <c r="R2070" t="s">
        <v>8347</v>
      </c>
      <c r="S2070" s="16">
        <f t="shared" si="167"/>
        <v>42633.841608796298</v>
      </c>
      <c r="T2070" s="16">
        <f t="shared" si="168"/>
        <v>17094.841608796298</v>
      </c>
      <c r="U2070">
        <f t="shared" si="164"/>
        <v>2016</v>
      </c>
    </row>
    <row r="2071" spans="1:21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5"/>
        <v>128</v>
      </c>
      <c r="P2071">
        <f t="shared" si="166"/>
        <v>244.12</v>
      </c>
      <c r="Q2071" s="11" t="s">
        <v>8317</v>
      </c>
      <c r="R2071" t="s">
        <v>8347</v>
      </c>
      <c r="S2071" s="16">
        <f t="shared" si="167"/>
        <v>42340.972118055557</v>
      </c>
      <c r="T2071" s="16">
        <f t="shared" si="168"/>
        <v>16802.972118055557</v>
      </c>
      <c r="U2071">
        <f t="shared" si="164"/>
        <v>2015</v>
      </c>
    </row>
    <row r="2072" spans="1:21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5"/>
        <v>317</v>
      </c>
      <c r="P2072">
        <f t="shared" si="166"/>
        <v>259.25</v>
      </c>
      <c r="Q2072" s="11" t="s">
        <v>8317</v>
      </c>
      <c r="R2072" t="s">
        <v>8347</v>
      </c>
      <c r="S2072" s="16">
        <f t="shared" si="167"/>
        <v>42519.6565162037</v>
      </c>
      <c r="T2072" s="16">
        <f t="shared" si="168"/>
        <v>16980.656516203704</v>
      </c>
      <c r="U2072">
        <f t="shared" si="164"/>
        <v>2016</v>
      </c>
    </row>
    <row r="2073" spans="1:21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5"/>
        <v>281</v>
      </c>
      <c r="P2073">
        <f t="shared" si="166"/>
        <v>201.96</v>
      </c>
      <c r="Q2073" s="11" t="s">
        <v>8317</v>
      </c>
      <c r="R2073" t="s">
        <v>8347</v>
      </c>
      <c r="S2073" s="16">
        <f t="shared" si="167"/>
        <v>42600.278749999998</v>
      </c>
      <c r="T2073" s="16">
        <f t="shared" si="168"/>
        <v>17076.278750000001</v>
      </c>
      <c r="U2073">
        <f t="shared" si="164"/>
        <v>2016</v>
      </c>
    </row>
    <row r="2074" spans="1:21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5"/>
        <v>111</v>
      </c>
      <c r="P2074">
        <f t="shared" si="166"/>
        <v>226.21</v>
      </c>
      <c r="Q2074" s="11" t="s">
        <v>8317</v>
      </c>
      <c r="R2074" t="s">
        <v>8347</v>
      </c>
      <c r="S2074" s="16">
        <f t="shared" si="167"/>
        <v>42467.581388888888</v>
      </c>
      <c r="T2074" s="16">
        <f t="shared" si="168"/>
        <v>16928.581388888888</v>
      </c>
      <c r="U2074">
        <f t="shared" si="164"/>
        <v>2016</v>
      </c>
    </row>
    <row r="2075" spans="1:21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5"/>
        <v>153</v>
      </c>
      <c r="P2075">
        <f t="shared" si="166"/>
        <v>324.69</v>
      </c>
      <c r="Q2075" s="11" t="s">
        <v>8317</v>
      </c>
      <c r="R2075" t="s">
        <v>8347</v>
      </c>
      <c r="S2075" s="16">
        <f t="shared" si="167"/>
        <v>42087.668032407411</v>
      </c>
      <c r="T2075" s="16">
        <f t="shared" si="168"/>
        <v>16563.668032407408</v>
      </c>
      <c r="U2075">
        <f t="shared" si="164"/>
        <v>2015</v>
      </c>
    </row>
    <row r="2076" spans="1:21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5"/>
        <v>103</v>
      </c>
      <c r="P2076">
        <f t="shared" si="166"/>
        <v>205</v>
      </c>
      <c r="Q2076" s="11" t="s">
        <v>8317</v>
      </c>
      <c r="R2076" t="s">
        <v>8347</v>
      </c>
      <c r="S2076" s="16">
        <f t="shared" si="167"/>
        <v>42466.826180555552</v>
      </c>
      <c r="T2076" s="16">
        <f t="shared" si="168"/>
        <v>16927.826180555556</v>
      </c>
      <c r="U2076">
        <f t="shared" si="164"/>
        <v>2016</v>
      </c>
    </row>
    <row r="2077" spans="1:21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5"/>
        <v>1678</v>
      </c>
      <c r="P2077">
        <f t="shared" si="166"/>
        <v>20.47</v>
      </c>
      <c r="Q2077" s="11" t="s">
        <v>8317</v>
      </c>
      <c r="R2077" t="s">
        <v>8347</v>
      </c>
      <c r="S2077" s="16">
        <f t="shared" si="167"/>
        <v>41450.681574074071</v>
      </c>
      <c r="T2077" s="16">
        <f t="shared" si="168"/>
        <v>15911.681574074073</v>
      </c>
      <c r="U2077">
        <f t="shared" si="164"/>
        <v>2013</v>
      </c>
    </row>
    <row r="2078" spans="1:21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16">
        <f t="shared" si="167"/>
        <v>41803.880659722221</v>
      </c>
      <c r="T2078" s="16">
        <f t="shared" si="168"/>
        <v>16274.880659722221</v>
      </c>
      <c r="U2078">
        <f t="shared" si="164"/>
        <v>2014</v>
      </c>
    </row>
    <row r="2079" spans="1:21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16">
        <f t="shared" si="167"/>
        <v>42103.042546296296</v>
      </c>
      <c r="T2079" s="16">
        <f t="shared" si="168"/>
        <v>16591.875</v>
      </c>
      <c r="U2079">
        <f t="shared" si="164"/>
        <v>2015</v>
      </c>
    </row>
    <row r="2080" spans="1:21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16">
        <f t="shared" si="167"/>
        <v>42692.771493055552</v>
      </c>
      <c r="T2080" s="16">
        <f t="shared" si="168"/>
        <v>17153.771493055556</v>
      </c>
      <c r="U2080">
        <f t="shared" si="164"/>
        <v>2016</v>
      </c>
    </row>
    <row r="2081" spans="1:21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16">
        <f t="shared" si="167"/>
        <v>42150.71056712963</v>
      </c>
      <c r="T2081" s="16">
        <f t="shared" si="168"/>
        <v>16611.791666666668</v>
      </c>
      <c r="U2081">
        <f t="shared" si="164"/>
        <v>2015</v>
      </c>
    </row>
    <row r="2082" spans="1:21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5"/>
        <v>508</v>
      </c>
      <c r="P2082">
        <f t="shared" si="166"/>
        <v>101.56</v>
      </c>
      <c r="Q2082" s="11" t="s">
        <v>8323</v>
      </c>
      <c r="R2082" t="s">
        <v>8327</v>
      </c>
      <c r="S2082" s="16">
        <f t="shared" si="167"/>
        <v>42289.957175925927</v>
      </c>
      <c r="T2082" s="16">
        <f t="shared" si="168"/>
        <v>16750.998842592591</v>
      </c>
      <c r="U2082">
        <f t="shared" si="164"/>
        <v>2015</v>
      </c>
    </row>
    <row r="2083" spans="1:21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16">
        <f t="shared" si="167"/>
        <v>41004.156886574077</v>
      </c>
      <c r="T2083" s="16">
        <f t="shared" si="168"/>
        <v>15476.207638888889</v>
      </c>
      <c r="U2083">
        <f t="shared" si="164"/>
        <v>2012</v>
      </c>
    </row>
    <row r="2084" spans="1:21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16">
        <f t="shared" si="167"/>
        <v>40811.120324074072</v>
      </c>
      <c r="T2084" s="16">
        <f t="shared" si="168"/>
        <v>15302.161990740738</v>
      </c>
      <c r="U2084">
        <f t="shared" si="164"/>
        <v>2011</v>
      </c>
    </row>
    <row r="2085" spans="1:21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16">
        <f t="shared" si="167"/>
        <v>41034.72216435185</v>
      </c>
      <c r="T2085" s="16">
        <f t="shared" si="168"/>
        <v>15495.722164351851</v>
      </c>
      <c r="U2085">
        <f t="shared" si="164"/>
        <v>2012</v>
      </c>
    </row>
    <row r="2086" spans="1:21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16">
        <f t="shared" si="167"/>
        <v>41731.833124999997</v>
      </c>
      <c r="T2086" s="16">
        <f t="shared" si="168"/>
        <v>16194.290972222223</v>
      </c>
      <c r="U2086">
        <f t="shared" si="164"/>
        <v>2014</v>
      </c>
    </row>
    <row r="2087" spans="1:21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16">
        <f t="shared" si="167"/>
        <v>41075.835497685184</v>
      </c>
      <c r="T2087" s="16">
        <f t="shared" si="168"/>
        <v>15536.835497685186</v>
      </c>
      <c r="U2087">
        <f t="shared" si="164"/>
        <v>2012</v>
      </c>
    </row>
    <row r="2088" spans="1:21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16">
        <f t="shared" si="167"/>
        <v>40860.67050925926</v>
      </c>
      <c r="T2088" s="16">
        <f t="shared" si="168"/>
        <v>15322.207638888889</v>
      </c>
      <c r="U2088">
        <f t="shared" si="164"/>
        <v>2011</v>
      </c>
    </row>
    <row r="2089" spans="1:21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16">
        <f t="shared" si="167"/>
        <v>40764.204375000001</v>
      </c>
      <c r="T2089" s="16">
        <f t="shared" si="168"/>
        <v>15225.204375000001</v>
      </c>
      <c r="U2089">
        <f t="shared" si="164"/>
        <v>2011</v>
      </c>
    </row>
    <row r="2090" spans="1:21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16">
        <f t="shared" si="167"/>
        <v>40395.714722222219</v>
      </c>
      <c r="T2090" s="16">
        <f t="shared" si="168"/>
        <v>14863.165972222223</v>
      </c>
      <c r="U2090">
        <f t="shared" si="164"/>
        <v>2010</v>
      </c>
    </row>
    <row r="2091" spans="1:21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16">
        <f t="shared" si="167"/>
        <v>41453.076319444444</v>
      </c>
      <c r="T2091" s="16">
        <f t="shared" si="168"/>
        <v>15919.076319444444</v>
      </c>
      <c r="U2091">
        <f t="shared" si="164"/>
        <v>2013</v>
      </c>
    </row>
    <row r="2092" spans="1:21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16">
        <f t="shared" si="167"/>
        <v>41299.381423611114</v>
      </c>
      <c r="T2092" s="16">
        <f t="shared" si="168"/>
        <v>15760.381423611112</v>
      </c>
      <c r="U2092">
        <f t="shared" si="164"/>
        <v>2013</v>
      </c>
    </row>
    <row r="2093" spans="1:21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16">
        <f t="shared" si="167"/>
        <v>40555.322662037033</v>
      </c>
      <c r="T2093" s="16">
        <f t="shared" si="168"/>
        <v>15034.833333333334</v>
      </c>
      <c r="U2093">
        <f t="shared" si="164"/>
        <v>2011</v>
      </c>
    </row>
    <row r="2094" spans="1:21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16">
        <f t="shared" si="167"/>
        <v>40763.707546296297</v>
      </c>
      <c r="T2094" s="16">
        <f t="shared" si="168"/>
        <v>15254.707546296297</v>
      </c>
      <c r="U2094">
        <f t="shared" si="164"/>
        <v>2011</v>
      </c>
    </row>
    <row r="2095" spans="1:21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16">
        <f t="shared" si="167"/>
        <v>41205.854537037041</v>
      </c>
      <c r="T2095" s="16">
        <f t="shared" si="168"/>
        <v>15696.896203703705</v>
      </c>
      <c r="U2095">
        <f t="shared" si="164"/>
        <v>2012</v>
      </c>
    </row>
    <row r="2096" spans="1:21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16">
        <f t="shared" si="167"/>
        <v>40939.02002314815</v>
      </c>
      <c r="T2096" s="16">
        <f t="shared" si="168"/>
        <v>15404.125</v>
      </c>
      <c r="U2096">
        <f t="shared" si="164"/>
        <v>2012</v>
      </c>
    </row>
    <row r="2097" spans="1:21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16">
        <f t="shared" si="167"/>
        <v>40758.733483796292</v>
      </c>
      <c r="T2097" s="16">
        <f t="shared" si="168"/>
        <v>15249.733483796294</v>
      </c>
      <c r="U2097">
        <f t="shared" si="164"/>
        <v>2011</v>
      </c>
    </row>
    <row r="2098" spans="1:21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16">
        <f t="shared" si="167"/>
        <v>41192.758506944447</v>
      </c>
      <c r="T2098" s="16">
        <f t="shared" si="168"/>
        <v>15639.165972222223</v>
      </c>
      <c r="U2098">
        <f t="shared" si="164"/>
        <v>2012</v>
      </c>
    </row>
    <row r="2099" spans="1:21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16">
        <f t="shared" si="167"/>
        <v>40818.58489583333</v>
      </c>
      <c r="T2099" s="16">
        <f t="shared" si="168"/>
        <v>15309.6265625</v>
      </c>
      <c r="U2099">
        <f t="shared" si="164"/>
        <v>2011</v>
      </c>
    </row>
    <row r="2100" spans="1:21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16">
        <f t="shared" si="167"/>
        <v>40946.11383101852</v>
      </c>
      <c r="T2100" s="16">
        <f t="shared" si="168"/>
        <v>15407.11383101852</v>
      </c>
      <c r="U2100">
        <f t="shared" si="164"/>
        <v>2012</v>
      </c>
    </row>
    <row r="2101" spans="1:21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16">
        <f t="shared" si="167"/>
        <v>42173.746342592596</v>
      </c>
      <c r="T2101" s="16">
        <f t="shared" si="168"/>
        <v>16618.152777777777</v>
      </c>
      <c r="U2101">
        <f t="shared" si="164"/>
        <v>2015</v>
      </c>
    </row>
    <row r="2102" spans="1:21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16">
        <f t="shared" si="167"/>
        <v>41074.834965277776</v>
      </c>
      <c r="T2102" s="16">
        <f t="shared" si="168"/>
        <v>15521.165972222223</v>
      </c>
      <c r="U2102">
        <f t="shared" si="164"/>
        <v>2012</v>
      </c>
    </row>
    <row r="2103" spans="1:21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16">
        <f t="shared" si="167"/>
        <v>40892.149467592593</v>
      </c>
      <c r="T2103" s="16">
        <f t="shared" si="168"/>
        <v>15383.149467592593</v>
      </c>
      <c r="U2103">
        <f t="shared" si="164"/>
        <v>2011</v>
      </c>
    </row>
    <row r="2104" spans="1:21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16">
        <f t="shared" si="167"/>
        <v>40638.868611111109</v>
      </c>
      <c r="T2104" s="16">
        <f t="shared" si="168"/>
        <v>15099.868611111111</v>
      </c>
      <c r="U2104">
        <f t="shared" si="164"/>
        <v>2011</v>
      </c>
    </row>
    <row r="2105" spans="1:21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16">
        <f t="shared" si="167"/>
        <v>41192.754942129628</v>
      </c>
      <c r="T2105" s="16">
        <f t="shared" si="168"/>
        <v>15653.796608796298</v>
      </c>
      <c r="U2105">
        <f t="shared" si="164"/>
        <v>2012</v>
      </c>
    </row>
    <row r="2106" spans="1:21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16">
        <f t="shared" si="167"/>
        <v>41394.074467592596</v>
      </c>
      <c r="T2106" s="16">
        <f t="shared" si="168"/>
        <v>15856</v>
      </c>
      <c r="U2106">
        <f t="shared" si="164"/>
        <v>2013</v>
      </c>
    </row>
    <row r="2107" spans="1:21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6">
        <f t="shared" si="167"/>
        <v>41951.788807870369</v>
      </c>
      <c r="T2107" s="16">
        <f t="shared" si="168"/>
        <v>16395.166666666668</v>
      </c>
      <c r="U2107">
        <f t="shared" si="164"/>
        <v>2014</v>
      </c>
    </row>
    <row r="2108" spans="1:21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6">
        <f t="shared" si="167"/>
        <v>41270.21497685185</v>
      </c>
      <c r="T2108" s="16">
        <f t="shared" si="168"/>
        <v>15731.214976851852</v>
      </c>
      <c r="U2108">
        <f t="shared" si="164"/>
        <v>2012</v>
      </c>
    </row>
    <row r="2109" spans="1:21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6">
        <f t="shared" si="167"/>
        <v>41934.71056712963</v>
      </c>
      <c r="T2109" s="16">
        <f t="shared" si="168"/>
        <v>16386.752233796295</v>
      </c>
      <c r="U2109">
        <f t="shared" si="164"/>
        <v>2014</v>
      </c>
    </row>
    <row r="2110" spans="1:21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6">
        <f t="shared" si="167"/>
        <v>41135.175694444442</v>
      </c>
      <c r="T2110" s="16">
        <f t="shared" si="168"/>
        <v>15593.163194444445</v>
      </c>
      <c r="U2110">
        <f t="shared" si="164"/>
        <v>2012</v>
      </c>
    </row>
    <row r="2111" spans="1:21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6">
        <f t="shared" si="167"/>
        <v>42160.708530092597</v>
      </c>
      <c r="T2111" s="16">
        <f t="shared" si="168"/>
        <v>16621.708530092594</v>
      </c>
      <c r="U2111">
        <f t="shared" si="164"/>
        <v>2015</v>
      </c>
    </row>
    <row r="2112" spans="1:21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6">
        <f t="shared" si="167"/>
        <v>41759.670937499999</v>
      </c>
      <c r="T2112" s="16">
        <f t="shared" si="168"/>
        <v>16218.207638888889</v>
      </c>
      <c r="U2112">
        <f t="shared" si="164"/>
        <v>2014</v>
      </c>
    </row>
    <row r="2113" spans="1:21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6">
        <f t="shared" si="167"/>
        <v>40703.197048611109</v>
      </c>
      <c r="T2113" s="16">
        <f t="shared" si="168"/>
        <v>15201.041666666666</v>
      </c>
      <c r="U2113">
        <f t="shared" si="164"/>
        <v>2011</v>
      </c>
    </row>
    <row r="2114" spans="1:21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6">
        <f t="shared" si="167"/>
        <v>41365.928159722222</v>
      </c>
      <c r="T2114" s="16">
        <f t="shared" si="168"/>
        <v>15810.928159722222</v>
      </c>
      <c r="U2114">
        <f t="shared" si="164"/>
        <v>2013</v>
      </c>
    </row>
    <row r="2115" spans="1:21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6">
        <f t="shared" si="168"/>
        <v>16336.865462962962</v>
      </c>
      <c r="U2115">
        <f t="shared" ref="U2115:U2178" si="169">YEAR(S2115)</f>
        <v>2014</v>
      </c>
    </row>
    <row r="2116" spans="1:21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14952.207638888889</v>
      </c>
      <c r="U2116">
        <f t="shared" si="169"/>
        <v>2010</v>
      </c>
    </row>
    <row r="2117" spans="1:21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15025.081030092593</v>
      </c>
      <c r="U2117">
        <f t="shared" si="169"/>
        <v>2011</v>
      </c>
    </row>
    <row r="2118" spans="1:21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15615.777812500002</v>
      </c>
      <c r="U2118">
        <f t="shared" si="169"/>
        <v>2012</v>
      </c>
    </row>
    <row r="2119" spans="1:21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16735.207638888889</v>
      </c>
      <c r="U2119">
        <f t="shared" si="169"/>
        <v>2015</v>
      </c>
    </row>
    <row r="2120" spans="1:21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15179.839537037036</v>
      </c>
      <c r="U2120">
        <f t="shared" si="169"/>
        <v>2011</v>
      </c>
    </row>
    <row r="2121" spans="1:21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ref="O2121:O2184" si="170">ROUND(E2121/D2121*100,0)</f>
        <v>101</v>
      </c>
      <c r="P2121">
        <f t="shared" ref="P2121:P2184" si="171">IFERROR(ROUND(E2121/L2121,2),0)</f>
        <v>91.59</v>
      </c>
      <c r="Q2121" s="11" t="s">
        <v>8323</v>
      </c>
      <c r="R2121" t="s">
        <v>8327</v>
      </c>
      <c r="S2121" s="16">
        <f t="shared" ref="S2121:S2184" si="172">(((J2121/60)/60)/24)+DATE(1970,1,1)</f>
        <v>41107.130150462966</v>
      </c>
      <c r="T2121" s="16">
        <f t="shared" ref="T2121:T2184" si="173">(((I2121/60)/60)/24)</f>
        <v>15568.130150462965</v>
      </c>
      <c r="U2121">
        <f t="shared" si="169"/>
        <v>2012</v>
      </c>
    </row>
    <row r="2122" spans="1:21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70"/>
        <v>101</v>
      </c>
      <c r="P2122">
        <f t="shared" si="171"/>
        <v>116.96</v>
      </c>
      <c r="Q2122" s="11" t="s">
        <v>8331</v>
      </c>
      <c r="R2122" t="s">
        <v>8332</v>
      </c>
      <c r="S2122" s="16">
        <f t="shared" si="172"/>
        <v>41591.964537037034</v>
      </c>
      <c r="T2122" s="16">
        <f t="shared" si="173"/>
        <v>16071.964537037036</v>
      </c>
      <c r="U2122">
        <f t="shared" si="169"/>
        <v>2013</v>
      </c>
    </row>
    <row r="2123" spans="1:21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70"/>
        <v>1</v>
      </c>
      <c r="P2123">
        <f t="shared" si="171"/>
        <v>28.4</v>
      </c>
      <c r="Q2123" s="11" t="s">
        <v>8331</v>
      </c>
      <c r="R2123" t="s">
        <v>8332</v>
      </c>
      <c r="S2123" s="16">
        <f t="shared" si="172"/>
        <v>42716.7424537037</v>
      </c>
      <c r="T2123" s="16">
        <f t="shared" si="173"/>
        <v>17177.742453703704</v>
      </c>
      <c r="U2123">
        <f t="shared" si="169"/>
        <v>2016</v>
      </c>
    </row>
    <row r="2124" spans="1:21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70"/>
        <v>0</v>
      </c>
      <c r="P2124">
        <f t="shared" si="171"/>
        <v>103.33</v>
      </c>
      <c r="Q2124" s="11" t="s">
        <v>8331</v>
      </c>
      <c r="R2124" t="s">
        <v>8332</v>
      </c>
      <c r="S2124" s="16">
        <f t="shared" si="172"/>
        <v>42712.300567129627</v>
      </c>
      <c r="T2124" s="16">
        <f t="shared" si="173"/>
        <v>17173.300567129631</v>
      </c>
      <c r="U2124">
        <f t="shared" si="169"/>
        <v>2016</v>
      </c>
    </row>
    <row r="2125" spans="1:21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70"/>
        <v>10</v>
      </c>
      <c r="P2125">
        <f t="shared" si="171"/>
        <v>10</v>
      </c>
      <c r="Q2125" s="11" t="s">
        <v>8331</v>
      </c>
      <c r="R2125" t="s">
        <v>8332</v>
      </c>
      <c r="S2125" s="16">
        <f t="shared" si="172"/>
        <v>40198.424849537041</v>
      </c>
      <c r="T2125" s="16">
        <f t="shared" si="173"/>
        <v>14683.290972222223</v>
      </c>
      <c r="U2125">
        <f t="shared" si="169"/>
        <v>2010</v>
      </c>
    </row>
    <row r="2126" spans="1:21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70"/>
        <v>10</v>
      </c>
      <c r="P2126">
        <f t="shared" si="171"/>
        <v>23</v>
      </c>
      <c r="Q2126" s="11" t="s">
        <v>8331</v>
      </c>
      <c r="R2126" t="s">
        <v>8332</v>
      </c>
      <c r="S2126" s="16">
        <f t="shared" si="172"/>
        <v>40464.028182870366</v>
      </c>
      <c r="T2126" s="16">
        <f t="shared" si="173"/>
        <v>14943.208333333334</v>
      </c>
      <c r="U2126">
        <f t="shared" si="169"/>
        <v>2010</v>
      </c>
    </row>
    <row r="2127" spans="1:21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70"/>
        <v>1</v>
      </c>
      <c r="P2127">
        <f t="shared" si="171"/>
        <v>31.56</v>
      </c>
      <c r="Q2127" s="11" t="s">
        <v>8331</v>
      </c>
      <c r="R2127" t="s">
        <v>8332</v>
      </c>
      <c r="S2127" s="16">
        <f t="shared" si="172"/>
        <v>42191.023530092592</v>
      </c>
      <c r="T2127" s="16">
        <f t="shared" si="173"/>
        <v>16652.023530092592</v>
      </c>
      <c r="U2127">
        <f t="shared" si="169"/>
        <v>2015</v>
      </c>
    </row>
    <row r="2128" spans="1:21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70"/>
        <v>0</v>
      </c>
      <c r="P2128">
        <f t="shared" si="171"/>
        <v>5</v>
      </c>
      <c r="Q2128" s="11" t="s">
        <v>8331</v>
      </c>
      <c r="R2128" t="s">
        <v>8332</v>
      </c>
      <c r="S2128" s="16">
        <f t="shared" si="172"/>
        <v>41951.973229166666</v>
      </c>
      <c r="T2128" s="16">
        <f t="shared" si="173"/>
        <v>16412.973229166666</v>
      </c>
      <c r="U2128">
        <f t="shared" si="169"/>
        <v>2014</v>
      </c>
    </row>
    <row r="2129" spans="1:21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70"/>
        <v>29</v>
      </c>
      <c r="P2129">
        <f t="shared" si="171"/>
        <v>34.22</v>
      </c>
      <c r="Q2129" s="11" t="s">
        <v>8331</v>
      </c>
      <c r="R2129" t="s">
        <v>8332</v>
      </c>
      <c r="S2129" s="16">
        <f t="shared" si="172"/>
        <v>42045.50535879629</v>
      </c>
      <c r="T2129" s="16">
        <f t="shared" si="173"/>
        <v>16506.46369212963</v>
      </c>
      <c r="U2129">
        <f t="shared" si="169"/>
        <v>2015</v>
      </c>
    </row>
    <row r="2130" spans="1:21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70"/>
        <v>0</v>
      </c>
      <c r="P2130">
        <f t="shared" si="171"/>
        <v>25</v>
      </c>
      <c r="Q2130" s="11" t="s">
        <v>8331</v>
      </c>
      <c r="R2130" t="s">
        <v>8332</v>
      </c>
      <c r="S2130" s="16">
        <f t="shared" si="172"/>
        <v>41843.772789351853</v>
      </c>
      <c r="T2130" s="16">
        <f t="shared" si="173"/>
        <v>16334.772789351851</v>
      </c>
      <c r="U2130">
        <f t="shared" si="169"/>
        <v>2014</v>
      </c>
    </row>
    <row r="2131" spans="1:21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70"/>
        <v>12</v>
      </c>
      <c r="P2131">
        <f t="shared" si="171"/>
        <v>19.670000000000002</v>
      </c>
      <c r="Q2131" s="11" t="s">
        <v>8331</v>
      </c>
      <c r="R2131" t="s">
        <v>8332</v>
      </c>
      <c r="S2131" s="16">
        <f t="shared" si="172"/>
        <v>42409.024305555555</v>
      </c>
      <c r="T2131" s="16">
        <f t="shared" si="173"/>
        <v>16870.024305555555</v>
      </c>
      <c r="U2131">
        <f t="shared" si="169"/>
        <v>2016</v>
      </c>
    </row>
    <row r="2132" spans="1:21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70"/>
        <v>0</v>
      </c>
      <c r="P2132">
        <f t="shared" si="171"/>
        <v>21.25</v>
      </c>
      <c r="Q2132" s="11" t="s">
        <v>8331</v>
      </c>
      <c r="R2132" t="s">
        <v>8332</v>
      </c>
      <c r="S2132" s="16">
        <f t="shared" si="172"/>
        <v>41832.086377314816</v>
      </c>
      <c r="T2132" s="16">
        <f t="shared" si="173"/>
        <v>16298.086377314814</v>
      </c>
      <c r="U2132">
        <f t="shared" si="169"/>
        <v>2014</v>
      </c>
    </row>
    <row r="2133" spans="1:21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70"/>
        <v>5</v>
      </c>
      <c r="P2133">
        <f t="shared" si="171"/>
        <v>8.33</v>
      </c>
      <c r="Q2133" s="11" t="s">
        <v>8331</v>
      </c>
      <c r="R2133" t="s">
        <v>8332</v>
      </c>
      <c r="S2133" s="16">
        <f t="shared" si="172"/>
        <v>42167.207071759258</v>
      </c>
      <c r="T2133" s="16">
        <f t="shared" si="173"/>
        <v>16628.207071759261</v>
      </c>
      <c r="U2133">
        <f t="shared" si="169"/>
        <v>2015</v>
      </c>
    </row>
    <row r="2134" spans="1:21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70"/>
        <v>2</v>
      </c>
      <c r="P2134">
        <f t="shared" si="171"/>
        <v>21.34</v>
      </c>
      <c r="Q2134" s="11" t="s">
        <v>8331</v>
      </c>
      <c r="R2134" t="s">
        <v>8332</v>
      </c>
      <c r="S2134" s="16">
        <f t="shared" si="172"/>
        <v>41643.487175925926</v>
      </c>
      <c r="T2134" s="16">
        <f t="shared" si="173"/>
        <v>16104.487175925928</v>
      </c>
      <c r="U2134">
        <f t="shared" si="169"/>
        <v>2014</v>
      </c>
    </row>
    <row r="2135" spans="1:21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70"/>
        <v>2</v>
      </c>
      <c r="P2135">
        <f t="shared" si="171"/>
        <v>5.33</v>
      </c>
      <c r="Q2135" s="11" t="s">
        <v>8331</v>
      </c>
      <c r="R2135" t="s">
        <v>8332</v>
      </c>
      <c r="S2135" s="16">
        <f t="shared" si="172"/>
        <v>40619.097210648149</v>
      </c>
      <c r="T2135" s="16">
        <f t="shared" si="173"/>
        <v>15088.290972222223</v>
      </c>
      <c r="U2135">
        <f t="shared" si="169"/>
        <v>2011</v>
      </c>
    </row>
    <row r="2136" spans="1:21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70"/>
        <v>2</v>
      </c>
      <c r="P2136">
        <f t="shared" si="171"/>
        <v>34.67</v>
      </c>
      <c r="Q2136" s="11" t="s">
        <v>8331</v>
      </c>
      <c r="R2136" t="s">
        <v>8332</v>
      </c>
      <c r="S2136" s="16">
        <f t="shared" si="172"/>
        <v>41361.886469907404</v>
      </c>
      <c r="T2136" s="16">
        <f t="shared" si="173"/>
        <v>15822.886469907406</v>
      </c>
      <c r="U2136">
        <f t="shared" si="169"/>
        <v>2013</v>
      </c>
    </row>
    <row r="2137" spans="1:21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70"/>
        <v>10</v>
      </c>
      <c r="P2137">
        <f t="shared" si="171"/>
        <v>21.73</v>
      </c>
      <c r="Q2137" s="11" t="s">
        <v>8331</v>
      </c>
      <c r="R2137" t="s">
        <v>8332</v>
      </c>
      <c r="S2137" s="16">
        <f t="shared" si="172"/>
        <v>41156.963344907403</v>
      </c>
      <c r="T2137" s="16">
        <f t="shared" si="173"/>
        <v>15617.963344907404</v>
      </c>
      <c r="U2137">
        <f t="shared" si="169"/>
        <v>2012</v>
      </c>
    </row>
    <row r="2138" spans="1:21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70"/>
        <v>0</v>
      </c>
      <c r="P2138">
        <f t="shared" si="171"/>
        <v>11.92</v>
      </c>
      <c r="Q2138" s="11" t="s">
        <v>8331</v>
      </c>
      <c r="R2138" t="s">
        <v>8332</v>
      </c>
      <c r="S2138" s="16">
        <f t="shared" si="172"/>
        <v>41536.509097222224</v>
      </c>
      <c r="T2138" s="16">
        <f t="shared" si="173"/>
        <v>15997.509097222224</v>
      </c>
      <c r="U2138">
        <f t="shared" si="169"/>
        <v>2013</v>
      </c>
    </row>
    <row r="2139" spans="1:21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70"/>
        <v>28</v>
      </c>
      <c r="P2139">
        <f t="shared" si="171"/>
        <v>26.6</v>
      </c>
      <c r="Q2139" s="11" t="s">
        <v>8331</v>
      </c>
      <c r="R2139" t="s">
        <v>8332</v>
      </c>
      <c r="S2139" s="16">
        <f t="shared" si="172"/>
        <v>41948.771168981482</v>
      </c>
      <c r="T2139" s="16">
        <f t="shared" si="173"/>
        <v>16409.771168981482</v>
      </c>
      <c r="U2139">
        <f t="shared" si="169"/>
        <v>2014</v>
      </c>
    </row>
    <row r="2140" spans="1:21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70"/>
        <v>13</v>
      </c>
      <c r="P2140">
        <f t="shared" si="171"/>
        <v>10.67</v>
      </c>
      <c r="Q2140" s="11" t="s">
        <v>8331</v>
      </c>
      <c r="R2140" t="s">
        <v>8332</v>
      </c>
      <c r="S2140" s="16">
        <f t="shared" si="172"/>
        <v>41557.013182870374</v>
      </c>
      <c r="T2140" s="16">
        <f t="shared" si="173"/>
        <v>16018.054849537039</v>
      </c>
      <c r="U2140">
        <f t="shared" si="169"/>
        <v>2013</v>
      </c>
    </row>
    <row r="2141" spans="1:21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70"/>
        <v>5</v>
      </c>
      <c r="P2141">
        <f t="shared" si="171"/>
        <v>29.04</v>
      </c>
      <c r="Q2141" s="11" t="s">
        <v>8331</v>
      </c>
      <c r="R2141" t="s">
        <v>8332</v>
      </c>
      <c r="S2141" s="16">
        <f t="shared" si="172"/>
        <v>42647.750092592592</v>
      </c>
      <c r="T2141" s="16">
        <f t="shared" si="173"/>
        <v>17108.750092592592</v>
      </c>
      <c r="U2141">
        <f t="shared" si="169"/>
        <v>2016</v>
      </c>
    </row>
    <row r="2142" spans="1:21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16">
        <f t="shared" si="172"/>
        <v>41255.833611111113</v>
      </c>
      <c r="T2142" s="16">
        <f t="shared" si="173"/>
        <v>15716.833611111111</v>
      </c>
      <c r="U2142">
        <f t="shared" si="169"/>
        <v>2012</v>
      </c>
    </row>
    <row r="2143" spans="1:21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70"/>
        <v>0</v>
      </c>
      <c r="P2143">
        <f t="shared" si="171"/>
        <v>0</v>
      </c>
      <c r="Q2143" s="11" t="s">
        <v>8331</v>
      </c>
      <c r="R2143" t="s">
        <v>8332</v>
      </c>
      <c r="S2143" s="16">
        <f t="shared" si="172"/>
        <v>41927.235636574071</v>
      </c>
      <c r="T2143" s="16">
        <f t="shared" si="173"/>
        <v>16388.277303240739</v>
      </c>
      <c r="U2143">
        <f t="shared" si="169"/>
        <v>2014</v>
      </c>
    </row>
    <row r="2144" spans="1:21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16">
        <f t="shared" si="172"/>
        <v>42340.701504629629</v>
      </c>
      <c r="T2144" s="16">
        <f t="shared" si="173"/>
        <v>16799.701504629633</v>
      </c>
      <c r="U2144">
        <f t="shared" si="169"/>
        <v>2015</v>
      </c>
    </row>
    <row r="2145" spans="1:21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16">
        <f t="shared" si="172"/>
        <v>40332.886712962965</v>
      </c>
      <c r="T2145" s="16">
        <f t="shared" si="173"/>
        <v>14811.791666666666</v>
      </c>
      <c r="U2145">
        <f t="shared" si="169"/>
        <v>2010</v>
      </c>
    </row>
    <row r="2146" spans="1:21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16">
        <f t="shared" si="172"/>
        <v>41499.546759259261</v>
      </c>
      <c r="T2146" s="16">
        <f t="shared" si="173"/>
        <v>15962.546759259259</v>
      </c>
      <c r="U2146">
        <f t="shared" si="169"/>
        <v>2013</v>
      </c>
    </row>
    <row r="2147" spans="1:21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16">
        <f t="shared" si="172"/>
        <v>41575.237430555557</v>
      </c>
      <c r="T2147" s="16">
        <f t="shared" si="173"/>
        <v>16036.279097222221</v>
      </c>
      <c r="U2147">
        <f t="shared" si="169"/>
        <v>2013</v>
      </c>
    </row>
    <row r="2148" spans="1:21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16">
        <f t="shared" si="172"/>
        <v>42397.679513888885</v>
      </c>
      <c r="T2148" s="16">
        <f t="shared" si="173"/>
        <v>16842.679513888888</v>
      </c>
      <c r="U2148">
        <f t="shared" si="169"/>
        <v>2016</v>
      </c>
    </row>
    <row r="2149" spans="1:21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16">
        <f t="shared" si="172"/>
        <v>41927.295694444445</v>
      </c>
      <c r="T2149" s="16">
        <f t="shared" si="173"/>
        <v>16390.337361111113</v>
      </c>
      <c r="U2149">
        <f t="shared" si="169"/>
        <v>2014</v>
      </c>
    </row>
    <row r="2150" spans="1:21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16">
        <f t="shared" si="172"/>
        <v>42066.733587962968</v>
      </c>
      <c r="T2150" s="16">
        <f t="shared" si="173"/>
        <v>16527.691921296297</v>
      </c>
      <c r="U2150">
        <f t="shared" si="169"/>
        <v>2015</v>
      </c>
    </row>
    <row r="2151" spans="1:21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70"/>
        <v>0</v>
      </c>
      <c r="P2151">
        <f t="shared" si="171"/>
        <v>0</v>
      </c>
      <c r="Q2151" s="11" t="s">
        <v>8331</v>
      </c>
      <c r="R2151" t="s">
        <v>8332</v>
      </c>
      <c r="S2151" s="16">
        <f t="shared" si="172"/>
        <v>40355.024953703702</v>
      </c>
      <c r="T2151" s="16">
        <f t="shared" si="173"/>
        <v>14821</v>
      </c>
      <c r="U2151">
        <f t="shared" si="169"/>
        <v>2010</v>
      </c>
    </row>
    <row r="2152" spans="1:21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16">
        <f t="shared" si="172"/>
        <v>42534.284710648149</v>
      </c>
      <c r="T2152" s="16">
        <f t="shared" si="173"/>
        <v>16995.284710648149</v>
      </c>
      <c r="U2152">
        <f t="shared" si="169"/>
        <v>2016</v>
      </c>
    </row>
    <row r="2153" spans="1:21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16">
        <f t="shared" si="172"/>
        <v>42520.847384259265</v>
      </c>
      <c r="T2153" s="16">
        <f t="shared" si="173"/>
        <v>16981.847384259261</v>
      </c>
      <c r="U2153">
        <f t="shared" si="169"/>
        <v>2016</v>
      </c>
    </row>
    <row r="2154" spans="1:21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16">
        <f t="shared" si="172"/>
        <v>41683.832280092596</v>
      </c>
      <c r="T2154" s="16">
        <f t="shared" si="173"/>
        <v>16144.790613425926</v>
      </c>
      <c r="U2154">
        <f t="shared" si="169"/>
        <v>2014</v>
      </c>
    </row>
    <row r="2155" spans="1:21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16">
        <f t="shared" si="172"/>
        <v>41974.911087962959</v>
      </c>
      <c r="T2155" s="16">
        <f t="shared" si="173"/>
        <v>16445.332638888889</v>
      </c>
      <c r="U2155">
        <f t="shared" si="169"/>
        <v>2014</v>
      </c>
    </row>
    <row r="2156" spans="1:21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16">
        <f t="shared" si="172"/>
        <v>41647.632256944446</v>
      </c>
      <c r="T2156" s="16">
        <f t="shared" si="173"/>
        <v>16098.632256944444</v>
      </c>
      <c r="U2156">
        <f t="shared" si="169"/>
        <v>2014</v>
      </c>
    </row>
    <row r="2157" spans="1:21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16">
        <f t="shared" si="172"/>
        <v>42430.747511574074</v>
      </c>
      <c r="T2157" s="16">
        <f t="shared" si="173"/>
        <v>16891.705844907407</v>
      </c>
      <c r="U2157">
        <f t="shared" si="169"/>
        <v>2016</v>
      </c>
    </row>
    <row r="2158" spans="1:21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16">
        <f t="shared" si="172"/>
        <v>41488.85423611111</v>
      </c>
      <c r="T2158" s="16">
        <f t="shared" si="173"/>
        <v>15964.854236111112</v>
      </c>
      <c r="U2158">
        <f t="shared" si="169"/>
        <v>2013</v>
      </c>
    </row>
    <row r="2159" spans="1:21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16">
        <f t="shared" si="172"/>
        <v>42694.98128472222</v>
      </c>
      <c r="T2159" s="16">
        <f t="shared" si="173"/>
        <v>17158.332638888889</v>
      </c>
      <c r="U2159">
        <f t="shared" si="169"/>
        <v>2016</v>
      </c>
    </row>
    <row r="2160" spans="1:21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16">
        <f t="shared" si="172"/>
        <v>41264.853865740741</v>
      </c>
      <c r="T2160" s="16">
        <f t="shared" si="173"/>
        <v>15740.853865740741</v>
      </c>
      <c r="U2160">
        <f t="shared" si="169"/>
        <v>2012</v>
      </c>
    </row>
    <row r="2161" spans="1:21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16">
        <f t="shared" si="172"/>
        <v>40710.731180555551</v>
      </c>
      <c r="T2161" s="16">
        <f t="shared" si="173"/>
        <v>15171.731180555553</v>
      </c>
      <c r="U2161">
        <f t="shared" si="169"/>
        <v>2011</v>
      </c>
    </row>
    <row r="2162" spans="1:21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70"/>
        <v>1</v>
      </c>
      <c r="P2162">
        <f t="shared" si="171"/>
        <v>5.31</v>
      </c>
      <c r="Q2162" s="11" t="s">
        <v>8323</v>
      </c>
      <c r="R2162" t="s">
        <v>8324</v>
      </c>
      <c r="S2162" s="16">
        <f t="shared" si="172"/>
        <v>41018.711863425924</v>
      </c>
      <c r="T2162" s="16">
        <f t="shared" si="173"/>
        <v>15479.711863425924</v>
      </c>
      <c r="U2162">
        <f t="shared" si="169"/>
        <v>2012</v>
      </c>
    </row>
    <row r="2163" spans="1:21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16">
        <f t="shared" si="172"/>
        <v>42240.852534722217</v>
      </c>
      <c r="T2163" s="16">
        <f t="shared" si="173"/>
        <v>16701.85253472222</v>
      </c>
      <c r="U2163">
        <f t="shared" si="169"/>
        <v>2015</v>
      </c>
    </row>
    <row r="2164" spans="1:21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16">
        <f t="shared" si="172"/>
        <v>41813.766099537039</v>
      </c>
      <c r="T2164" s="16">
        <f t="shared" si="173"/>
        <v>16275.766099537037</v>
      </c>
      <c r="U2164">
        <f t="shared" si="169"/>
        <v>2014</v>
      </c>
    </row>
    <row r="2165" spans="1:21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16">
        <f t="shared" si="172"/>
        <v>42111.899537037039</v>
      </c>
      <c r="T2165" s="16">
        <f t="shared" si="173"/>
        <v>16594.159722222223</v>
      </c>
      <c r="U2165">
        <f t="shared" si="169"/>
        <v>2015</v>
      </c>
    </row>
    <row r="2166" spans="1:21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16">
        <f t="shared" si="172"/>
        <v>42515.71775462963</v>
      </c>
      <c r="T2166" s="16">
        <f t="shared" si="173"/>
        <v>16977.165972222221</v>
      </c>
      <c r="U2166">
        <f t="shared" si="169"/>
        <v>2016</v>
      </c>
    </row>
    <row r="2167" spans="1:21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16">
        <f t="shared" si="172"/>
        <v>42438.667071759264</v>
      </c>
      <c r="T2167" s="16">
        <f t="shared" si="173"/>
        <v>16899.625405092593</v>
      </c>
      <c r="U2167">
        <f t="shared" si="169"/>
        <v>2016</v>
      </c>
    </row>
    <row r="2168" spans="1:21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16">
        <f t="shared" si="172"/>
        <v>41933.838171296295</v>
      </c>
      <c r="T2168" s="16">
        <f t="shared" si="173"/>
        <v>16409.879837962962</v>
      </c>
      <c r="U2168">
        <f t="shared" si="169"/>
        <v>2014</v>
      </c>
    </row>
    <row r="2169" spans="1:21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16">
        <f t="shared" si="172"/>
        <v>41153.066400462965</v>
      </c>
      <c r="T2169" s="16">
        <f t="shared" si="173"/>
        <v>15598.066400462963</v>
      </c>
      <c r="U2169">
        <f t="shared" si="169"/>
        <v>2012</v>
      </c>
    </row>
    <row r="2170" spans="1:21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16">
        <f t="shared" si="172"/>
        <v>42745.600243055553</v>
      </c>
      <c r="T2170" s="16">
        <f t="shared" si="173"/>
        <v>17207.208333333332</v>
      </c>
      <c r="U2170">
        <f t="shared" si="169"/>
        <v>2017</v>
      </c>
    </row>
    <row r="2171" spans="1:21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6">
        <f t="shared" si="172"/>
        <v>42793.700821759259</v>
      </c>
      <c r="T2171" s="16">
        <f t="shared" si="173"/>
        <v>17227.700821759259</v>
      </c>
      <c r="U2171">
        <f t="shared" si="169"/>
        <v>2017</v>
      </c>
    </row>
    <row r="2172" spans="1:21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6">
        <f t="shared" si="172"/>
        <v>42198.750254629631</v>
      </c>
      <c r="T2172" s="16">
        <f t="shared" si="173"/>
        <v>16669.750254629631</v>
      </c>
      <c r="U2172">
        <f t="shared" si="169"/>
        <v>2015</v>
      </c>
    </row>
    <row r="2173" spans="1:21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6">
        <f t="shared" si="172"/>
        <v>42141.95711805555</v>
      </c>
      <c r="T2173" s="16">
        <f t="shared" si="173"/>
        <v>16608.208333333332</v>
      </c>
      <c r="U2173">
        <f t="shared" si="169"/>
        <v>2015</v>
      </c>
    </row>
    <row r="2174" spans="1:21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6">
        <f t="shared" si="172"/>
        <v>42082.580092592587</v>
      </c>
      <c r="T2174" s="16">
        <f t="shared" si="173"/>
        <v>16543.580092592591</v>
      </c>
      <c r="U2174">
        <f t="shared" si="169"/>
        <v>2015</v>
      </c>
    </row>
    <row r="2175" spans="1:21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6">
        <f t="shared" si="172"/>
        <v>41495.692627314813</v>
      </c>
      <c r="T2175" s="16">
        <f t="shared" si="173"/>
        <v>15958.165972222223</v>
      </c>
      <c r="U2175">
        <f t="shared" si="169"/>
        <v>2013</v>
      </c>
    </row>
    <row r="2176" spans="1:21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6">
        <f t="shared" si="172"/>
        <v>42465.542905092589</v>
      </c>
      <c r="T2176" s="16">
        <f t="shared" si="173"/>
        <v>16926.542905092592</v>
      </c>
      <c r="U2176">
        <f t="shared" si="169"/>
        <v>2016</v>
      </c>
    </row>
    <row r="2177" spans="1:21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6">
        <f t="shared" si="172"/>
        <v>42565.009097222224</v>
      </c>
      <c r="T2177" s="16">
        <f t="shared" si="173"/>
        <v>17003.009097222224</v>
      </c>
      <c r="U2177">
        <f t="shared" si="169"/>
        <v>2016</v>
      </c>
    </row>
    <row r="2178" spans="1:21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6">
        <f t="shared" si="172"/>
        <v>42096.633206018523</v>
      </c>
      <c r="T2178" s="16">
        <f t="shared" si="173"/>
        <v>16557.63320601852</v>
      </c>
      <c r="U2178">
        <f t="shared" si="169"/>
        <v>2015</v>
      </c>
    </row>
    <row r="2179" spans="1:21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6">
        <f t="shared" si="173"/>
        <v>16958.250775462962</v>
      </c>
      <c r="U2179">
        <f t="shared" ref="U2179:U2242" si="174">YEAR(S2179)</f>
        <v>2016</v>
      </c>
    </row>
    <row r="2180" spans="1:21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17184.636539351854</v>
      </c>
      <c r="U2180">
        <f t="shared" si="174"/>
        <v>2016</v>
      </c>
    </row>
    <row r="2181" spans="1:21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16536.171203703703</v>
      </c>
      <c r="U2181">
        <f t="shared" si="174"/>
        <v>2015</v>
      </c>
    </row>
    <row r="2182" spans="1:21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8331</v>
      </c>
      <c r="R2182" t="s">
        <v>8349</v>
      </c>
      <c r="S2182" s="16">
        <f t="shared" si="172"/>
        <v>42279.669768518521</v>
      </c>
      <c r="T2182" s="16">
        <f t="shared" si="173"/>
        <v>16752.711435185185</v>
      </c>
      <c r="U2182">
        <f t="shared" si="174"/>
        <v>2015</v>
      </c>
    </row>
    <row r="2183" spans="1:21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17218.005243055555</v>
      </c>
      <c r="U2183">
        <f t="shared" si="174"/>
        <v>2017</v>
      </c>
    </row>
    <row r="2184" spans="1:21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16345.900752314816</v>
      </c>
      <c r="U2184">
        <f t="shared" si="174"/>
        <v>2014</v>
      </c>
    </row>
    <row r="2185" spans="1:21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ref="O2185:O2248" si="175">ROUND(E2185/D2185*100,0)</f>
        <v>489</v>
      </c>
      <c r="P2185">
        <f t="shared" ref="P2185:P2248" si="176">IFERROR(ROUND(E2185/L2185,2),0)</f>
        <v>31.57</v>
      </c>
      <c r="Q2185" s="11" t="s">
        <v>8331</v>
      </c>
      <c r="R2185" t="s">
        <v>8349</v>
      </c>
      <c r="S2185" s="16">
        <f t="shared" ref="S2185:S2248" si="177">(((J2185/60)/60)/24)+DATE(1970,1,1)</f>
        <v>42745.365474537044</v>
      </c>
      <c r="T2185" s="16">
        <f t="shared" ref="T2185:T2248" si="178">(((I2185/60)/60)/24)</f>
        <v>17206.208333333332</v>
      </c>
      <c r="U2185">
        <f t="shared" si="174"/>
        <v>2017</v>
      </c>
    </row>
    <row r="2186" spans="1:21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5"/>
        <v>285</v>
      </c>
      <c r="P2186">
        <f t="shared" si="176"/>
        <v>107.05</v>
      </c>
      <c r="Q2186" s="11" t="s">
        <v>8331</v>
      </c>
      <c r="R2186" t="s">
        <v>8349</v>
      </c>
      <c r="S2186" s="16">
        <f t="shared" si="177"/>
        <v>42380.690289351856</v>
      </c>
      <c r="T2186" s="16">
        <f t="shared" si="178"/>
        <v>16825.666666666668</v>
      </c>
      <c r="U2186">
        <f t="shared" si="174"/>
        <v>2016</v>
      </c>
    </row>
    <row r="2187" spans="1:21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5"/>
        <v>1857</v>
      </c>
      <c r="P2187">
        <f t="shared" si="176"/>
        <v>149.03</v>
      </c>
      <c r="Q2187" s="11" t="s">
        <v>8331</v>
      </c>
      <c r="R2187" t="s">
        <v>8349</v>
      </c>
      <c r="S2187" s="16">
        <f t="shared" si="177"/>
        <v>41319.349988425929</v>
      </c>
      <c r="T2187" s="16">
        <f t="shared" si="178"/>
        <v>15790.349988425927</v>
      </c>
      <c r="U2187">
        <f t="shared" si="174"/>
        <v>2013</v>
      </c>
    </row>
    <row r="2188" spans="1:21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5"/>
        <v>110</v>
      </c>
      <c r="P2188">
        <f t="shared" si="176"/>
        <v>55.96</v>
      </c>
      <c r="Q2188" s="11" t="s">
        <v>8331</v>
      </c>
      <c r="R2188" t="s">
        <v>8349</v>
      </c>
      <c r="S2188" s="16">
        <f t="shared" si="177"/>
        <v>42583.615081018521</v>
      </c>
      <c r="T2188" s="16">
        <f t="shared" si="178"/>
        <v>17051.083333333332</v>
      </c>
      <c r="U2188">
        <f t="shared" si="174"/>
        <v>2016</v>
      </c>
    </row>
    <row r="2189" spans="1:21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5"/>
        <v>1015</v>
      </c>
      <c r="P2189">
        <f t="shared" si="176"/>
        <v>56.97</v>
      </c>
      <c r="Q2189" s="11" t="s">
        <v>8331</v>
      </c>
      <c r="R2189" t="s">
        <v>8349</v>
      </c>
      <c r="S2189" s="16">
        <f t="shared" si="177"/>
        <v>42068.209097222221</v>
      </c>
      <c r="T2189" s="16">
        <f t="shared" si="178"/>
        <v>16528.165972222221</v>
      </c>
      <c r="U2189">
        <f t="shared" si="174"/>
        <v>2015</v>
      </c>
    </row>
    <row r="2190" spans="1:21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5"/>
        <v>412</v>
      </c>
      <c r="P2190">
        <f t="shared" si="176"/>
        <v>44.06</v>
      </c>
      <c r="Q2190" s="11" t="s">
        <v>8331</v>
      </c>
      <c r="R2190" t="s">
        <v>8349</v>
      </c>
      <c r="S2190" s="16">
        <f t="shared" si="177"/>
        <v>42633.586122685185</v>
      </c>
      <c r="T2190" s="16">
        <f t="shared" si="178"/>
        <v>17099.708333333332</v>
      </c>
      <c r="U2190">
        <f t="shared" si="174"/>
        <v>2016</v>
      </c>
    </row>
    <row r="2191" spans="1:21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5"/>
        <v>503</v>
      </c>
      <c r="P2191">
        <f t="shared" si="176"/>
        <v>68.63</v>
      </c>
      <c r="Q2191" s="11" t="s">
        <v>8331</v>
      </c>
      <c r="R2191" t="s">
        <v>8349</v>
      </c>
      <c r="S2191" s="16">
        <f t="shared" si="177"/>
        <v>42467.788194444445</v>
      </c>
      <c r="T2191" s="16">
        <f t="shared" si="178"/>
        <v>16912.916666666668</v>
      </c>
      <c r="U2191">
        <f t="shared" si="174"/>
        <v>2016</v>
      </c>
    </row>
    <row r="2192" spans="1:21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5"/>
        <v>185</v>
      </c>
      <c r="P2192">
        <f t="shared" si="176"/>
        <v>65.319999999999993</v>
      </c>
      <c r="Q2192" s="11" t="s">
        <v>8331</v>
      </c>
      <c r="R2192" t="s">
        <v>8349</v>
      </c>
      <c r="S2192" s="16">
        <f t="shared" si="177"/>
        <v>42417.625046296293</v>
      </c>
      <c r="T2192" s="16">
        <f t="shared" si="178"/>
        <v>16883.290972222221</v>
      </c>
      <c r="U2192">
        <f t="shared" si="174"/>
        <v>2016</v>
      </c>
    </row>
    <row r="2193" spans="1:21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5"/>
        <v>120</v>
      </c>
      <c r="P2193">
        <f t="shared" si="176"/>
        <v>35.92</v>
      </c>
      <c r="Q2193" s="11" t="s">
        <v>8331</v>
      </c>
      <c r="R2193" t="s">
        <v>8349</v>
      </c>
      <c r="S2193" s="16">
        <f t="shared" si="177"/>
        <v>42768.833645833336</v>
      </c>
      <c r="T2193" s="16">
        <f t="shared" si="178"/>
        <v>17211.833645833332</v>
      </c>
      <c r="U2193">
        <f t="shared" si="174"/>
        <v>2017</v>
      </c>
    </row>
    <row r="2194" spans="1:21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5"/>
        <v>1081</v>
      </c>
      <c r="P2194">
        <f t="shared" si="176"/>
        <v>40.07</v>
      </c>
      <c r="Q2194" s="11" t="s">
        <v>8331</v>
      </c>
      <c r="R2194" t="s">
        <v>8349</v>
      </c>
      <c r="S2194" s="16">
        <f t="shared" si="177"/>
        <v>42691.8512037037</v>
      </c>
      <c r="T2194" s="16">
        <f t="shared" si="178"/>
        <v>17150.958333333332</v>
      </c>
      <c r="U2194">
        <f t="shared" si="174"/>
        <v>2016</v>
      </c>
    </row>
    <row r="2195" spans="1:21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5"/>
        <v>452</v>
      </c>
      <c r="P2195">
        <f t="shared" si="176"/>
        <v>75.650000000000006</v>
      </c>
      <c r="Q2195" s="11" t="s">
        <v>8331</v>
      </c>
      <c r="R2195" t="s">
        <v>8349</v>
      </c>
      <c r="S2195" s="16">
        <f t="shared" si="177"/>
        <v>42664.405925925923</v>
      </c>
      <c r="T2195" s="16">
        <f t="shared" si="178"/>
        <v>17126.207638888889</v>
      </c>
      <c r="U2195">
        <f t="shared" si="174"/>
        <v>2016</v>
      </c>
    </row>
    <row r="2196" spans="1:21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5"/>
        <v>537</v>
      </c>
      <c r="P2196">
        <f t="shared" si="176"/>
        <v>61.2</v>
      </c>
      <c r="Q2196" s="11" t="s">
        <v>8331</v>
      </c>
      <c r="R2196" t="s">
        <v>8349</v>
      </c>
      <c r="S2196" s="16">
        <f t="shared" si="177"/>
        <v>42425.757986111115</v>
      </c>
      <c r="T2196" s="16">
        <f t="shared" si="178"/>
        <v>16886.716319444444</v>
      </c>
      <c r="U2196">
        <f t="shared" si="174"/>
        <v>2016</v>
      </c>
    </row>
    <row r="2197" spans="1:21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5"/>
        <v>120</v>
      </c>
      <c r="P2197">
        <f t="shared" si="176"/>
        <v>48.13</v>
      </c>
      <c r="Q2197" s="11" t="s">
        <v>8331</v>
      </c>
      <c r="R2197" t="s">
        <v>8349</v>
      </c>
      <c r="S2197" s="16">
        <f t="shared" si="177"/>
        <v>42197.771990740745</v>
      </c>
      <c r="T2197" s="16">
        <f t="shared" si="178"/>
        <v>16658.771990740741</v>
      </c>
      <c r="U2197">
        <f t="shared" si="174"/>
        <v>2015</v>
      </c>
    </row>
    <row r="2198" spans="1:21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5"/>
        <v>114</v>
      </c>
      <c r="P2198">
        <f t="shared" si="176"/>
        <v>68.11</v>
      </c>
      <c r="Q2198" s="11" t="s">
        <v>8331</v>
      </c>
      <c r="R2198" t="s">
        <v>8349</v>
      </c>
      <c r="S2198" s="16">
        <f t="shared" si="177"/>
        <v>42675.487291666665</v>
      </c>
      <c r="T2198" s="16">
        <f t="shared" si="178"/>
        <v>17137.291666666668</v>
      </c>
      <c r="U2198">
        <f t="shared" si="174"/>
        <v>2016</v>
      </c>
    </row>
    <row r="2199" spans="1:21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5"/>
        <v>951</v>
      </c>
      <c r="P2199">
        <f t="shared" si="176"/>
        <v>65.89</v>
      </c>
      <c r="Q2199" s="11" t="s">
        <v>8331</v>
      </c>
      <c r="R2199" t="s">
        <v>8349</v>
      </c>
      <c r="S2199" s="16">
        <f t="shared" si="177"/>
        <v>42033.584016203706</v>
      </c>
      <c r="T2199" s="16">
        <f t="shared" si="178"/>
        <v>16494.584016203702</v>
      </c>
      <c r="U2199">
        <f t="shared" si="174"/>
        <v>2015</v>
      </c>
    </row>
    <row r="2200" spans="1:21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5"/>
        <v>133</v>
      </c>
      <c r="P2200">
        <f t="shared" si="176"/>
        <v>81.650000000000006</v>
      </c>
      <c r="Q2200" s="11" t="s">
        <v>8331</v>
      </c>
      <c r="R2200" t="s">
        <v>8349</v>
      </c>
      <c r="S2200" s="16">
        <f t="shared" si="177"/>
        <v>42292.513888888891</v>
      </c>
      <c r="T2200" s="16">
        <f t="shared" si="178"/>
        <v>16753.555555555555</v>
      </c>
      <c r="U2200">
        <f t="shared" si="174"/>
        <v>2015</v>
      </c>
    </row>
    <row r="2201" spans="1:21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5"/>
        <v>147</v>
      </c>
      <c r="P2201">
        <f t="shared" si="176"/>
        <v>52.7</v>
      </c>
      <c r="Q2201" s="11" t="s">
        <v>8331</v>
      </c>
      <c r="R2201" t="s">
        <v>8349</v>
      </c>
      <c r="S2201" s="16">
        <f t="shared" si="177"/>
        <v>42262.416643518518</v>
      </c>
      <c r="T2201" s="16">
        <f t="shared" si="178"/>
        <v>16723.416643518518</v>
      </c>
      <c r="U2201">
        <f t="shared" si="174"/>
        <v>2015</v>
      </c>
    </row>
    <row r="2202" spans="1:21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5"/>
        <v>542</v>
      </c>
      <c r="P2202">
        <f t="shared" si="176"/>
        <v>41.23</v>
      </c>
      <c r="Q2202" s="11" t="s">
        <v>8323</v>
      </c>
      <c r="R2202" t="s">
        <v>8328</v>
      </c>
      <c r="S2202" s="16">
        <f t="shared" si="177"/>
        <v>42163.625787037032</v>
      </c>
      <c r="T2202" s="16">
        <f t="shared" si="178"/>
        <v>16622.125</v>
      </c>
      <c r="U2202">
        <f t="shared" si="174"/>
        <v>2015</v>
      </c>
    </row>
    <row r="2203" spans="1:21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5"/>
        <v>383</v>
      </c>
      <c r="P2203">
        <f t="shared" si="176"/>
        <v>15.04</v>
      </c>
      <c r="Q2203" s="11" t="s">
        <v>8323</v>
      </c>
      <c r="R2203" t="s">
        <v>8328</v>
      </c>
      <c r="S2203" s="16">
        <f t="shared" si="177"/>
        <v>41276.846817129634</v>
      </c>
      <c r="T2203" s="16">
        <f t="shared" si="178"/>
        <v>15721.846817129632</v>
      </c>
      <c r="U2203">
        <f t="shared" si="174"/>
        <v>2013</v>
      </c>
    </row>
    <row r="2204" spans="1:21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5"/>
        <v>704</v>
      </c>
      <c r="P2204">
        <f t="shared" si="176"/>
        <v>39.07</v>
      </c>
      <c r="Q2204" s="11" t="s">
        <v>8323</v>
      </c>
      <c r="R2204" t="s">
        <v>8328</v>
      </c>
      <c r="S2204" s="16">
        <f t="shared" si="177"/>
        <v>41184.849166666667</v>
      </c>
      <c r="T2204" s="16">
        <f t="shared" si="178"/>
        <v>15645.849166666667</v>
      </c>
      <c r="U2204">
        <f t="shared" si="174"/>
        <v>2012</v>
      </c>
    </row>
    <row r="2205" spans="1:21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5"/>
        <v>110</v>
      </c>
      <c r="P2205">
        <f t="shared" si="176"/>
        <v>43.82</v>
      </c>
      <c r="Q2205" s="11" t="s">
        <v>8323</v>
      </c>
      <c r="R2205" t="s">
        <v>8328</v>
      </c>
      <c r="S2205" s="16">
        <f t="shared" si="177"/>
        <v>42241.85974537037</v>
      </c>
      <c r="T2205" s="16">
        <f t="shared" si="178"/>
        <v>16702.859745370373</v>
      </c>
      <c r="U2205">
        <f t="shared" si="174"/>
        <v>2015</v>
      </c>
    </row>
    <row r="2206" spans="1:21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16">
        <f t="shared" si="177"/>
        <v>41312.311562499999</v>
      </c>
      <c r="T2206" s="16">
        <f t="shared" si="178"/>
        <v>15773.311562499999</v>
      </c>
      <c r="U2206">
        <f t="shared" si="174"/>
        <v>2013</v>
      </c>
    </row>
    <row r="2207" spans="1:21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16">
        <f t="shared" si="177"/>
        <v>41031.82163194444</v>
      </c>
      <c r="T2207" s="16">
        <f t="shared" si="178"/>
        <v>15492.821631944442</v>
      </c>
      <c r="U2207">
        <f t="shared" si="174"/>
        <v>2012</v>
      </c>
    </row>
    <row r="2208" spans="1:21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16">
        <f t="shared" si="177"/>
        <v>40997.257222222222</v>
      </c>
      <c r="T2208" s="16">
        <f t="shared" si="178"/>
        <v>15446.257222222221</v>
      </c>
      <c r="U2208">
        <f t="shared" si="174"/>
        <v>2012</v>
      </c>
    </row>
    <row r="2209" spans="1:21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16">
        <f t="shared" si="177"/>
        <v>41564.194131944445</v>
      </c>
      <c r="T2209" s="16">
        <f t="shared" si="178"/>
        <v>16025.235798611111</v>
      </c>
      <c r="U2209">
        <f t="shared" si="174"/>
        <v>2013</v>
      </c>
    </row>
    <row r="2210" spans="1:21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16">
        <f t="shared" si="177"/>
        <v>40946.882245370369</v>
      </c>
      <c r="T2210" s="16">
        <f t="shared" si="178"/>
        <v>15437.166666666666</v>
      </c>
      <c r="U2210">
        <f t="shared" si="174"/>
        <v>2012</v>
      </c>
    </row>
    <row r="2211" spans="1:21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16">
        <f t="shared" si="177"/>
        <v>41732.479675925926</v>
      </c>
      <c r="T2211" s="16">
        <f t="shared" si="178"/>
        <v>16174.958333333334</v>
      </c>
      <c r="U2211">
        <f t="shared" si="174"/>
        <v>2014</v>
      </c>
    </row>
    <row r="2212" spans="1:21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16">
        <f t="shared" si="177"/>
        <v>40956.066087962965</v>
      </c>
      <c r="T2212" s="16">
        <f t="shared" si="178"/>
        <v>15444.733333333332</v>
      </c>
      <c r="U2212">
        <f t="shared" si="174"/>
        <v>2012</v>
      </c>
    </row>
    <row r="2213" spans="1:21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16">
        <f t="shared" si="177"/>
        <v>41716.785011574073</v>
      </c>
      <c r="T2213" s="16">
        <f t="shared" si="178"/>
        <v>16170.290972222223</v>
      </c>
      <c r="U2213">
        <f t="shared" si="174"/>
        <v>2014</v>
      </c>
    </row>
    <row r="2214" spans="1:21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16">
        <f t="shared" si="177"/>
        <v>41548.747418981482</v>
      </c>
      <c r="T2214" s="16">
        <f t="shared" si="178"/>
        <v>16013.041666666666</v>
      </c>
      <c r="U2214">
        <f t="shared" si="174"/>
        <v>2013</v>
      </c>
    </row>
    <row r="2215" spans="1:21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16">
        <f t="shared" si="177"/>
        <v>42109.826145833329</v>
      </c>
      <c r="T2215" s="16">
        <f t="shared" si="178"/>
        <v>16570.826145833333</v>
      </c>
      <c r="U2215">
        <f t="shared" si="174"/>
        <v>2015</v>
      </c>
    </row>
    <row r="2216" spans="1:21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16">
        <f t="shared" si="177"/>
        <v>41646.792222222226</v>
      </c>
      <c r="T2216" s="16">
        <f t="shared" si="178"/>
        <v>16107.792222222224</v>
      </c>
      <c r="U2216">
        <f t="shared" si="174"/>
        <v>2014</v>
      </c>
    </row>
    <row r="2217" spans="1:21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16">
        <f t="shared" si="177"/>
        <v>40958.717268518521</v>
      </c>
      <c r="T2217" s="16">
        <f t="shared" si="178"/>
        <v>15412.290972222223</v>
      </c>
      <c r="U2217">
        <f t="shared" si="174"/>
        <v>2012</v>
      </c>
    </row>
    <row r="2218" spans="1:21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16">
        <f t="shared" si="177"/>
        <v>42194.751678240747</v>
      </c>
      <c r="T2218" s="16">
        <f t="shared" si="178"/>
        <v>16639.751678240744</v>
      </c>
      <c r="U2218">
        <f t="shared" si="174"/>
        <v>2015</v>
      </c>
    </row>
    <row r="2219" spans="1:21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16">
        <f t="shared" si="177"/>
        <v>42299.776770833334</v>
      </c>
      <c r="T2219" s="16">
        <f t="shared" si="178"/>
        <v>16741.333333333332</v>
      </c>
      <c r="U2219">
        <f t="shared" si="174"/>
        <v>2015</v>
      </c>
    </row>
    <row r="2220" spans="1:21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16">
        <f t="shared" si="177"/>
        <v>41127.812303240738</v>
      </c>
      <c r="T2220" s="16">
        <f t="shared" si="178"/>
        <v>15581</v>
      </c>
      <c r="U2220">
        <f t="shared" si="174"/>
        <v>2012</v>
      </c>
    </row>
    <row r="2221" spans="1:21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16">
        <f t="shared" si="177"/>
        <v>42205.718888888892</v>
      </c>
      <c r="T2221" s="16">
        <f t="shared" si="178"/>
        <v>16666.718888888889</v>
      </c>
      <c r="U2221">
        <f t="shared" si="174"/>
        <v>2015</v>
      </c>
    </row>
    <row r="2222" spans="1:21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5"/>
        <v>101</v>
      </c>
      <c r="P2222">
        <f t="shared" si="176"/>
        <v>51.3</v>
      </c>
      <c r="Q2222" s="11" t="s">
        <v>8331</v>
      </c>
      <c r="R2222" t="s">
        <v>8349</v>
      </c>
      <c r="S2222" s="16">
        <f t="shared" si="177"/>
        <v>41452.060601851852</v>
      </c>
      <c r="T2222" s="16">
        <f t="shared" si="178"/>
        <v>15913.060601851852</v>
      </c>
      <c r="U2222">
        <f t="shared" si="174"/>
        <v>2013</v>
      </c>
    </row>
    <row r="2223" spans="1:21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16">
        <f t="shared" si="177"/>
        <v>42452.666770833333</v>
      </c>
      <c r="T2223" s="16">
        <f t="shared" si="178"/>
        <v>16914</v>
      </c>
      <c r="U2223">
        <f t="shared" si="174"/>
        <v>2016</v>
      </c>
    </row>
    <row r="2224" spans="1:21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16">
        <f t="shared" si="177"/>
        <v>40906.787581018521</v>
      </c>
      <c r="T2224" s="16">
        <f t="shared" si="178"/>
        <v>15367.78758101852</v>
      </c>
      <c r="U2224">
        <f t="shared" si="174"/>
        <v>2011</v>
      </c>
    </row>
    <row r="2225" spans="1:21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16">
        <f t="shared" si="177"/>
        <v>42152.640833333338</v>
      </c>
      <c r="T2225" s="16">
        <f t="shared" si="178"/>
        <v>16613.640833333335</v>
      </c>
      <c r="U2225">
        <f t="shared" si="174"/>
        <v>2015</v>
      </c>
    </row>
    <row r="2226" spans="1:21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16">
        <f t="shared" si="177"/>
        <v>42644.667534722219</v>
      </c>
      <c r="T2226" s="16">
        <f t="shared" si="178"/>
        <v>17103.791666666668</v>
      </c>
      <c r="U2226">
        <f t="shared" si="174"/>
        <v>2016</v>
      </c>
    </row>
    <row r="2227" spans="1:21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16">
        <f t="shared" si="177"/>
        <v>41873.79184027778</v>
      </c>
      <c r="T2227" s="16">
        <f t="shared" si="178"/>
        <v>16334.791840277778</v>
      </c>
      <c r="U2227">
        <f t="shared" si="174"/>
        <v>2014</v>
      </c>
    </row>
    <row r="2228" spans="1:21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16">
        <f t="shared" si="177"/>
        <v>42381.79886574074</v>
      </c>
      <c r="T2228" s="16">
        <f t="shared" si="178"/>
        <v>16843.207638888889</v>
      </c>
      <c r="U2228">
        <f t="shared" si="174"/>
        <v>2016</v>
      </c>
    </row>
    <row r="2229" spans="1:21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16">
        <f t="shared" si="177"/>
        <v>41561.807349537034</v>
      </c>
      <c r="T2229" s="16">
        <f t="shared" si="178"/>
        <v>16022.849016203703</v>
      </c>
      <c r="U2229">
        <f t="shared" si="174"/>
        <v>2013</v>
      </c>
    </row>
    <row r="2230" spans="1:21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16">
        <f t="shared" si="177"/>
        <v>42202.278194444443</v>
      </c>
      <c r="T2230" s="16">
        <f t="shared" si="178"/>
        <v>16663.278194444447</v>
      </c>
      <c r="U2230">
        <f t="shared" si="174"/>
        <v>2015</v>
      </c>
    </row>
    <row r="2231" spans="1:21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16">
        <f t="shared" si="177"/>
        <v>41484.664247685185</v>
      </c>
      <c r="T2231" s="16">
        <f t="shared" si="178"/>
        <v>15951.166666666666</v>
      </c>
      <c r="U2231">
        <f t="shared" si="174"/>
        <v>2013</v>
      </c>
    </row>
    <row r="2232" spans="1:21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16">
        <f t="shared" si="177"/>
        <v>41724.881099537037</v>
      </c>
      <c r="T2232" s="16">
        <f t="shared" si="178"/>
        <v>16185.881099537039</v>
      </c>
      <c r="U2232">
        <f t="shared" si="174"/>
        <v>2014</v>
      </c>
    </row>
    <row r="2233" spans="1:21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16">
        <f t="shared" si="177"/>
        <v>41423.910891203705</v>
      </c>
      <c r="T2233" s="16">
        <f t="shared" si="178"/>
        <v>15881.208333333334</v>
      </c>
      <c r="U2233">
        <f t="shared" si="174"/>
        <v>2013</v>
      </c>
    </row>
    <row r="2234" spans="1:21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16">
        <f t="shared" si="177"/>
        <v>41806.794074074074</v>
      </c>
      <c r="T2234" s="16">
        <f t="shared" si="178"/>
        <v>16270.125</v>
      </c>
      <c r="U2234">
        <f t="shared" si="174"/>
        <v>2014</v>
      </c>
    </row>
    <row r="2235" spans="1:21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6">
        <f t="shared" si="177"/>
        <v>42331.378923611104</v>
      </c>
      <c r="T2235" s="16">
        <f t="shared" si="178"/>
        <v>16783</v>
      </c>
      <c r="U2235">
        <f t="shared" si="174"/>
        <v>2015</v>
      </c>
    </row>
    <row r="2236" spans="1:21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6">
        <f t="shared" si="177"/>
        <v>42710.824618055558</v>
      </c>
      <c r="T2236" s="16">
        <f t="shared" si="178"/>
        <v>17171.824618055554</v>
      </c>
      <c r="U2236">
        <f t="shared" si="174"/>
        <v>2016</v>
      </c>
    </row>
    <row r="2237" spans="1:21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6">
        <f t="shared" si="177"/>
        <v>42062.022118055553</v>
      </c>
      <c r="T2237" s="16">
        <f t="shared" si="178"/>
        <v>16522.980451388892</v>
      </c>
      <c r="U2237">
        <f t="shared" si="174"/>
        <v>2015</v>
      </c>
    </row>
    <row r="2238" spans="1:21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6">
        <f t="shared" si="177"/>
        <v>42371.617164351846</v>
      </c>
      <c r="T2238" s="16">
        <f t="shared" si="178"/>
        <v>16832.61716435185</v>
      </c>
      <c r="U2238">
        <f t="shared" si="174"/>
        <v>2016</v>
      </c>
    </row>
    <row r="2239" spans="1:21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6">
        <f t="shared" si="177"/>
        <v>41915.003275462965</v>
      </c>
      <c r="T2239" s="16">
        <f t="shared" si="178"/>
        <v>16386.332638888889</v>
      </c>
      <c r="U2239">
        <f t="shared" si="174"/>
        <v>2014</v>
      </c>
    </row>
    <row r="2240" spans="1:21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6">
        <f t="shared" si="177"/>
        <v>42774.621712962966</v>
      </c>
      <c r="T2240" s="16">
        <f t="shared" si="178"/>
        <v>17235.621712962962</v>
      </c>
      <c r="U2240">
        <f t="shared" si="174"/>
        <v>2017</v>
      </c>
    </row>
    <row r="2241" spans="1:21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6">
        <f t="shared" si="177"/>
        <v>41572.958495370374</v>
      </c>
      <c r="T2241" s="16">
        <f t="shared" si="178"/>
        <v>16040.168055555556</v>
      </c>
      <c r="U2241">
        <f t="shared" si="174"/>
        <v>2013</v>
      </c>
    </row>
    <row r="2242" spans="1:21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6">
        <f t="shared" si="177"/>
        <v>42452.825740740736</v>
      </c>
      <c r="T2242" s="16">
        <f t="shared" si="178"/>
        <v>16913.82574074074</v>
      </c>
      <c r="U2242">
        <f t="shared" si="174"/>
        <v>2016</v>
      </c>
    </row>
    <row r="2243" spans="1:21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6">
        <f t="shared" si="178"/>
        <v>17227.827546296296</v>
      </c>
      <c r="U2243">
        <f t="shared" ref="U2243:U2306" si="179">YEAR(S2243)</f>
        <v>2017</v>
      </c>
    </row>
    <row r="2244" spans="1:21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16036.126388888888</v>
      </c>
      <c r="U2244">
        <f t="shared" si="179"/>
        <v>2013</v>
      </c>
    </row>
    <row r="2245" spans="1:21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17238.125</v>
      </c>
      <c r="U2245">
        <f t="shared" si="179"/>
        <v>2017</v>
      </c>
    </row>
    <row r="2246" spans="1:21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17090.854166666668</v>
      </c>
      <c r="U2246">
        <f t="shared" si="179"/>
        <v>2016</v>
      </c>
    </row>
    <row r="2247" spans="1:21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16122.75</v>
      </c>
      <c r="U2247">
        <f t="shared" si="179"/>
        <v>2014</v>
      </c>
    </row>
    <row r="2248" spans="1:21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16682.791782407407</v>
      </c>
      <c r="U2248">
        <f t="shared" si="179"/>
        <v>2015</v>
      </c>
    </row>
    <row r="2249" spans="1:21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ref="O2249:O2312" si="180">ROUND(E2249/D2249*100,0)</f>
        <v>104</v>
      </c>
      <c r="P2249">
        <f t="shared" ref="P2249:P2312" si="181">IFERROR(ROUND(E2249/L2249,2),0)</f>
        <v>50.85</v>
      </c>
      <c r="Q2249" s="11" t="s">
        <v>8331</v>
      </c>
      <c r="R2249" t="s">
        <v>8349</v>
      </c>
      <c r="S2249" s="16">
        <f t="shared" ref="S2249:S2312" si="182">(((J2249/60)/60)/24)+DATE(1970,1,1)</f>
        <v>42200.666261574079</v>
      </c>
      <c r="T2249" s="16">
        <f t="shared" ref="T2249:T2312" si="183">(((I2249/60)/60)/24)</f>
        <v>16645.666261574075</v>
      </c>
      <c r="U2249">
        <f t="shared" si="179"/>
        <v>2015</v>
      </c>
    </row>
    <row r="2250" spans="1:21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80"/>
        <v>107</v>
      </c>
      <c r="P2250">
        <f t="shared" si="181"/>
        <v>58.63</v>
      </c>
      <c r="Q2250" s="11" t="s">
        <v>8331</v>
      </c>
      <c r="R2250" t="s">
        <v>8349</v>
      </c>
      <c r="S2250" s="16">
        <f t="shared" si="182"/>
        <v>42688.875902777778</v>
      </c>
      <c r="T2250" s="16">
        <f t="shared" si="183"/>
        <v>17149.875902777778</v>
      </c>
      <c r="U2250">
        <f t="shared" si="179"/>
        <v>2016</v>
      </c>
    </row>
    <row r="2251" spans="1:21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80"/>
        <v>169</v>
      </c>
      <c r="P2251">
        <f t="shared" si="181"/>
        <v>32.82</v>
      </c>
      <c r="Q2251" s="11" t="s">
        <v>8331</v>
      </c>
      <c r="R2251" t="s">
        <v>8349</v>
      </c>
      <c r="S2251" s="16">
        <f t="shared" si="182"/>
        <v>41336.703298611108</v>
      </c>
      <c r="T2251" s="16">
        <f t="shared" si="183"/>
        <v>15797.661631944444</v>
      </c>
      <c r="U2251">
        <f t="shared" si="179"/>
        <v>2013</v>
      </c>
    </row>
    <row r="2252" spans="1:21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80"/>
        <v>975</v>
      </c>
      <c r="P2252">
        <f t="shared" si="181"/>
        <v>426.93</v>
      </c>
      <c r="Q2252" s="11" t="s">
        <v>8331</v>
      </c>
      <c r="R2252" t="s">
        <v>8349</v>
      </c>
      <c r="S2252" s="16">
        <f t="shared" si="182"/>
        <v>42677.005474537036</v>
      </c>
      <c r="T2252" s="16">
        <f t="shared" si="183"/>
        <v>17138.047141203704</v>
      </c>
      <c r="U2252">
        <f t="shared" si="179"/>
        <v>2016</v>
      </c>
    </row>
    <row r="2253" spans="1:21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80"/>
        <v>134</v>
      </c>
      <c r="P2253">
        <f t="shared" si="181"/>
        <v>23.81</v>
      </c>
      <c r="Q2253" s="11" t="s">
        <v>8331</v>
      </c>
      <c r="R2253" t="s">
        <v>8349</v>
      </c>
      <c r="S2253" s="16">
        <f t="shared" si="182"/>
        <v>41846.34579861111</v>
      </c>
      <c r="T2253" s="16">
        <f t="shared" si="183"/>
        <v>16298.34579861111</v>
      </c>
      <c r="U2253">
        <f t="shared" si="179"/>
        <v>2014</v>
      </c>
    </row>
    <row r="2254" spans="1:21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80"/>
        <v>272</v>
      </c>
      <c r="P2254">
        <f t="shared" si="181"/>
        <v>98.41</v>
      </c>
      <c r="Q2254" s="11" t="s">
        <v>8331</v>
      </c>
      <c r="R2254" t="s">
        <v>8349</v>
      </c>
      <c r="S2254" s="16">
        <f t="shared" si="182"/>
        <v>42573.327986111108</v>
      </c>
      <c r="T2254" s="16">
        <f t="shared" si="183"/>
        <v>17019.327986111111</v>
      </c>
      <c r="U2254">
        <f t="shared" si="179"/>
        <v>2016</v>
      </c>
    </row>
    <row r="2255" spans="1:21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80"/>
        <v>113</v>
      </c>
      <c r="P2255">
        <f t="shared" si="181"/>
        <v>107.32</v>
      </c>
      <c r="Q2255" s="11" t="s">
        <v>8331</v>
      </c>
      <c r="R2255" t="s">
        <v>8349</v>
      </c>
      <c r="S2255" s="16">
        <f t="shared" si="182"/>
        <v>42296.631331018521</v>
      </c>
      <c r="T2255" s="16">
        <f t="shared" si="183"/>
        <v>16757.672997685186</v>
      </c>
      <c r="U2255">
        <f t="shared" si="179"/>
        <v>2015</v>
      </c>
    </row>
    <row r="2256" spans="1:21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80"/>
        <v>460</v>
      </c>
      <c r="P2256">
        <f t="shared" si="181"/>
        <v>11.67</v>
      </c>
      <c r="Q2256" s="11" t="s">
        <v>8331</v>
      </c>
      <c r="R2256" t="s">
        <v>8349</v>
      </c>
      <c r="S2256" s="16">
        <f t="shared" si="182"/>
        <v>42752.647777777776</v>
      </c>
      <c r="T2256" s="16">
        <f t="shared" si="183"/>
        <v>17190.64777777778</v>
      </c>
      <c r="U2256">
        <f t="shared" si="179"/>
        <v>2017</v>
      </c>
    </row>
    <row r="2257" spans="1:21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80"/>
        <v>287</v>
      </c>
      <c r="P2257">
        <f t="shared" si="181"/>
        <v>41.78</v>
      </c>
      <c r="Q2257" s="11" t="s">
        <v>8331</v>
      </c>
      <c r="R2257" t="s">
        <v>8349</v>
      </c>
      <c r="S2257" s="16">
        <f t="shared" si="182"/>
        <v>42467.951979166668</v>
      </c>
      <c r="T2257" s="16">
        <f t="shared" si="183"/>
        <v>16928.951979166668</v>
      </c>
      <c r="U2257">
        <f t="shared" si="179"/>
        <v>2016</v>
      </c>
    </row>
    <row r="2258" spans="1:21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80"/>
        <v>223</v>
      </c>
      <c r="P2258">
        <f t="shared" si="181"/>
        <v>21.38</v>
      </c>
      <c r="Q2258" s="11" t="s">
        <v>8331</v>
      </c>
      <c r="R2258" t="s">
        <v>8349</v>
      </c>
      <c r="S2258" s="16">
        <f t="shared" si="182"/>
        <v>42682.451921296291</v>
      </c>
      <c r="T2258" s="16">
        <f t="shared" si="183"/>
        <v>17127.451921296295</v>
      </c>
      <c r="U2258">
        <f t="shared" si="179"/>
        <v>2016</v>
      </c>
    </row>
    <row r="2259" spans="1:21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80"/>
        <v>636</v>
      </c>
      <c r="P2259">
        <f t="shared" si="181"/>
        <v>94.1</v>
      </c>
      <c r="Q2259" s="11" t="s">
        <v>8331</v>
      </c>
      <c r="R2259" t="s">
        <v>8349</v>
      </c>
      <c r="S2259" s="16">
        <f t="shared" si="182"/>
        <v>42505.936678240745</v>
      </c>
      <c r="T2259" s="16">
        <f t="shared" si="183"/>
        <v>16971.958333333332</v>
      </c>
      <c r="U2259">
        <f t="shared" si="179"/>
        <v>2016</v>
      </c>
    </row>
    <row r="2260" spans="1:21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80"/>
        <v>147</v>
      </c>
      <c r="P2260">
        <f t="shared" si="181"/>
        <v>15.72</v>
      </c>
      <c r="Q2260" s="11" t="s">
        <v>8331</v>
      </c>
      <c r="R2260" t="s">
        <v>8349</v>
      </c>
      <c r="S2260" s="16">
        <f t="shared" si="182"/>
        <v>42136.75100694444</v>
      </c>
      <c r="T2260" s="16">
        <f t="shared" si="183"/>
        <v>16597.751006944443</v>
      </c>
      <c r="U2260">
        <f t="shared" si="179"/>
        <v>2015</v>
      </c>
    </row>
    <row r="2261" spans="1:21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80"/>
        <v>1867</v>
      </c>
      <c r="P2261">
        <f t="shared" si="181"/>
        <v>90.64</v>
      </c>
      <c r="Q2261" s="11" t="s">
        <v>8331</v>
      </c>
      <c r="R2261" t="s">
        <v>8349</v>
      </c>
      <c r="S2261" s="16">
        <f t="shared" si="182"/>
        <v>42702.804814814815</v>
      </c>
      <c r="T2261" s="16">
        <f t="shared" si="183"/>
        <v>17143.804814814815</v>
      </c>
      <c r="U2261">
        <f t="shared" si="179"/>
        <v>2016</v>
      </c>
    </row>
    <row r="2262" spans="1:21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80"/>
        <v>327</v>
      </c>
      <c r="P2262">
        <f t="shared" si="181"/>
        <v>97.3</v>
      </c>
      <c r="Q2262" s="11" t="s">
        <v>8331</v>
      </c>
      <c r="R2262" t="s">
        <v>8349</v>
      </c>
      <c r="S2262" s="16">
        <f t="shared" si="182"/>
        <v>41695.016782407409</v>
      </c>
      <c r="T2262" s="16">
        <f t="shared" si="183"/>
        <v>16155.975115740743</v>
      </c>
      <c r="U2262">
        <f t="shared" si="179"/>
        <v>2014</v>
      </c>
    </row>
    <row r="2263" spans="1:21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80"/>
        <v>780</v>
      </c>
      <c r="P2263">
        <f t="shared" si="181"/>
        <v>37.119999999999997</v>
      </c>
      <c r="Q2263" s="11" t="s">
        <v>8331</v>
      </c>
      <c r="R2263" t="s">
        <v>8349</v>
      </c>
      <c r="S2263" s="16">
        <f t="shared" si="182"/>
        <v>42759.724768518514</v>
      </c>
      <c r="T2263" s="16">
        <f t="shared" si="183"/>
        <v>17211.724768518518</v>
      </c>
      <c r="U2263">
        <f t="shared" si="179"/>
        <v>2017</v>
      </c>
    </row>
    <row r="2264" spans="1:21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80"/>
        <v>154</v>
      </c>
      <c r="P2264">
        <f t="shared" si="181"/>
        <v>28.1</v>
      </c>
      <c r="Q2264" s="11" t="s">
        <v>8331</v>
      </c>
      <c r="R2264" t="s">
        <v>8349</v>
      </c>
      <c r="S2264" s="16">
        <f t="shared" si="182"/>
        <v>41926.585162037038</v>
      </c>
      <c r="T2264" s="16">
        <f t="shared" si="183"/>
        <v>16392</v>
      </c>
      <c r="U2264">
        <f t="shared" si="179"/>
        <v>2014</v>
      </c>
    </row>
    <row r="2265" spans="1:21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80"/>
        <v>116</v>
      </c>
      <c r="P2265">
        <f t="shared" si="181"/>
        <v>144.43</v>
      </c>
      <c r="Q2265" s="11" t="s">
        <v>8331</v>
      </c>
      <c r="R2265" t="s">
        <v>8349</v>
      </c>
      <c r="S2265" s="16">
        <f t="shared" si="182"/>
        <v>42014.832326388889</v>
      </c>
      <c r="T2265" s="16">
        <f t="shared" si="183"/>
        <v>16466.832326388889</v>
      </c>
      <c r="U2265">
        <f t="shared" si="179"/>
        <v>2015</v>
      </c>
    </row>
    <row r="2266" spans="1:21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80"/>
        <v>180</v>
      </c>
      <c r="P2266">
        <f t="shared" si="181"/>
        <v>24.27</v>
      </c>
      <c r="Q2266" s="11" t="s">
        <v>8331</v>
      </c>
      <c r="R2266" t="s">
        <v>8349</v>
      </c>
      <c r="S2266" s="16">
        <f t="shared" si="182"/>
        <v>42496.582337962958</v>
      </c>
      <c r="T2266" s="16">
        <f t="shared" si="183"/>
        <v>16944.125</v>
      </c>
      <c r="U2266">
        <f t="shared" si="179"/>
        <v>2016</v>
      </c>
    </row>
    <row r="2267" spans="1:21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80"/>
        <v>299</v>
      </c>
      <c r="P2267">
        <f t="shared" si="181"/>
        <v>35.119999999999997</v>
      </c>
      <c r="Q2267" s="11" t="s">
        <v>8331</v>
      </c>
      <c r="R2267" t="s">
        <v>8349</v>
      </c>
      <c r="S2267" s="16">
        <f t="shared" si="182"/>
        <v>42689.853090277778</v>
      </c>
      <c r="T2267" s="16">
        <f t="shared" si="183"/>
        <v>17127.853090277778</v>
      </c>
      <c r="U2267">
        <f t="shared" si="179"/>
        <v>2016</v>
      </c>
    </row>
    <row r="2268" spans="1:21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80"/>
        <v>320</v>
      </c>
      <c r="P2268">
        <f t="shared" si="181"/>
        <v>24.76</v>
      </c>
      <c r="Q2268" s="11" t="s">
        <v>8331</v>
      </c>
      <c r="R2268" t="s">
        <v>8349</v>
      </c>
      <c r="S2268" s="16">
        <f t="shared" si="182"/>
        <v>42469.874907407408</v>
      </c>
      <c r="T2268" s="16">
        <f t="shared" si="183"/>
        <v>16918.083333333332</v>
      </c>
      <c r="U2268">
        <f t="shared" si="179"/>
        <v>2016</v>
      </c>
    </row>
    <row r="2269" spans="1:21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80"/>
        <v>381</v>
      </c>
      <c r="P2269">
        <f t="shared" si="181"/>
        <v>188.38</v>
      </c>
      <c r="Q2269" s="11" t="s">
        <v>8331</v>
      </c>
      <c r="R2269" t="s">
        <v>8349</v>
      </c>
      <c r="S2269" s="16">
        <f t="shared" si="182"/>
        <v>41968.829826388886</v>
      </c>
      <c r="T2269" s="16">
        <f t="shared" si="183"/>
        <v>16425.041666666668</v>
      </c>
      <c r="U2269">
        <f t="shared" si="179"/>
        <v>2014</v>
      </c>
    </row>
    <row r="2270" spans="1:21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16">
        <f t="shared" si="182"/>
        <v>42776.082349537035</v>
      </c>
      <c r="T2270" s="16">
        <f t="shared" si="183"/>
        <v>17237.082349537035</v>
      </c>
      <c r="U2270">
        <f t="shared" si="179"/>
        <v>2017</v>
      </c>
    </row>
    <row r="2271" spans="1:21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16">
        <f t="shared" si="182"/>
        <v>42776.704432870371</v>
      </c>
      <c r="T2271" s="16">
        <f t="shared" si="183"/>
        <v>17232.208333333332</v>
      </c>
      <c r="U2271">
        <f t="shared" si="179"/>
        <v>2017</v>
      </c>
    </row>
    <row r="2272" spans="1:21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16">
        <f t="shared" si="182"/>
        <v>42725.869363425925</v>
      </c>
      <c r="T2272" s="16">
        <f t="shared" si="183"/>
        <v>17176.915972222221</v>
      </c>
      <c r="U2272">
        <f t="shared" si="179"/>
        <v>2016</v>
      </c>
    </row>
    <row r="2273" spans="1:21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16">
        <f t="shared" si="182"/>
        <v>42684.000046296293</v>
      </c>
      <c r="T2273" s="16">
        <f t="shared" si="183"/>
        <v>17145.000046296296</v>
      </c>
      <c r="U2273">
        <f t="shared" si="179"/>
        <v>2016</v>
      </c>
    </row>
    <row r="2274" spans="1:21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16">
        <f t="shared" si="182"/>
        <v>42315.699490740735</v>
      </c>
      <c r="T2274" s="16">
        <f t="shared" si="183"/>
        <v>16776.699490740739</v>
      </c>
      <c r="U2274">
        <f t="shared" si="179"/>
        <v>2015</v>
      </c>
    </row>
    <row r="2275" spans="1:21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16">
        <f t="shared" si="182"/>
        <v>42781.549097222218</v>
      </c>
      <c r="T2275" s="16">
        <f t="shared" si="183"/>
        <v>17237.507430555557</v>
      </c>
      <c r="U2275">
        <f t="shared" si="179"/>
        <v>2017</v>
      </c>
    </row>
    <row r="2276" spans="1:21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16">
        <f t="shared" si="182"/>
        <v>41663.500659722224</v>
      </c>
      <c r="T2276" s="16">
        <f t="shared" si="183"/>
        <v>16124.500659722222</v>
      </c>
      <c r="U2276">
        <f t="shared" si="179"/>
        <v>2014</v>
      </c>
    </row>
    <row r="2277" spans="1:21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16">
        <f t="shared" si="182"/>
        <v>41965.616655092599</v>
      </c>
      <c r="T2277" s="16">
        <f t="shared" si="183"/>
        <v>16426.616655092595</v>
      </c>
      <c r="U2277">
        <f t="shared" si="179"/>
        <v>2014</v>
      </c>
    </row>
    <row r="2278" spans="1:21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16">
        <f t="shared" si="182"/>
        <v>41614.651493055557</v>
      </c>
      <c r="T2278" s="16">
        <f t="shared" si="183"/>
        <v>16075.651493055555</v>
      </c>
      <c r="U2278">
        <f t="shared" si="179"/>
        <v>2013</v>
      </c>
    </row>
    <row r="2279" spans="1:21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16">
        <f t="shared" si="182"/>
        <v>40936.678506944445</v>
      </c>
      <c r="T2279" s="16">
        <f t="shared" si="183"/>
        <v>15397.678506944445</v>
      </c>
      <c r="U2279">
        <f t="shared" si="179"/>
        <v>2012</v>
      </c>
    </row>
    <row r="2280" spans="1:21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16">
        <f t="shared" si="182"/>
        <v>42338.709108796291</v>
      </c>
      <c r="T2280" s="16">
        <f t="shared" si="183"/>
        <v>16803.957638888889</v>
      </c>
      <c r="U2280">
        <f t="shared" si="179"/>
        <v>2015</v>
      </c>
    </row>
    <row r="2281" spans="1:21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16">
        <f t="shared" si="182"/>
        <v>42020.806701388887</v>
      </c>
      <c r="T2281" s="16">
        <f t="shared" si="183"/>
        <v>16470.166666666668</v>
      </c>
      <c r="U2281">
        <f t="shared" si="179"/>
        <v>2015</v>
      </c>
    </row>
    <row r="2282" spans="1:21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80"/>
        <v>404</v>
      </c>
      <c r="P2282">
        <f t="shared" si="181"/>
        <v>82.4</v>
      </c>
      <c r="Q2282" s="11" t="s">
        <v>8323</v>
      </c>
      <c r="R2282" t="s">
        <v>8324</v>
      </c>
      <c r="S2282" s="16">
        <f t="shared" si="182"/>
        <v>42234.624895833331</v>
      </c>
      <c r="T2282" s="16">
        <f t="shared" si="183"/>
        <v>16695.624895833334</v>
      </c>
      <c r="U2282">
        <f t="shared" si="179"/>
        <v>2015</v>
      </c>
    </row>
    <row r="2283" spans="1:21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16">
        <f t="shared" si="182"/>
        <v>40687.285844907405</v>
      </c>
      <c r="T2283" s="16">
        <f t="shared" si="183"/>
        <v>15180.284722222221</v>
      </c>
      <c r="U2283">
        <f t="shared" si="179"/>
        <v>2011</v>
      </c>
    </row>
    <row r="2284" spans="1:21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16">
        <f t="shared" si="182"/>
        <v>42323.17460648148</v>
      </c>
      <c r="T2284" s="16">
        <f t="shared" si="183"/>
        <v>16814.174606481483</v>
      </c>
      <c r="U2284">
        <f t="shared" si="179"/>
        <v>2015</v>
      </c>
    </row>
    <row r="2285" spans="1:21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16">
        <f t="shared" si="182"/>
        <v>40978.125046296293</v>
      </c>
      <c r="T2285" s="16">
        <f t="shared" si="183"/>
        <v>15469.083379629628</v>
      </c>
      <c r="U2285">
        <f t="shared" si="179"/>
        <v>2012</v>
      </c>
    </row>
    <row r="2286" spans="1:21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16">
        <f t="shared" si="182"/>
        <v>40585.796817129631</v>
      </c>
      <c r="T2286" s="16">
        <f t="shared" si="183"/>
        <v>15045.166666666666</v>
      </c>
      <c r="U2286">
        <f t="shared" si="179"/>
        <v>2011</v>
      </c>
    </row>
    <row r="2287" spans="1:21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16">
        <f t="shared" si="182"/>
        <v>41059.185682870368</v>
      </c>
      <c r="T2287" s="16">
        <f t="shared" si="183"/>
        <v>15520.185682870369</v>
      </c>
      <c r="U2287">
        <f t="shared" si="179"/>
        <v>2012</v>
      </c>
    </row>
    <row r="2288" spans="1:21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16">
        <f t="shared" si="182"/>
        <v>41494.963587962964</v>
      </c>
      <c r="T2288" s="16">
        <f t="shared" si="183"/>
        <v>15954.165972222223</v>
      </c>
      <c r="U2288">
        <f t="shared" si="179"/>
        <v>2013</v>
      </c>
    </row>
    <row r="2289" spans="1:21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16">
        <f t="shared" si="182"/>
        <v>41792.667361111111</v>
      </c>
      <c r="T2289" s="16">
        <f t="shared" si="183"/>
        <v>16244.667361111111</v>
      </c>
      <c r="U2289">
        <f t="shared" si="179"/>
        <v>2014</v>
      </c>
    </row>
    <row r="2290" spans="1:21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16">
        <f t="shared" si="182"/>
        <v>41067.827418981484</v>
      </c>
      <c r="T2290" s="16">
        <f t="shared" si="183"/>
        <v>15517.75</v>
      </c>
      <c r="U2290">
        <f t="shared" si="179"/>
        <v>2012</v>
      </c>
    </row>
    <row r="2291" spans="1:21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16">
        <f t="shared" si="182"/>
        <v>41571.998379629629</v>
      </c>
      <c r="T2291" s="16">
        <f t="shared" si="183"/>
        <v>16045.973611111111</v>
      </c>
      <c r="U2291">
        <f t="shared" si="179"/>
        <v>2013</v>
      </c>
    </row>
    <row r="2292" spans="1:21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16">
        <f t="shared" si="182"/>
        <v>40070.253819444442</v>
      </c>
      <c r="T2292" s="16">
        <f t="shared" si="183"/>
        <v>14579.708333333334</v>
      </c>
      <c r="U2292">
        <f t="shared" si="179"/>
        <v>2009</v>
      </c>
    </row>
    <row r="2293" spans="1:21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16">
        <f t="shared" si="182"/>
        <v>40987.977060185185</v>
      </c>
      <c r="T2293" s="16">
        <f t="shared" si="183"/>
        <v>15453.166666666666</v>
      </c>
      <c r="U2293">
        <f t="shared" si="179"/>
        <v>2012</v>
      </c>
    </row>
    <row r="2294" spans="1:21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16">
        <f t="shared" si="182"/>
        <v>40987.697638888887</v>
      </c>
      <c r="T2294" s="16">
        <f t="shared" si="183"/>
        <v>15448.697638888889</v>
      </c>
      <c r="U2294">
        <f t="shared" si="179"/>
        <v>2012</v>
      </c>
    </row>
    <row r="2295" spans="1:21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16">
        <f t="shared" si="182"/>
        <v>41151.708321759259</v>
      </c>
      <c r="T2295" s="16">
        <f t="shared" si="183"/>
        <v>15608.165972222223</v>
      </c>
      <c r="U2295">
        <f t="shared" si="179"/>
        <v>2012</v>
      </c>
    </row>
    <row r="2296" spans="1:21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16">
        <f t="shared" si="182"/>
        <v>41264.72314814815</v>
      </c>
      <c r="T2296" s="16">
        <f t="shared" si="183"/>
        <v>15725.723148148149</v>
      </c>
      <c r="U2296">
        <f t="shared" si="179"/>
        <v>2012</v>
      </c>
    </row>
    <row r="2297" spans="1:21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16">
        <f t="shared" si="182"/>
        <v>41270.954351851848</v>
      </c>
      <c r="T2297" s="16">
        <f t="shared" si="183"/>
        <v>15731.954351851849</v>
      </c>
      <c r="U2297">
        <f t="shared" si="179"/>
        <v>2012</v>
      </c>
    </row>
    <row r="2298" spans="1:21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16">
        <f t="shared" si="182"/>
        <v>40927.731782407405</v>
      </c>
      <c r="T2298" s="16">
        <f t="shared" si="183"/>
        <v>15393.731782407407</v>
      </c>
      <c r="U2298">
        <f t="shared" si="179"/>
        <v>2012</v>
      </c>
    </row>
    <row r="2299" spans="1:21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6">
        <f t="shared" si="182"/>
        <v>40948.042233796295</v>
      </c>
      <c r="T2299" s="16">
        <f t="shared" si="183"/>
        <v>15413.165972222223</v>
      </c>
      <c r="U2299">
        <f t="shared" si="179"/>
        <v>2012</v>
      </c>
    </row>
    <row r="2300" spans="1:21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6">
        <f t="shared" si="182"/>
        <v>41694.84065972222</v>
      </c>
      <c r="T2300" s="16">
        <f t="shared" si="183"/>
        <v>16155.798993055556</v>
      </c>
      <c r="U2300">
        <f t="shared" si="179"/>
        <v>2014</v>
      </c>
    </row>
    <row r="2301" spans="1:21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6">
        <f t="shared" si="182"/>
        <v>40565.032511574071</v>
      </c>
      <c r="T2301" s="16">
        <f t="shared" si="183"/>
        <v>15011.032511574072</v>
      </c>
      <c r="U2301">
        <f t="shared" si="179"/>
        <v>2011</v>
      </c>
    </row>
    <row r="2302" spans="1:21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80"/>
        <v>101</v>
      </c>
      <c r="P2302">
        <f t="shared" si="181"/>
        <v>115.71</v>
      </c>
      <c r="Q2302" s="11" t="s">
        <v>8323</v>
      </c>
      <c r="R2302" t="s">
        <v>8327</v>
      </c>
      <c r="S2302" s="16">
        <f t="shared" si="182"/>
        <v>41074.727037037039</v>
      </c>
      <c r="T2302" s="16">
        <f t="shared" si="183"/>
        <v>15519.727037037037</v>
      </c>
      <c r="U2302">
        <f t="shared" si="179"/>
        <v>2012</v>
      </c>
    </row>
    <row r="2303" spans="1:21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6">
        <f t="shared" si="182"/>
        <v>41416.146944444445</v>
      </c>
      <c r="T2303" s="16">
        <f t="shared" si="183"/>
        <v>15877.146944444445</v>
      </c>
      <c r="U2303">
        <f t="shared" si="179"/>
        <v>2013</v>
      </c>
    </row>
    <row r="2304" spans="1:21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6">
        <f t="shared" si="182"/>
        <v>41605.868449074071</v>
      </c>
      <c r="T2304" s="16">
        <f t="shared" si="183"/>
        <v>16070.291666666666</v>
      </c>
      <c r="U2304">
        <f t="shared" si="179"/>
        <v>2013</v>
      </c>
    </row>
    <row r="2305" spans="1:21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6">
        <f t="shared" si="182"/>
        <v>40850.111064814817</v>
      </c>
      <c r="T2305" s="16">
        <f t="shared" si="183"/>
        <v>15321.152731481481</v>
      </c>
      <c r="U2305">
        <f t="shared" si="179"/>
        <v>2011</v>
      </c>
    </row>
    <row r="2306" spans="1:21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6">
        <f t="shared" si="182"/>
        <v>40502.815868055557</v>
      </c>
      <c r="T2306" s="16">
        <f t="shared" si="183"/>
        <v>14975.207638888889</v>
      </c>
      <c r="U2306">
        <f t="shared" si="179"/>
        <v>2010</v>
      </c>
    </row>
    <row r="2307" spans="1:21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6">
        <f t="shared" si="183"/>
        <v>16290.75</v>
      </c>
      <c r="U2307">
        <f t="shared" ref="U2307:U2370" si="184">YEAR(S2307)</f>
        <v>2014</v>
      </c>
    </row>
    <row r="2308" spans="1:21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15409.168159722221</v>
      </c>
      <c r="U2308">
        <f t="shared" si="184"/>
        <v>2012</v>
      </c>
    </row>
    <row r="2309" spans="1:21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15465.802407407406</v>
      </c>
      <c r="U2309">
        <f t="shared" si="184"/>
        <v>2012</v>
      </c>
    </row>
    <row r="2310" spans="1:21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16311.041666666666</v>
      </c>
      <c r="U2310">
        <f t="shared" si="184"/>
        <v>2014</v>
      </c>
    </row>
    <row r="2311" spans="1:21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15773.987696759259</v>
      </c>
      <c r="U2311">
        <f t="shared" si="184"/>
        <v>2013</v>
      </c>
    </row>
    <row r="2312" spans="1:21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15785.752488425926</v>
      </c>
      <c r="U2312">
        <f t="shared" si="184"/>
        <v>2013</v>
      </c>
    </row>
    <row r="2313" spans="1:21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ref="O2313:O2376" si="185">ROUND(E2313/D2313*100,0)</f>
        <v>104</v>
      </c>
      <c r="P2313">
        <f t="shared" ref="P2313:P2376" si="186">IFERROR(ROUND(E2313/L2313,2),0)</f>
        <v>90.1</v>
      </c>
      <c r="Q2313" s="11" t="s">
        <v>8323</v>
      </c>
      <c r="R2313" t="s">
        <v>8327</v>
      </c>
      <c r="S2313" s="16">
        <f t="shared" ref="S2313:S2376" si="187">(((J2313/60)/60)/24)+DATE(1970,1,1)</f>
        <v>41736.004502314812</v>
      </c>
      <c r="T2313" s="16">
        <f t="shared" ref="T2313:T2376" si="188">(((I2313/60)/60)/24)</f>
        <v>16197.004502314814</v>
      </c>
      <c r="U2313">
        <f t="shared" si="184"/>
        <v>2014</v>
      </c>
    </row>
    <row r="2314" spans="1:21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5"/>
        <v>108</v>
      </c>
      <c r="P2314">
        <f t="shared" si="186"/>
        <v>40.96</v>
      </c>
      <c r="Q2314" s="11" t="s">
        <v>8323</v>
      </c>
      <c r="R2314" t="s">
        <v>8327</v>
      </c>
      <c r="S2314" s="16">
        <f t="shared" si="187"/>
        <v>41716.632847222223</v>
      </c>
      <c r="T2314" s="16">
        <f t="shared" si="188"/>
        <v>16178.958333333334</v>
      </c>
      <c r="U2314">
        <f t="shared" si="184"/>
        <v>2014</v>
      </c>
    </row>
    <row r="2315" spans="1:21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5"/>
        <v>176</v>
      </c>
      <c r="P2315">
        <f t="shared" si="186"/>
        <v>56</v>
      </c>
      <c r="Q2315" s="11" t="s">
        <v>8323</v>
      </c>
      <c r="R2315" t="s">
        <v>8327</v>
      </c>
      <c r="S2315" s="16">
        <f t="shared" si="187"/>
        <v>41002.958634259259</v>
      </c>
      <c r="T2315" s="16">
        <f t="shared" si="188"/>
        <v>15463.958634259259</v>
      </c>
      <c r="U2315">
        <f t="shared" si="184"/>
        <v>2012</v>
      </c>
    </row>
    <row r="2316" spans="1:21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5"/>
        <v>157</v>
      </c>
      <c r="P2316">
        <f t="shared" si="186"/>
        <v>37.67</v>
      </c>
      <c r="Q2316" s="11" t="s">
        <v>8323</v>
      </c>
      <c r="R2316" t="s">
        <v>8327</v>
      </c>
      <c r="S2316" s="16">
        <f t="shared" si="187"/>
        <v>41037.551585648151</v>
      </c>
      <c r="T2316" s="16">
        <f t="shared" si="188"/>
        <v>15498.551585648149</v>
      </c>
      <c r="U2316">
        <f t="shared" si="184"/>
        <v>2012</v>
      </c>
    </row>
    <row r="2317" spans="1:21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5"/>
        <v>103</v>
      </c>
      <c r="P2317">
        <f t="shared" si="186"/>
        <v>40.08</v>
      </c>
      <c r="Q2317" s="11" t="s">
        <v>8323</v>
      </c>
      <c r="R2317" t="s">
        <v>8327</v>
      </c>
      <c r="S2317" s="16">
        <f t="shared" si="187"/>
        <v>41004.72619212963</v>
      </c>
      <c r="T2317" s="16">
        <f t="shared" si="188"/>
        <v>15465.726192129629</v>
      </c>
      <c r="U2317">
        <f t="shared" si="184"/>
        <v>2012</v>
      </c>
    </row>
    <row r="2318" spans="1:21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5"/>
        <v>104</v>
      </c>
      <c r="P2318">
        <f t="shared" si="186"/>
        <v>78.03</v>
      </c>
      <c r="Q2318" s="11" t="s">
        <v>8323</v>
      </c>
      <c r="R2318" t="s">
        <v>8327</v>
      </c>
      <c r="S2318" s="16">
        <f t="shared" si="187"/>
        <v>40079.725115740745</v>
      </c>
      <c r="T2318" s="16">
        <f t="shared" si="188"/>
        <v>14587.766666666668</v>
      </c>
      <c r="U2318">
        <f t="shared" si="184"/>
        <v>2009</v>
      </c>
    </row>
    <row r="2319" spans="1:21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5"/>
        <v>104</v>
      </c>
      <c r="P2319">
        <f t="shared" si="186"/>
        <v>18.91</v>
      </c>
      <c r="Q2319" s="11" t="s">
        <v>8323</v>
      </c>
      <c r="R2319" t="s">
        <v>8327</v>
      </c>
      <c r="S2319" s="16">
        <f t="shared" si="187"/>
        <v>40192.542233796295</v>
      </c>
      <c r="T2319" s="16">
        <f t="shared" si="188"/>
        <v>14655.208333333334</v>
      </c>
      <c r="U2319">
        <f t="shared" si="184"/>
        <v>2010</v>
      </c>
    </row>
    <row r="2320" spans="1:21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5"/>
        <v>121</v>
      </c>
      <c r="P2320">
        <f t="shared" si="186"/>
        <v>37.130000000000003</v>
      </c>
      <c r="Q2320" s="11" t="s">
        <v>8323</v>
      </c>
      <c r="R2320" t="s">
        <v>8327</v>
      </c>
      <c r="S2320" s="16">
        <f t="shared" si="187"/>
        <v>40050.643680555557</v>
      </c>
      <c r="T2320" s="16">
        <f t="shared" si="188"/>
        <v>14513.165972222223</v>
      </c>
      <c r="U2320">
        <f t="shared" si="184"/>
        <v>2009</v>
      </c>
    </row>
    <row r="2321" spans="1:21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5"/>
        <v>108</v>
      </c>
      <c r="P2321">
        <f t="shared" si="186"/>
        <v>41.96</v>
      </c>
      <c r="Q2321" s="11" t="s">
        <v>8323</v>
      </c>
      <c r="R2321" t="s">
        <v>8327</v>
      </c>
      <c r="S2321" s="16">
        <f t="shared" si="187"/>
        <v>41593.082002314812</v>
      </c>
      <c r="T2321" s="16">
        <f t="shared" si="188"/>
        <v>16054.082002314814</v>
      </c>
      <c r="U2321">
        <f t="shared" si="184"/>
        <v>2013</v>
      </c>
    </row>
    <row r="2322" spans="1:21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5"/>
        <v>109</v>
      </c>
      <c r="P2322">
        <f t="shared" si="186"/>
        <v>61.04</v>
      </c>
      <c r="Q2322" s="11" t="s">
        <v>8334</v>
      </c>
      <c r="R2322" t="s">
        <v>8350</v>
      </c>
      <c r="S2322" s="16">
        <f t="shared" si="187"/>
        <v>41696.817129629628</v>
      </c>
      <c r="T2322" s="16">
        <f t="shared" si="188"/>
        <v>16162.775462962964</v>
      </c>
      <c r="U2322">
        <f t="shared" si="184"/>
        <v>2014</v>
      </c>
    </row>
    <row r="2323" spans="1:21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5"/>
        <v>39</v>
      </c>
      <c r="P2323">
        <f t="shared" si="186"/>
        <v>64.53</v>
      </c>
      <c r="Q2323" s="11" t="s">
        <v>8334</v>
      </c>
      <c r="R2323" t="s">
        <v>8350</v>
      </c>
      <c r="S2323" s="16">
        <f t="shared" si="187"/>
        <v>42799.260428240741</v>
      </c>
      <c r="T2323" s="16">
        <f t="shared" si="188"/>
        <v>17260.218761574073</v>
      </c>
      <c r="U2323">
        <f t="shared" si="184"/>
        <v>2017</v>
      </c>
    </row>
    <row r="2324" spans="1:21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5"/>
        <v>3</v>
      </c>
      <c r="P2324">
        <f t="shared" si="186"/>
        <v>21.25</v>
      </c>
      <c r="Q2324" s="11" t="s">
        <v>8334</v>
      </c>
      <c r="R2324" t="s">
        <v>8350</v>
      </c>
      <c r="S2324" s="16">
        <f t="shared" si="187"/>
        <v>42804.895474537043</v>
      </c>
      <c r="T2324" s="16">
        <f t="shared" si="188"/>
        <v>17265.853807870371</v>
      </c>
      <c r="U2324">
        <f t="shared" si="184"/>
        <v>2017</v>
      </c>
    </row>
    <row r="2325" spans="1:21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5"/>
        <v>48</v>
      </c>
      <c r="P2325">
        <f t="shared" si="186"/>
        <v>30</v>
      </c>
      <c r="Q2325" s="11" t="s">
        <v>8334</v>
      </c>
      <c r="R2325" t="s">
        <v>8350</v>
      </c>
      <c r="S2325" s="16">
        <f t="shared" si="187"/>
        <v>42807.755173611105</v>
      </c>
      <c r="T2325" s="16">
        <f t="shared" si="188"/>
        <v>17245.755173611109</v>
      </c>
      <c r="U2325">
        <f t="shared" si="184"/>
        <v>2017</v>
      </c>
    </row>
    <row r="2326" spans="1:21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5"/>
        <v>21</v>
      </c>
      <c r="P2326">
        <f t="shared" si="186"/>
        <v>25.49</v>
      </c>
      <c r="Q2326" s="11" t="s">
        <v>8334</v>
      </c>
      <c r="R2326" t="s">
        <v>8350</v>
      </c>
      <c r="S2326" s="16">
        <f t="shared" si="187"/>
        <v>42790.885243055556</v>
      </c>
      <c r="T2326" s="16">
        <f t="shared" si="188"/>
        <v>17251.843576388888</v>
      </c>
      <c r="U2326">
        <f t="shared" si="184"/>
        <v>2017</v>
      </c>
    </row>
    <row r="2327" spans="1:21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5"/>
        <v>8</v>
      </c>
      <c r="P2327">
        <f t="shared" si="186"/>
        <v>11.43</v>
      </c>
      <c r="Q2327" s="11" t="s">
        <v>8334</v>
      </c>
      <c r="R2327" t="s">
        <v>8350</v>
      </c>
      <c r="S2327" s="16">
        <f t="shared" si="187"/>
        <v>42794.022349537037</v>
      </c>
      <c r="T2327" s="16">
        <f t="shared" si="188"/>
        <v>17254.980682870369</v>
      </c>
      <c r="U2327">
        <f t="shared" si="184"/>
        <v>2017</v>
      </c>
    </row>
    <row r="2328" spans="1:21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5"/>
        <v>1</v>
      </c>
      <c r="P2328">
        <f t="shared" si="186"/>
        <v>108</v>
      </c>
      <c r="Q2328" s="11" t="s">
        <v>8334</v>
      </c>
      <c r="R2328" t="s">
        <v>8350</v>
      </c>
      <c r="S2328" s="16">
        <f t="shared" si="187"/>
        <v>42804.034120370372</v>
      </c>
      <c r="T2328" s="16">
        <f t="shared" si="188"/>
        <v>17286.708333333332</v>
      </c>
      <c r="U2328">
        <f t="shared" si="184"/>
        <v>2017</v>
      </c>
    </row>
    <row r="2329" spans="1:21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5"/>
        <v>526</v>
      </c>
      <c r="P2329">
        <f t="shared" si="186"/>
        <v>54.88</v>
      </c>
      <c r="Q2329" s="11" t="s">
        <v>8334</v>
      </c>
      <c r="R2329" t="s">
        <v>8350</v>
      </c>
      <c r="S2329" s="16">
        <f t="shared" si="187"/>
        <v>41842.917129629634</v>
      </c>
      <c r="T2329" s="16">
        <f t="shared" si="188"/>
        <v>16308.917129629632</v>
      </c>
      <c r="U2329">
        <f t="shared" si="184"/>
        <v>2014</v>
      </c>
    </row>
    <row r="2330" spans="1:21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5"/>
        <v>254</v>
      </c>
      <c r="P2330">
        <f t="shared" si="186"/>
        <v>47.38</v>
      </c>
      <c r="Q2330" s="11" t="s">
        <v>8334</v>
      </c>
      <c r="R2330" t="s">
        <v>8350</v>
      </c>
      <c r="S2330" s="16">
        <f t="shared" si="187"/>
        <v>42139.781678240746</v>
      </c>
      <c r="T2330" s="16">
        <f t="shared" si="188"/>
        <v>16600.781678240743</v>
      </c>
      <c r="U2330">
        <f t="shared" si="184"/>
        <v>2015</v>
      </c>
    </row>
    <row r="2331" spans="1:21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5"/>
        <v>106</v>
      </c>
      <c r="P2331">
        <f t="shared" si="186"/>
        <v>211.84</v>
      </c>
      <c r="Q2331" s="11" t="s">
        <v>8334</v>
      </c>
      <c r="R2331" t="s">
        <v>8350</v>
      </c>
      <c r="S2331" s="16">
        <f t="shared" si="187"/>
        <v>41807.624374999999</v>
      </c>
      <c r="T2331" s="16">
        <f t="shared" si="188"/>
        <v>16268.624375000001</v>
      </c>
      <c r="U2331">
        <f t="shared" si="184"/>
        <v>2014</v>
      </c>
    </row>
    <row r="2332" spans="1:21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5"/>
        <v>102</v>
      </c>
      <c r="P2332">
        <f t="shared" si="186"/>
        <v>219.93</v>
      </c>
      <c r="Q2332" s="11" t="s">
        <v>8334</v>
      </c>
      <c r="R2332" t="s">
        <v>8350</v>
      </c>
      <c r="S2332" s="16">
        <f t="shared" si="187"/>
        <v>42332.89980324074</v>
      </c>
      <c r="T2332" s="16">
        <f t="shared" si="188"/>
        <v>16794</v>
      </c>
      <c r="U2332">
        <f t="shared" si="184"/>
        <v>2015</v>
      </c>
    </row>
    <row r="2333" spans="1:21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5"/>
        <v>144</v>
      </c>
      <c r="P2333">
        <f t="shared" si="186"/>
        <v>40.799999999999997</v>
      </c>
      <c r="Q2333" s="11" t="s">
        <v>8334</v>
      </c>
      <c r="R2333" t="s">
        <v>8350</v>
      </c>
      <c r="S2333" s="16">
        <f t="shared" si="187"/>
        <v>41839.005671296298</v>
      </c>
      <c r="T2333" s="16">
        <f t="shared" si="188"/>
        <v>16300.005671296298</v>
      </c>
      <c r="U2333">
        <f t="shared" si="184"/>
        <v>2014</v>
      </c>
    </row>
    <row r="2334" spans="1:21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16">
        <f t="shared" si="187"/>
        <v>42011.628136574072</v>
      </c>
      <c r="T2334" s="16">
        <f t="shared" si="188"/>
        <v>16472.628136574072</v>
      </c>
      <c r="U2334">
        <f t="shared" si="184"/>
        <v>2015</v>
      </c>
    </row>
    <row r="2335" spans="1:21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16">
        <f t="shared" si="187"/>
        <v>41767.650347222225</v>
      </c>
      <c r="T2335" s="16">
        <f t="shared" si="188"/>
        <v>16219.743055555555</v>
      </c>
      <c r="U2335">
        <f t="shared" si="184"/>
        <v>2014</v>
      </c>
    </row>
    <row r="2336" spans="1:21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16">
        <f t="shared" si="187"/>
        <v>41918.670115740737</v>
      </c>
      <c r="T2336" s="16">
        <f t="shared" si="188"/>
        <v>16379.731944444444</v>
      </c>
      <c r="U2336">
        <f t="shared" si="184"/>
        <v>2014</v>
      </c>
    </row>
    <row r="2337" spans="1:21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16">
        <f t="shared" si="187"/>
        <v>41771.572256944448</v>
      </c>
      <c r="T2337" s="16">
        <f t="shared" si="188"/>
        <v>16232.572256944446</v>
      </c>
      <c r="U2337">
        <f t="shared" si="184"/>
        <v>2014</v>
      </c>
    </row>
    <row r="2338" spans="1:21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16">
        <f t="shared" si="187"/>
        <v>41666.924710648149</v>
      </c>
      <c r="T2338" s="16">
        <f t="shared" si="188"/>
        <v>16137.924710648147</v>
      </c>
      <c r="U2338">
        <f t="shared" si="184"/>
        <v>2014</v>
      </c>
    </row>
    <row r="2339" spans="1:21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16">
        <f t="shared" si="187"/>
        <v>41786.640543981484</v>
      </c>
      <c r="T2339" s="16">
        <f t="shared" si="188"/>
        <v>16247.640543981483</v>
      </c>
      <c r="U2339">
        <f t="shared" si="184"/>
        <v>2014</v>
      </c>
    </row>
    <row r="2340" spans="1:21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16">
        <f t="shared" si="187"/>
        <v>41789.896805555552</v>
      </c>
      <c r="T2340" s="16">
        <f t="shared" si="188"/>
        <v>16250.896805555554</v>
      </c>
      <c r="U2340">
        <f t="shared" si="184"/>
        <v>2014</v>
      </c>
    </row>
    <row r="2341" spans="1:21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16">
        <f t="shared" si="187"/>
        <v>42692.79987268518</v>
      </c>
      <c r="T2341" s="16">
        <f t="shared" si="188"/>
        <v>17154.332638888889</v>
      </c>
      <c r="U2341">
        <f t="shared" si="184"/>
        <v>2016</v>
      </c>
    </row>
    <row r="2342" spans="1:21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5"/>
        <v>106</v>
      </c>
      <c r="P2342">
        <f t="shared" si="186"/>
        <v>104.99</v>
      </c>
      <c r="Q2342" s="11" t="s">
        <v>8317</v>
      </c>
      <c r="R2342" t="s">
        <v>8318</v>
      </c>
      <c r="S2342" s="16">
        <f t="shared" si="187"/>
        <v>42643.642800925925</v>
      </c>
      <c r="T2342" s="16">
        <f t="shared" si="188"/>
        <v>17104.642800925925</v>
      </c>
      <c r="U2342">
        <f t="shared" si="184"/>
        <v>2016</v>
      </c>
    </row>
    <row r="2343" spans="1:21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5"/>
        <v>0</v>
      </c>
      <c r="P2343">
        <f t="shared" si="186"/>
        <v>0</v>
      </c>
      <c r="Q2343" s="11" t="s">
        <v>8317</v>
      </c>
      <c r="R2343" t="s">
        <v>8318</v>
      </c>
      <c r="S2343" s="16">
        <f t="shared" si="187"/>
        <v>42167.813703703709</v>
      </c>
      <c r="T2343" s="16">
        <f t="shared" si="188"/>
        <v>16628.813703703705</v>
      </c>
      <c r="U2343">
        <f t="shared" si="184"/>
        <v>2015</v>
      </c>
    </row>
    <row r="2344" spans="1:21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5"/>
        <v>0</v>
      </c>
      <c r="P2344">
        <f t="shared" si="186"/>
        <v>0</v>
      </c>
      <c r="Q2344" s="11" t="s">
        <v>8317</v>
      </c>
      <c r="R2344" t="s">
        <v>8318</v>
      </c>
      <c r="S2344" s="16">
        <f t="shared" si="187"/>
        <v>41897.702199074076</v>
      </c>
      <c r="T2344" s="16">
        <f t="shared" si="188"/>
        <v>16349.208333333334</v>
      </c>
      <c r="U2344">
        <f t="shared" si="184"/>
        <v>2014</v>
      </c>
    </row>
    <row r="2345" spans="1:21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16">
        <f t="shared" si="187"/>
        <v>42327.825289351851</v>
      </c>
      <c r="T2345" s="16">
        <f t="shared" si="188"/>
        <v>16808.824305555554</v>
      </c>
      <c r="U2345">
        <f t="shared" si="184"/>
        <v>2015</v>
      </c>
    </row>
    <row r="2346" spans="1:21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16">
        <f t="shared" si="187"/>
        <v>42515.727650462963</v>
      </c>
      <c r="T2346" s="16">
        <f t="shared" si="188"/>
        <v>16976.727650462963</v>
      </c>
      <c r="U2346">
        <f t="shared" si="184"/>
        <v>2016</v>
      </c>
    </row>
    <row r="2347" spans="1:21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5"/>
        <v>0</v>
      </c>
      <c r="P2347">
        <f t="shared" si="186"/>
        <v>0</v>
      </c>
      <c r="Q2347" s="11" t="s">
        <v>8317</v>
      </c>
      <c r="R2347" t="s">
        <v>8318</v>
      </c>
      <c r="S2347" s="16">
        <f t="shared" si="187"/>
        <v>42060.001805555556</v>
      </c>
      <c r="T2347" s="16">
        <f t="shared" si="188"/>
        <v>16525.985416666666</v>
      </c>
      <c r="U2347">
        <f t="shared" si="184"/>
        <v>2015</v>
      </c>
    </row>
    <row r="2348" spans="1:21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16">
        <f t="shared" si="187"/>
        <v>42615.79896990741</v>
      </c>
      <c r="T2348" s="16">
        <f t="shared" si="188"/>
        <v>17091.798969907406</v>
      </c>
      <c r="U2348">
        <f t="shared" si="184"/>
        <v>2016</v>
      </c>
    </row>
    <row r="2349" spans="1:21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16">
        <f t="shared" si="187"/>
        <v>42577.607361111113</v>
      </c>
      <c r="T2349" s="16">
        <f t="shared" si="188"/>
        <v>17038.607361111113</v>
      </c>
      <c r="U2349">
        <f t="shared" si="184"/>
        <v>2016</v>
      </c>
    </row>
    <row r="2350" spans="1:21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16">
        <f t="shared" si="187"/>
        <v>42360.932152777779</v>
      </c>
      <c r="T2350" s="16">
        <f t="shared" si="188"/>
        <v>16851.932152777779</v>
      </c>
      <c r="U2350">
        <f t="shared" si="184"/>
        <v>2015</v>
      </c>
    </row>
    <row r="2351" spans="1:21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5"/>
        <v>0</v>
      </c>
      <c r="P2351">
        <f t="shared" si="186"/>
        <v>0</v>
      </c>
      <c r="Q2351" s="11" t="s">
        <v>8317</v>
      </c>
      <c r="R2351" t="s">
        <v>8318</v>
      </c>
      <c r="S2351" s="16">
        <f t="shared" si="187"/>
        <v>42198.775787037041</v>
      </c>
      <c r="T2351" s="16">
        <f t="shared" si="188"/>
        <v>16658.775787037037</v>
      </c>
      <c r="U2351">
        <f t="shared" si="184"/>
        <v>2015</v>
      </c>
    </row>
    <row r="2352" spans="1:21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5"/>
        <v>0</v>
      </c>
      <c r="P2352">
        <f t="shared" si="186"/>
        <v>0</v>
      </c>
      <c r="Q2352" s="11" t="s">
        <v>8317</v>
      </c>
      <c r="R2352" t="s">
        <v>8318</v>
      </c>
      <c r="S2352" s="16">
        <f t="shared" si="187"/>
        <v>42708.842245370368</v>
      </c>
      <c r="T2352" s="16">
        <f t="shared" si="188"/>
        <v>17169.842245370372</v>
      </c>
      <c r="U2352">
        <f t="shared" si="184"/>
        <v>2016</v>
      </c>
    </row>
    <row r="2353" spans="1:21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16">
        <f t="shared" si="187"/>
        <v>42094.101145833338</v>
      </c>
      <c r="T2353" s="16">
        <f t="shared" si="188"/>
        <v>16555.101145833334</v>
      </c>
      <c r="U2353">
        <f t="shared" si="184"/>
        <v>2015</v>
      </c>
    </row>
    <row r="2354" spans="1:21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5"/>
        <v>0</v>
      </c>
      <c r="P2354">
        <f t="shared" si="186"/>
        <v>0</v>
      </c>
      <c r="Q2354" s="11" t="s">
        <v>8317</v>
      </c>
      <c r="R2354" t="s">
        <v>8318</v>
      </c>
      <c r="S2354" s="16">
        <f t="shared" si="187"/>
        <v>42101.633703703701</v>
      </c>
      <c r="T2354" s="16">
        <f t="shared" si="188"/>
        <v>16592.633703703705</v>
      </c>
      <c r="U2354">
        <f t="shared" si="184"/>
        <v>2015</v>
      </c>
    </row>
    <row r="2355" spans="1:21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5"/>
        <v>0</v>
      </c>
      <c r="P2355">
        <f t="shared" si="186"/>
        <v>0</v>
      </c>
      <c r="Q2355" s="11" t="s">
        <v>8317</v>
      </c>
      <c r="R2355" t="s">
        <v>8318</v>
      </c>
      <c r="S2355" s="16">
        <f t="shared" si="187"/>
        <v>42103.676180555558</v>
      </c>
      <c r="T2355" s="16">
        <f t="shared" si="188"/>
        <v>16546.676180555554</v>
      </c>
      <c r="U2355">
        <f t="shared" si="184"/>
        <v>2015</v>
      </c>
    </row>
    <row r="2356" spans="1:21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16">
        <f t="shared" si="187"/>
        <v>41954.722916666666</v>
      </c>
      <c r="T2356" s="16">
        <f t="shared" si="188"/>
        <v>16445.722916666666</v>
      </c>
      <c r="U2356">
        <f t="shared" si="184"/>
        <v>2014</v>
      </c>
    </row>
    <row r="2357" spans="1:21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16">
        <f t="shared" si="187"/>
        <v>42096.918240740735</v>
      </c>
      <c r="T2357" s="16">
        <f t="shared" si="188"/>
        <v>16557.918240740739</v>
      </c>
      <c r="U2357">
        <f t="shared" si="184"/>
        <v>2015</v>
      </c>
    </row>
    <row r="2358" spans="1:21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5"/>
        <v>0</v>
      </c>
      <c r="P2358">
        <f t="shared" si="186"/>
        <v>0</v>
      </c>
      <c r="Q2358" s="11" t="s">
        <v>8317</v>
      </c>
      <c r="R2358" t="s">
        <v>8318</v>
      </c>
      <c r="S2358" s="16">
        <f t="shared" si="187"/>
        <v>42130.78361111111</v>
      </c>
      <c r="T2358" s="16">
        <f t="shared" si="188"/>
        <v>16591.78361111111</v>
      </c>
      <c r="U2358">
        <f t="shared" si="184"/>
        <v>2015</v>
      </c>
    </row>
    <row r="2359" spans="1:21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5"/>
        <v>0</v>
      </c>
      <c r="P2359">
        <f t="shared" si="186"/>
        <v>0</v>
      </c>
      <c r="Q2359" s="11" t="s">
        <v>8317</v>
      </c>
      <c r="R2359" t="s">
        <v>8318</v>
      </c>
      <c r="S2359" s="16">
        <f t="shared" si="187"/>
        <v>42264.620115740734</v>
      </c>
      <c r="T2359" s="16">
        <f t="shared" si="188"/>
        <v>16725.620115740738</v>
      </c>
      <c r="U2359">
        <f t="shared" si="184"/>
        <v>2015</v>
      </c>
    </row>
    <row r="2360" spans="1:21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5"/>
        <v>0</v>
      </c>
      <c r="P2360">
        <f t="shared" si="186"/>
        <v>0</v>
      </c>
      <c r="Q2360" s="11" t="s">
        <v>8317</v>
      </c>
      <c r="R2360" t="s">
        <v>8318</v>
      </c>
      <c r="S2360" s="16">
        <f t="shared" si="187"/>
        <v>41978.930972222224</v>
      </c>
      <c r="T2360" s="16">
        <f t="shared" si="188"/>
        <v>16466.027083333334</v>
      </c>
      <c r="U2360">
        <f t="shared" si="184"/>
        <v>2014</v>
      </c>
    </row>
    <row r="2361" spans="1:21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16">
        <f t="shared" si="187"/>
        <v>42159.649583333332</v>
      </c>
      <c r="T2361" s="16">
        <f t="shared" si="188"/>
        <v>16650.649583333332</v>
      </c>
      <c r="U2361">
        <f t="shared" si="184"/>
        <v>2015</v>
      </c>
    </row>
    <row r="2362" spans="1:21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16">
        <f t="shared" si="187"/>
        <v>42377.70694444445</v>
      </c>
      <c r="T2362" s="16">
        <f t="shared" si="188"/>
        <v>16838.706944444446</v>
      </c>
      <c r="U2362">
        <f t="shared" si="184"/>
        <v>2016</v>
      </c>
    </row>
    <row r="2363" spans="1:21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5"/>
        <v>0</v>
      </c>
      <c r="P2363">
        <f t="shared" si="186"/>
        <v>0</v>
      </c>
      <c r="Q2363" s="11" t="s">
        <v>8317</v>
      </c>
      <c r="R2363" t="s">
        <v>8318</v>
      </c>
      <c r="S2363" s="16">
        <f t="shared" si="187"/>
        <v>42466.858888888892</v>
      </c>
      <c r="T2363" s="16">
        <f t="shared" si="188"/>
        <v>16921.916666666668</v>
      </c>
      <c r="U2363">
        <f t="shared" si="184"/>
        <v>2016</v>
      </c>
    </row>
    <row r="2364" spans="1:21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16">
        <f t="shared" si="187"/>
        <v>41954.688310185185</v>
      </c>
      <c r="T2364" s="16">
        <f t="shared" si="188"/>
        <v>16415.688310185185</v>
      </c>
      <c r="U2364">
        <f t="shared" si="184"/>
        <v>2014</v>
      </c>
    </row>
    <row r="2365" spans="1:21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5"/>
        <v>0</v>
      </c>
      <c r="P2365">
        <f t="shared" si="186"/>
        <v>0</v>
      </c>
      <c r="Q2365" s="11" t="s">
        <v>8317</v>
      </c>
      <c r="R2365" t="s">
        <v>8318</v>
      </c>
      <c r="S2365" s="16">
        <f t="shared" si="187"/>
        <v>42322.011574074073</v>
      </c>
      <c r="T2365" s="16">
        <f t="shared" si="188"/>
        <v>16798.011574074077</v>
      </c>
      <c r="U2365">
        <f t="shared" si="184"/>
        <v>2015</v>
      </c>
    </row>
    <row r="2366" spans="1:21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5"/>
        <v>0</v>
      </c>
      <c r="P2366">
        <f t="shared" si="186"/>
        <v>0</v>
      </c>
      <c r="Q2366" s="11" t="s">
        <v>8317</v>
      </c>
      <c r="R2366" t="s">
        <v>8318</v>
      </c>
      <c r="S2366" s="16">
        <f t="shared" si="187"/>
        <v>42248.934675925921</v>
      </c>
      <c r="T2366" s="16">
        <f t="shared" si="188"/>
        <v>16734.934675925924</v>
      </c>
      <c r="U2366">
        <f t="shared" si="184"/>
        <v>2015</v>
      </c>
    </row>
    <row r="2367" spans="1:21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5"/>
        <v>0</v>
      </c>
      <c r="P2367">
        <f t="shared" si="186"/>
        <v>0</v>
      </c>
      <c r="Q2367" s="11" t="s">
        <v>8317</v>
      </c>
      <c r="R2367" t="s">
        <v>8318</v>
      </c>
      <c r="S2367" s="16">
        <f t="shared" si="187"/>
        <v>42346.736400462964</v>
      </c>
      <c r="T2367" s="16">
        <f t="shared" si="188"/>
        <v>16817.958333333332</v>
      </c>
      <c r="U2367">
        <f t="shared" si="184"/>
        <v>2015</v>
      </c>
    </row>
    <row r="2368" spans="1:21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16">
        <f t="shared" si="187"/>
        <v>42268.531631944439</v>
      </c>
      <c r="T2368" s="16">
        <f t="shared" si="188"/>
        <v>16729.531631944443</v>
      </c>
      <c r="U2368">
        <f t="shared" si="184"/>
        <v>2015</v>
      </c>
    </row>
    <row r="2369" spans="1:21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16">
        <f t="shared" si="187"/>
        <v>42425.970092592594</v>
      </c>
      <c r="T2369" s="16">
        <f t="shared" si="188"/>
        <v>16916.928425925926</v>
      </c>
      <c r="U2369">
        <f t="shared" si="184"/>
        <v>2016</v>
      </c>
    </row>
    <row r="2370" spans="1:21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16">
        <f t="shared" si="187"/>
        <v>42063.721817129626</v>
      </c>
      <c r="T2370" s="16">
        <f t="shared" si="188"/>
        <v>16539.680150462966</v>
      </c>
      <c r="U2370">
        <f t="shared" si="184"/>
        <v>2015</v>
      </c>
    </row>
    <row r="2371" spans="1:21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6">
        <f t="shared" si="188"/>
        <v>16841.812627314815</v>
      </c>
      <c r="U2371">
        <f t="shared" ref="U2371:U2434" si="189">YEAR(S2371)</f>
        <v>2016</v>
      </c>
    </row>
    <row r="2372" spans="1:21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16422.189131944444</v>
      </c>
      <c r="U2372">
        <f t="shared" si="189"/>
        <v>2014</v>
      </c>
    </row>
    <row r="2373" spans="1:21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16611.777731481481</v>
      </c>
      <c r="U2373">
        <f t="shared" si="189"/>
        <v>2015</v>
      </c>
    </row>
    <row r="2374" spans="1:21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16549.069108796295</v>
      </c>
      <c r="U2374">
        <f t="shared" si="189"/>
        <v>2015</v>
      </c>
    </row>
    <row r="2375" spans="1:21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16676.662314814817</v>
      </c>
      <c r="U2375">
        <f t="shared" si="189"/>
        <v>2015</v>
      </c>
    </row>
    <row r="2376" spans="1:21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16478.843287037034</v>
      </c>
      <c r="U2376">
        <f t="shared" si="189"/>
        <v>2015</v>
      </c>
    </row>
    <row r="2377" spans="1:21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ref="O2377:O2440" si="190">ROUND(E2377/D2377*100,0)</f>
        <v>0</v>
      </c>
      <c r="P2377">
        <f t="shared" ref="P2377:P2440" si="191">IFERROR(ROUND(E2377/L2377,2),0)</f>
        <v>0</v>
      </c>
      <c r="Q2377" s="11" t="s">
        <v>8317</v>
      </c>
      <c r="R2377" t="s">
        <v>8318</v>
      </c>
      <c r="S2377" s="16">
        <f t="shared" ref="S2377:S2440" si="192">(((J2377/60)/60)/24)+DATE(1970,1,1)</f>
        <v>42592.836076388892</v>
      </c>
      <c r="T2377" s="16">
        <f t="shared" ref="T2377:T2440" si="193">(((I2377/60)/60)/24)</f>
        <v>17053.836076388889</v>
      </c>
      <c r="U2377">
        <f t="shared" si="189"/>
        <v>2016</v>
      </c>
    </row>
    <row r="2378" spans="1:21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90"/>
        <v>11</v>
      </c>
      <c r="P2378">
        <f t="shared" si="191"/>
        <v>81.58</v>
      </c>
      <c r="Q2378" s="11" t="s">
        <v>8317</v>
      </c>
      <c r="R2378" t="s">
        <v>8318</v>
      </c>
      <c r="S2378" s="16">
        <f t="shared" si="192"/>
        <v>42318.925532407404</v>
      </c>
      <c r="T2378" s="16">
        <f t="shared" si="193"/>
        <v>16779.925532407407</v>
      </c>
      <c r="U2378">
        <f t="shared" si="189"/>
        <v>2015</v>
      </c>
    </row>
    <row r="2379" spans="1:21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90"/>
        <v>0</v>
      </c>
      <c r="P2379">
        <f t="shared" si="191"/>
        <v>0</v>
      </c>
      <c r="Q2379" s="11" t="s">
        <v>8317</v>
      </c>
      <c r="R2379" t="s">
        <v>8318</v>
      </c>
      <c r="S2379" s="16">
        <f t="shared" si="192"/>
        <v>42669.870173611111</v>
      </c>
      <c r="T2379" s="16">
        <f t="shared" si="193"/>
        <v>17130.911840277779</v>
      </c>
      <c r="U2379">
        <f t="shared" si="189"/>
        <v>2016</v>
      </c>
    </row>
    <row r="2380" spans="1:21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90"/>
        <v>0</v>
      </c>
      <c r="P2380">
        <f t="shared" si="191"/>
        <v>0</v>
      </c>
      <c r="Q2380" s="11" t="s">
        <v>8317</v>
      </c>
      <c r="R2380" t="s">
        <v>8318</v>
      </c>
      <c r="S2380" s="16">
        <f t="shared" si="192"/>
        <v>42213.013078703705</v>
      </c>
      <c r="T2380" s="16">
        <f t="shared" si="193"/>
        <v>16673.013078703701</v>
      </c>
      <c r="U2380">
        <f t="shared" si="189"/>
        <v>2015</v>
      </c>
    </row>
    <row r="2381" spans="1:21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90"/>
        <v>0</v>
      </c>
      <c r="P2381">
        <f t="shared" si="191"/>
        <v>0</v>
      </c>
      <c r="Q2381" s="11" t="s">
        <v>8317</v>
      </c>
      <c r="R2381" t="s">
        <v>8318</v>
      </c>
      <c r="S2381" s="16">
        <f t="shared" si="192"/>
        <v>42237.016388888893</v>
      </c>
      <c r="T2381" s="16">
        <f t="shared" si="193"/>
        <v>16713.016388888889</v>
      </c>
      <c r="U2381">
        <f t="shared" si="189"/>
        <v>2015</v>
      </c>
    </row>
    <row r="2382" spans="1:21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90"/>
        <v>0</v>
      </c>
      <c r="P2382">
        <f t="shared" si="191"/>
        <v>18.329999999999998</v>
      </c>
      <c r="Q2382" s="11" t="s">
        <v>8317</v>
      </c>
      <c r="R2382" t="s">
        <v>8318</v>
      </c>
      <c r="S2382" s="16">
        <f t="shared" si="192"/>
        <v>42248.793310185181</v>
      </c>
      <c r="T2382" s="16">
        <f t="shared" si="193"/>
        <v>16709.793310185185</v>
      </c>
      <c r="U2382">
        <f t="shared" si="189"/>
        <v>2015</v>
      </c>
    </row>
    <row r="2383" spans="1:21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90"/>
        <v>2</v>
      </c>
      <c r="P2383">
        <f t="shared" si="191"/>
        <v>224.43</v>
      </c>
      <c r="Q2383" s="11" t="s">
        <v>8317</v>
      </c>
      <c r="R2383" t="s">
        <v>8318</v>
      </c>
      <c r="S2383" s="16">
        <f t="shared" si="192"/>
        <v>42074.935740740737</v>
      </c>
      <c r="T2383" s="16">
        <f t="shared" si="193"/>
        <v>16535.935740740741</v>
      </c>
      <c r="U2383">
        <f t="shared" si="189"/>
        <v>2015</v>
      </c>
    </row>
    <row r="2384" spans="1:21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90"/>
        <v>3</v>
      </c>
      <c r="P2384">
        <f t="shared" si="191"/>
        <v>37.5</v>
      </c>
      <c r="Q2384" s="11" t="s">
        <v>8317</v>
      </c>
      <c r="R2384" t="s">
        <v>8318</v>
      </c>
      <c r="S2384" s="16">
        <f t="shared" si="192"/>
        <v>42195.187534722223</v>
      </c>
      <c r="T2384" s="16">
        <f t="shared" si="193"/>
        <v>16651.187534722223</v>
      </c>
      <c r="U2384">
        <f t="shared" si="189"/>
        <v>2015</v>
      </c>
    </row>
    <row r="2385" spans="1:21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90"/>
        <v>4</v>
      </c>
      <c r="P2385">
        <f t="shared" si="191"/>
        <v>145</v>
      </c>
      <c r="Q2385" s="11" t="s">
        <v>8317</v>
      </c>
      <c r="R2385" t="s">
        <v>8318</v>
      </c>
      <c r="S2385" s="16">
        <f t="shared" si="192"/>
        <v>42027.056793981479</v>
      </c>
      <c r="T2385" s="16">
        <f t="shared" si="193"/>
        <v>16488.056793981483</v>
      </c>
      <c r="U2385">
        <f t="shared" si="189"/>
        <v>2015</v>
      </c>
    </row>
    <row r="2386" spans="1:21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90"/>
        <v>1</v>
      </c>
      <c r="P2386">
        <f t="shared" si="191"/>
        <v>1</v>
      </c>
      <c r="Q2386" s="11" t="s">
        <v>8317</v>
      </c>
      <c r="R2386" t="s">
        <v>8318</v>
      </c>
      <c r="S2386" s="16">
        <f t="shared" si="192"/>
        <v>41927.067627314813</v>
      </c>
      <c r="T2386" s="16">
        <f t="shared" si="193"/>
        <v>16388.109293981481</v>
      </c>
      <c r="U2386">
        <f t="shared" si="189"/>
        <v>2014</v>
      </c>
    </row>
    <row r="2387" spans="1:21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90"/>
        <v>1</v>
      </c>
      <c r="P2387">
        <f t="shared" si="191"/>
        <v>112.57</v>
      </c>
      <c r="Q2387" s="11" t="s">
        <v>8317</v>
      </c>
      <c r="R2387" t="s">
        <v>8318</v>
      </c>
      <c r="S2387" s="16">
        <f t="shared" si="192"/>
        <v>42191.70175925926</v>
      </c>
      <c r="T2387" s="16">
        <f t="shared" si="193"/>
        <v>16652.70175925926</v>
      </c>
      <c r="U2387">
        <f t="shared" si="189"/>
        <v>2015</v>
      </c>
    </row>
    <row r="2388" spans="1:21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90"/>
        <v>0</v>
      </c>
      <c r="P2388">
        <f t="shared" si="191"/>
        <v>0</v>
      </c>
      <c r="Q2388" s="11" t="s">
        <v>8317</v>
      </c>
      <c r="R2388" t="s">
        <v>8318</v>
      </c>
      <c r="S2388" s="16">
        <f t="shared" si="192"/>
        <v>41954.838240740741</v>
      </c>
      <c r="T2388" s="16">
        <f t="shared" si="193"/>
        <v>16445.838240740741</v>
      </c>
      <c r="U2388">
        <f t="shared" si="189"/>
        <v>2014</v>
      </c>
    </row>
    <row r="2389" spans="1:21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90"/>
        <v>1</v>
      </c>
      <c r="P2389">
        <f t="shared" si="191"/>
        <v>342</v>
      </c>
      <c r="Q2389" s="11" t="s">
        <v>8317</v>
      </c>
      <c r="R2389" t="s">
        <v>8318</v>
      </c>
      <c r="S2389" s="16">
        <f t="shared" si="192"/>
        <v>42528.626620370371</v>
      </c>
      <c r="T2389" s="16">
        <f t="shared" si="193"/>
        <v>17004.626620370367</v>
      </c>
      <c r="U2389">
        <f t="shared" si="189"/>
        <v>2016</v>
      </c>
    </row>
    <row r="2390" spans="1:21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90"/>
        <v>1</v>
      </c>
      <c r="P2390">
        <f t="shared" si="191"/>
        <v>57.88</v>
      </c>
      <c r="Q2390" s="11" t="s">
        <v>8317</v>
      </c>
      <c r="R2390" t="s">
        <v>8318</v>
      </c>
      <c r="S2390" s="16">
        <f t="shared" si="192"/>
        <v>41989.853692129633</v>
      </c>
      <c r="T2390" s="16">
        <f t="shared" si="193"/>
        <v>16450.811805555557</v>
      </c>
      <c r="U2390">
        <f t="shared" si="189"/>
        <v>2014</v>
      </c>
    </row>
    <row r="2391" spans="1:21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90"/>
        <v>0</v>
      </c>
      <c r="P2391">
        <f t="shared" si="191"/>
        <v>30</v>
      </c>
      <c r="Q2391" s="11" t="s">
        <v>8317</v>
      </c>
      <c r="R2391" t="s">
        <v>8318</v>
      </c>
      <c r="S2391" s="16">
        <f t="shared" si="192"/>
        <v>42179.653379629628</v>
      </c>
      <c r="T2391" s="16">
        <f t="shared" si="193"/>
        <v>16641.915972222221</v>
      </c>
      <c r="U2391">
        <f t="shared" si="189"/>
        <v>2015</v>
      </c>
    </row>
    <row r="2392" spans="1:21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90"/>
        <v>0</v>
      </c>
      <c r="P2392">
        <f t="shared" si="191"/>
        <v>0</v>
      </c>
      <c r="Q2392" s="11" t="s">
        <v>8317</v>
      </c>
      <c r="R2392" t="s">
        <v>8318</v>
      </c>
      <c r="S2392" s="16">
        <f t="shared" si="192"/>
        <v>41968.262314814812</v>
      </c>
      <c r="T2392" s="16">
        <f t="shared" si="193"/>
        <v>16439.262314814816</v>
      </c>
      <c r="U2392">
        <f t="shared" si="189"/>
        <v>2014</v>
      </c>
    </row>
    <row r="2393" spans="1:21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90"/>
        <v>0</v>
      </c>
      <c r="P2393">
        <f t="shared" si="191"/>
        <v>25</v>
      </c>
      <c r="Q2393" s="11" t="s">
        <v>8317</v>
      </c>
      <c r="R2393" t="s">
        <v>8318</v>
      </c>
      <c r="S2393" s="16">
        <f t="shared" si="192"/>
        <v>42064.794490740736</v>
      </c>
      <c r="T2393" s="16">
        <f t="shared" si="193"/>
        <v>16525.752824074076</v>
      </c>
      <c r="U2393">
        <f t="shared" si="189"/>
        <v>2015</v>
      </c>
    </row>
    <row r="2394" spans="1:21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90"/>
        <v>0</v>
      </c>
      <c r="P2394">
        <f t="shared" si="191"/>
        <v>0</v>
      </c>
      <c r="Q2394" s="11" t="s">
        <v>8317</v>
      </c>
      <c r="R2394" t="s">
        <v>8318</v>
      </c>
      <c r="S2394" s="16">
        <f t="shared" si="192"/>
        <v>42276.120636574073</v>
      </c>
      <c r="T2394" s="16">
        <f t="shared" si="193"/>
        <v>16737.120636574073</v>
      </c>
      <c r="U2394">
        <f t="shared" si="189"/>
        <v>2015</v>
      </c>
    </row>
    <row r="2395" spans="1:21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90"/>
        <v>0</v>
      </c>
      <c r="P2395">
        <f t="shared" si="191"/>
        <v>50</v>
      </c>
      <c r="Q2395" s="11" t="s">
        <v>8317</v>
      </c>
      <c r="R2395" t="s">
        <v>8318</v>
      </c>
      <c r="S2395" s="16">
        <f t="shared" si="192"/>
        <v>42194.648344907408</v>
      </c>
      <c r="T2395" s="16">
        <f t="shared" si="193"/>
        <v>16655.648344907408</v>
      </c>
      <c r="U2395">
        <f t="shared" si="189"/>
        <v>2015</v>
      </c>
    </row>
    <row r="2396" spans="1:21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90"/>
        <v>0</v>
      </c>
      <c r="P2396">
        <f t="shared" si="191"/>
        <v>1.5</v>
      </c>
      <c r="Q2396" s="11" t="s">
        <v>8317</v>
      </c>
      <c r="R2396" t="s">
        <v>8318</v>
      </c>
      <c r="S2396" s="16">
        <f t="shared" si="192"/>
        <v>42031.362187499995</v>
      </c>
      <c r="T2396" s="16">
        <f t="shared" si="193"/>
        <v>16492.362187499999</v>
      </c>
      <c r="U2396">
        <f t="shared" si="189"/>
        <v>2015</v>
      </c>
    </row>
    <row r="2397" spans="1:21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90"/>
        <v>0</v>
      </c>
      <c r="P2397">
        <f t="shared" si="191"/>
        <v>0</v>
      </c>
      <c r="Q2397" s="11" t="s">
        <v>8317</v>
      </c>
      <c r="R2397" t="s">
        <v>8318</v>
      </c>
      <c r="S2397" s="16">
        <f t="shared" si="192"/>
        <v>42717.121377314819</v>
      </c>
      <c r="T2397" s="16">
        <f t="shared" si="193"/>
        <v>17176.372916666667</v>
      </c>
      <c r="U2397">
        <f t="shared" si="189"/>
        <v>2016</v>
      </c>
    </row>
    <row r="2398" spans="1:21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16">
        <f t="shared" si="192"/>
        <v>42262.849050925928</v>
      </c>
      <c r="T2398" s="16">
        <f t="shared" si="193"/>
        <v>16723.849050925925</v>
      </c>
      <c r="U2398">
        <f t="shared" si="189"/>
        <v>2015</v>
      </c>
    </row>
    <row r="2399" spans="1:21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90"/>
        <v>0</v>
      </c>
      <c r="P2399">
        <f t="shared" si="191"/>
        <v>0</v>
      </c>
      <c r="Q2399" s="11" t="s">
        <v>8317</v>
      </c>
      <c r="R2399" t="s">
        <v>8318</v>
      </c>
      <c r="S2399" s="16">
        <f t="shared" si="192"/>
        <v>41976.88490740741</v>
      </c>
      <c r="T2399" s="16">
        <f t="shared" si="193"/>
        <v>16437.884907407406</v>
      </c>
      <c r="U2399">
        <f t="shared" si="189"/>
        <v>2014</v>
      </c>
    </row>
    <row r="2400" spans="1:21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90"/>
        <v>0</v>
      </c>
      <c r="P2400">
        <f t="shared" si="191"/>
        <v>0</v>
      </c>
      <c r="Q2400" s="11" t="s">
        <v>8317</v>
      </c>
      <c r="R2400" t="s">
        <v>8318</v>
      </c>
      <c r="S2400" s="16">
        <f t="shared" si="192"/>
        <v>42157.916481481487</v>
      </c>
      <c r="T2400" s="16">
        <f t="shared" si="193"/>
        <v>16618.916481481483</v>
      </c>
      <c r="U2400">
        <f t="shared" si="189"/>
        <v>2015</v>
      </c>
    </row>
    <row r="2401" spans="1:21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90"/>
        <v>0</v>
      </c>
      <c r="P2401">
        <f t="shared" si="191"/>
        <v>0</v>
      </c>
      <c r="Q2401" s="11" t="s">
        <v>8317</v>
      </c>
      <c r="R2401" t="s">
        <v>8318</v>
      </c>
      <c r="S2401" s="16">
        <f t="shared" si="192"/>
        <v>41956.853078703702</v>
      </c>
      <c r="T2401" s="16">
        <f t="shared" si="193"/>
        <v>16422.853078703705</v>
      </c>
      <c r="U2401">
        <f t="shared" si="189"/>
        <v>2014</v>
      </c>
    </row>
    <row r="2402" spans="1:21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90"/>
        <v>0</v>
      </c>
      <c r="P2402">
        <f t="shared" si="191"/>
        <v>0</v>
      </c>
      <c r="Q2402" s="11" t="s">
        <v>8334</v>
      </c>
      <c r="R2402" t="s">
        <v>8335</v>
      </c>
      <c r="S2402" s="16">
        <f t="shared" si="192"/>
        <v>42444.268101851849</v>
      </c>
      <c r="T2402" s="16">
        <f t="shared" si="193"/>
        <v>16905.268101851852</v>
      </c>
      <c r="U2402">
        <f t="shared" si="189"/>
        <v>2016</v>
      </c>
    </row>
    <row r="2403" spans="1:21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16">
        <f t="shared" si="192"/>
        <v>42374.822870370372</v>
      </c>
      <c r="T2403" s="16">
        <f t="shared" si="193"/>
        <v>16865.822870370372</v>
      </c>
      <c r="U2403">
        <f t="shared" si="189"/>
        <v>2016</v>
      </c>
    </row>
    <row r="2404" spans="1:21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16">
        <f t="shared" si="192"/>
        <v>42107.679756944446</v>
      </c>
      <c r="T2404" s="16">
        <f t="shared" si="193"/>
        <v>16568.679756944446</v>
      </c>
      <c r="U2404">
        <f t="shared" si="189"/>
        <v>2015</v>
      </c>
    </row>
    <row r="2405" spans="1:21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16">
        <f t="shared" si="192"/>
        <v>42399.882615740738</v>
      </c>
      <c r="T2405" s="16">
        <f t="shared" si="193"/>
        <v>16890.840949074071</v>
      </c>
      <c r="U2405">
        <f t="shared" si="189"/>
        <v>2016</v>
      </c>
    </row>
    <row r="2406" spans="1:21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90"/>
        <v>0</v>
      </c>
      <c r="P2406">
        <f t="shared" si="191"/>
        <v>0</v>
      </c>
      <c r="Q2406" s="11" t="s">
        <v>8334</v>
      </c>
      <c r="R2406" t="s">
        <v>8335</v>
      </c>
      <c r="S2406" s="16">
        <f t="shared" si="192"/>
        <v>42342.03943287037</v>
      </c>
      <c r="T2406" s="16">
        <f t="shared" si="193"/>
        <v>16803.039432870373</v>
      </c>
      <c r="U2406">
        <f t="shared" si="189"/>
        <v>2015</v>
      </c>
    </row>
    <row r="2407" spans="1:21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16">
        <f t="shared" si="192"/>
        <v>42595.585358796292</v>
      </c>
      <c r="T2407" s="16">
        <f t="shared" si="193"/>
        <v>17047.585358796296</v>
      </c>
      <c r="U2407">
        <f t="shared" si="189"/>
        <v>2016</v>
      </c>
    </row>
    <row r="2408" spans="1:21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16">
        <f t="shared" si="192"/>
        <v>41983.110995370371</v>
      </c>
      <c r="T2408" s="16">
        <f t="shared" si="193"/>
        <v>16454.110995370367</v>
      </c>
      <c r="U2408">
        <f t="shared" si="189"/>
        <v>2014</v>
      </c>
    </row>
    <row r="2409" spans="1:21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16">
        <f t="shared" si="192"/>
        <v>42082.575555555552</v>
      </c>
      <c r="T2409" s="16">
        <f t="shared" si="193"/>
        <v>16536.25</v>
      </c>
      <c r="U2409">
        <f t="shared" si="189"/>
        <v>2015</v>
      </c>
    </row>
    <row r="2410" spans="1:21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16">
        <f t="shared" si="192"/>
        <v>41919.140706018516</v>
      </c>
      <c r="T2410" s="16">
        <f t="shared" si="193"/>
        <v>16380.182372685185</v>
      </c>
      <c r="U2410">
        <f t="shared" si="189"/>
        <v>2014</v>
      </c>
    </row>
    <row r="2411" spans="1:21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16">
        <f t="shared" si="192"/>
        <v>42204.875868055555</v>
      </c>
      <c r="T2411" s="16">
        <f t="shared" si="193"/>
        <v>16665.875868055555</v>
      </c>
      <c r="U2411">
        <f t="shared" si="189"/>
        <v>2015</v>
      </c>
    </row>
    <row r="2412" spans="1:21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90"/>
        <v>0</v>
      </c>
      <c r="P2412">
        <f t="shared" si="191"/>
        <v>0</v>
      </c>
      <c r="Q2412" s="11" t="s">
        <v>8334</v>
      </c>
      <c r="R2412" t="s">
        <v>8335</v>
      </c>
      <c r="S2412" s="16">
        <f t="shared" si="192"/>
        <v>42224.408275462964</v>
      </c>
      <c r="T2412" s="16">
        <f t="shared" si="193"/>
        <v>16685.408275462964</v>
      </c>
      <c r="U2412">
        <f t="shared" si="189"/>
        <v>2015</v>
      </c>
    </row>
    <row r="2413" spans="1:21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16">
        <f t="shared" si="192"/>
        <v>42211.732430555552</v>
      </c>
      <c r="T2413" s="16">
        <f t="shared" si="193"/>
        <v>16672.732430555556</v>
      </c>
      <c r="U2413">
        <f t="shared" si="189"/>
        <v>2015</v>
      </c>
    </row>
    <row r="2414" spans="1:21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90"/>
        <v>0</v>
      </c>
      <c r="P2414">
        <f t="shared" si="191"/>
        <v>0</v>
      </c>
      <c r="Q2414" s="11" t="s">
        <v>8334</v>
      </c>
      <c r="R2414" t="s">
        <v>8335</v>
      </c>
      <c r="S2414" s="16">
        <f t="shared" si="192"/>
        <v>42655.736956018518</v>
      </c>
      <c r="T2414" s="16">
        <f t="shared" si="193"/>
        <v>17131.778622685186</v>
      </c>
      <c r="U2414">
        <f t="shared" si="189"/>
        <v>2016</v>
      </c>
    </row>
    <row r="2415" spans="1:21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16">
        <f t="shared" si="192"/>
        <v>41760.10974537037</v>
      </c>
      <c r="T2415" s="16">
        <f t="shared" si="193"/>
        <v>16221.979166666666</v>
      </c>
      <c r="U2415">
        <f t="shared" si="189"/>
        <v>2014</v>
      </c>
    </row>
    <row r="2416" spans="1:21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16">
        <f t="shared" si="192"/>
        <v>42198.695138888885</v>
      </c>
      <c r="T2416" s="16">
        <f t="shared" si="193"/>
        <v>16669.165972222221</v>
      </c>
      <c r="U2416">
        <f t="shared" si="189"/>
        <v>2015</v>
      </c>
    </row>
    <row r="2417" spans="1:21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16">
        <f t="shared" si="192"/>
        <v>42536.862800925926</v>
      </c>
      <c r="T2417" s="16">
        <f t="shared" si="193"/>
        <v>16997.862800925926</v>
      </c>
      <c r="U2417">
        <f t="shared" si="189"/>
        <v>2016</v>
      </c>
    </row>
    <row r="2418" spans="1:21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16">
        <f t="shared" si="192"/>
        <v>42019.737766203703</v>
      </c>
      <c r="T2418" s="16">
        <f t="shared" si="193"/>
        <v>16508.625</v>
      </c>
      <c r="U2418">
        <f t="shared" si="189"/>
        <v>2015</v>
      </c>
    </row>
    <row r="2419" spans="1:21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90"/>
        <v>0</v>
      </c>
      <c r="P2419">
        <f t="shared" si="191"/>
        <v>0</v>
      </c>
      <c r="Q2419" s="11" t="s">
        <v>8334</v>
      </c>
      <c r="R2419" t="s">
        <v>8335</v>
      </c>
      <c r="S2419" s="16">
        <f t="shared" si="192"/>
        <v>41831.884108796294</v>
      </c>
      <c r="T2419" s="16">
        <f t="shared" si="193"/>
        <v>16292.884108796296</v>
      </c>
      <c r="U2419">
        <f t="shared" si="189"/>
        <v>2014</v>
      </c>
    </row>
    <row r="2420" spans="1:21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16">
        <f t="shared" si="192"/>
        <v>42027.856990740736</v>
      </c>
      <c r="T2420" s="16">
        <f t="shared" si="193"/>
        <v>16518.815324074076</v>
      </c>
      <c r="U2420">
        <f t="shared" si="189"/>
        <v>2015</v>
      </c>
    </row>
    <row r="2421" spans="1:21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90"/>
        <v>0</v>
      </c>
      <c r="P2421">
        <f t="shared" si="191"/>
        <v>0</v>
      </c>
      <c r="Q2421" s="11" t="s">
        <v>8334</v>
      </c>
      <c r="R2421" t="s">
        <v>8335</v>
      </c>
      <c r="S2421" s="16">
        <f t="shared" si="192"/>
        <v>41993.738298611104</v>
      </c>
      <c r="T2421" s="16">
        <f t="shared" si="193"/>
        <v>16484.738298611108</v>
      </c>
      <c r="U2421">
        <f t="shared" si="189"/>
        <v>2014</v>
      </c>
    </row>
    <row r="2422" spans="1:21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16">
        <f t="shared" si="192"/>
        <v>41893.028877314813</v>
      </c>
      <c r="T2422" s="16">
        <f t="shared" si="193"/>
        <v>16384.070543981481</v>
      </c>
      <c r="U2422">
        <f t="shared" si="189"/>
        <v>2014</v>
      </c>
    </row>
    <row r="2423" spans="1:21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16">
        <f t="shared" si="192"/>
        <v>42026.687453703707</v>
      </c>
      <c r="T2423" s="16">
        <f t="shared" si="193"/>
        <v>16487.687453703704</v>
      </c>
      <c r="U2423">
        <f t="shared" si="189"/>
        <v>2015</v>
      </c>
    </row>
    <row r="2424" spans="1:21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16">
        <f t="shared" si="192"/>
        <v>42044.724953703699</v>
      </c>
      <c r="T2424" s="16">
        <f t="shared" si="193"/>
        <v>16505.683287037038</v>
      </c>
      <c r="U2424">
        <f t="shared" si="189"/>
        <v>2015</v>
      </c>
    </row>
    <row r="2425" spans="1:21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16">
        <f t="shared" si="192"/>
        <v>41974.704745370371</v>
      </c>
      <c r="T2425" s="16">
        <f t="shared" si="193"/>
        <v>16435.704745370367</v>
      </c>
      <c r="U2425">
        <f t="shared" si="189"/>
        <v>2014</v>
      </c>
    </row>
    <row r="2426" spans="1:21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16">
        <f t="shared" si="192"/>
        <v>41909.892453703702</v>
      </c>
      <c r="T2426" s="16">
        <f t="shared" si="193"/>
        <v>16370.892453703704</v>
      </c>
      <c r="U2426">
        <f t="shared" si="189"/>
        <v>2014</v>
      </c>
    </row>
    <row r="2427" spans="1:21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16">
        <f t="shared" si="192"/>
        <v>42502.913761574076</v>
      </c>
      <c r="T2427" s="16">
        <f t="shared" si="193"/>
        <v>16948.919444444444</v>
      </c>
      <c r="U2427">
        <f t="shared" si="189"/>
        <v>2016</v>
      </c>
    </row>
    <row r="2428" spans="1:21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90"/>
        <v>0</v>
      </c>
      <c r="P2428">
        <f t="shared" si="191"/>
        <v>0</v>
      </c>
      <c r="Q2428" s="11" t="s">
        <v>8334</v>
      </c>
      <c r="R2428" t="s">
        <v>8335</v>
      </c>
      <c r="S2428" s="16">
        <f t="shared" si="192"/>
        <v>42164.170046296291</v>
      </c>
      <c r="T2428" s="16">
        <f t="shared" si="193"/>
        <v>16655.170046296294</v>
      </c>
      <c r="U2428">
        <f t="shared" si="189"/>
        <v>2015</v>
      </c>
    </row>
    <row r="2429" spans="1:21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16">
        <f t="shared" si="192"/>
        <v>42412.318668981476</v>
      </c>
      <c r="T2429" s="16">
        <f t="shared" si="193"/>
        <v>16883.277002314815</v>
      </c>
      <c r="U2429">
        <f t="shared" si="189"/>
        <v>2016</v>
      </c>
    </row>
    <row r="2430" spans="1:21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16">
        <f t="shared" si="192"/>
        <v>42045.784155092595</v>
      </c>
      <c r="T2430" s="16">
        <f t="shared" si="193"/>
        <v>16506.742488425927</v>
      </c>
      <c r="U2430">
        <f t="shared" si="189"/>
        <v>2015</v>
      </c>
    </row>
    <row r="2431" spans="1:21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6">
        <f t="shared" si="192"/>
        <v>42734.879236111112</v>
      </c>
      <c r="T2431" s="16">
        <f t="shared" si="193"/>
        <v>17202.697222222221</v>
      </c>
      <c r="U2431">
        <f t="shared" si="189"/>
        <v>2016</v>
      </c>
    </row>
    <row r="2432" spans="1:21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16">
        <f t="shared" si="192"/>
        <v>42382.130833333329</v>
      </c>
      <c r="T2432" s="16">
        <f t="shared" si="193"/>
        <v>16843.130833333333</v>
      </c>
      <c r="U2432">
        <f t="shared" si="189"/>
        <v>2016</v>
      </c>
    </row>
    <row r="2433" spans="1:21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6">
        <f t="shared" si="192"/>
        <v>42489.099687499998</v>
      </c>
      <c r="T2433" s="16">
        <f t="shared" si="193"/>
        <v>16980.099687500002</v>
      </c>
      <c r="U2433">
        <f t="shared" si="189"/>
        <v>2016</v>
      </c>
    </row>
    <row r="2434" spans="1:21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16">
        <f t="shared" si="192"/>
        <v>42041.218715277777</v>
      </c>
      <c r="T2434" s="16">
        <f t="shared" si="193"/>
        <v>16502.218715277777</v>
      </c>
      <c r="U2434">
        <f t="shared" si="189"/>
        <v>2015</v>
      </c>
    </row>
    <row r="2435" spans="1:21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6">
        <f t="shared" si="193"/>
        <v>16858.89980324074</v>
      </c>
      <c r="U2435">
        <f t="shared" ref="U2435:U2498" si="194">YEAR(S2435)</f>
        <v>2016</v>
      </c>
    </row>
    <row r="2436" spans="1:21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16651.186041666664</v>
      </c>
      <c r="U2436">
        <f t="shared" si="194"/>
        <v>2015</v>
      </c>
    </row>
    <row r="2437" spans="1:21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16713.277615740739</v>
      </c>
      <c r="U2437">
        <f t="shared" si="194"/>
        <v>2015</v>
      </c>
    </row>
    <row r="2438" spans="1:21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16829.615393518518</v>
      </c>
      <c r="U2438">
        <f t="shared" si="194"/>
        <v>2015</v>
      </c>
    </row>
    <row r="2439" spans="1:21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16511.75</v>
      </c>
      <c r="U2439">
        <f t="shared" si="194"/>
        <v>2015</v>
      </c>
    </row>
    <row r="2440" spans="1:21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16776.956736111111</v>
      </c>
      <c r="U2440">
        <f t="shared" si="194"/>
        <v>2015</v>
      </c>
    </row>
    <row r="2441" spans="1:21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ref="O2441:O2504" si="195">ROUND(E2441/D2441*100,0)</f>
        <v>0</v>
      </c>
      <c r="P2441">
        <f t="shared" ref="P2441:P2504" si="196">IFERROR(ROUND(E2441/L2441,2),0)</f>
        <v>0</v>
      </c>
      <c r="Q2441" s="11" t="s">
        <v>8334</v>
      </c>
      <c r="R2441" t="s">
        <v>8335</v>
      </c>
      <c r="S2441" s="16">
        <f t="shared" ref="S2441:S2504" si="197">(((J2441/60)/60)/24)+DATE(1970,1,1)</f>
        <v>42265.818622685183</v>
      </c>
      <c r="T2441" s="16">
        <f t="shared" ref="T2441:T2504" si="198">(((I2441/60)/60)/24)</f>
        <v>16726.818622685187</v>
      </c>
      <c r="U2441">
        <f t="shared" si="194"/>
        <v>2015</v>
      </c>
    </row>
    <row r="2442" spans="1:21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5"/>
        <v>0</v>
      </c>
      <c r="P2442">
        <f t="shared" si="196"/>
        <v>5</v>
      </c>
      <c r="Q2442" s="11" t="s">
        <v>8334</v>
      </c>
      <c r="R2442" t="s">
        <v>8350</v>
      </c>
      <c r="S2442" s="16">
        <f t="shared" si="197"/>
        <v>42383.899456018517</v>
      </c>
      <c r="T2442" s="16">
        <f t="shared" si="198"/>
        <v>16844.899456018517</v>
      </c>
      <c r="U2442">
        <f t="shared" si="194"/>
        <v>2016</v>
      </c>
    </row>
    <row r="2443" spans="1:21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5"/>
        <v>108</v>
      </c>
      <c r="P2443">
        <f t="shared" si="196"/>
        <v>74.23</v>
      </c>
      <c r="Q2443" s="11" t="s">
        <v>8334</v>
      </c>
      <c r="R2443" t="s">
        <v>8350</v>
      </c>
      <c r="S2443" s="16">
        <f t="shared" si="197"/>
        <v>42187.125625000001</v>
      </c>
      <c r="T2443" s="16">
        <f t="shared" si="198"/>
        <v>16639.207638888889</v>
      </c>
      <c r="U2443">
        <f t="shared" si="194"/>
        <v>2015</v>
      </c>
    </row>
    <row r="2444" spans="1:21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5"/>
        <v>126</v>
      </c>
      <c r="P2444">
        <f t="shared" si="196"/>
        <v>81.25</v>
      </c>
      <c r="Q2444" s="11" t="s">
        <v>8334</v>
      </c>
      <c r="R2444" t="s">
        <v>8350</v>
      </c>
      <c r="S2444" s="16">
        <f t="shared" si="197"/>
        <v>42052.666990740734</v>
      </c>
      <c r="T2444" s="16">
        <f t="shared" si="198"/>
        <v>16513.625324074073</v>
      </c>
      <c r="U2444">
        <f t="shared" si="194"/>
        <v>2015</v>
      </c>
    </row>
    <row r="2445" spans="1:21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5"/>
        <v>203</v>
      </c>
      <c r="P2445">
        <f t="shared" si="196"/>
        <v>130.22999999999999</v>
      </c>
      <c r="Q2445" s="11" t="s">
        <v>8334</v>
      </c>
      <c r="R2445" t="s">
        <v>8350</v>
      </c>
      <c r="S2445" s="16">
        <f t="shared" si="197"/>
        <v>41836.625254629631</v>
      </c>
      <c r="T2445" s="16">
        <f t="shared" si="198"/>
        <v>16297.625254629631</v>
      </c>
      <c r="U2445">
        <f t="shared" si="194"/>
        <v>2014</v>
      </c>
    </row>
    <row r="2446" spans="1:21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5"/>
        <v>109</v>
      </c>
      <c r="P2446">
        <f t="shared" si="196"/>
        <v>53.41</v>
      </c>
      <c r="Q2446" s="11" t="s">
        <v>8334</v>
      </c>
      <c r="R2446" t="s">
        <v>8350</v>
      </c>
      <c r="S2446" s="16">
        <f t="shared" si="197"/>
        <v>42485.754525462966</v>
      </c>
      <c r="T2446" s="16">
        <f t="shared" si="198"/>
        <v>16946.754525462962</v>
      </c>
      <c r="U2446">
        <f t="shared" si="194"/>
        <v>2016</v>
      </c>
    </row>
    <row r="2447" spans="1:21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5"/>
        <v>173</v>
      </c>
      <c r="P2447">
        <f t="shared" si="196"/>
        <v>75.13</v>
      </c>
      <c r="Q2447" s="11" t="s">
        <v>8334</v>
      </c>
      <c r="R2447" t="s">
        <v>8350</v>
      </c>
      <c r="S2447" s="16">
        <f t="shared" si="197"/>
        <v>42243.190057870372</v>
      </c>
      <c r="T2447" s="16">
        <f t="shared" si="198"/>
        <v>16704.190057870372</v>
      </c>
      <c r="U2447">
        <f t="shared" si="194"/>
        <v>2015</v>
      </c>
    </row>
    <row r="2448" spans="1:21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5"/>
        <v>168</v>
      </c>
      <c r="P2448">
        <f t="shared" si="196"/>
        <v>75.67</v>
      </c>
      <c r="Q2448" s="11" t="s">
        <v>8334</v>
      </c>
      <c r="R2448" t="s">
        <v>8350</v>
      </c>
      <c r="S2448" s="16">
        <f t="shared" si="197"/>
        <v>42670.602673611109</v>
      </c>
      <c r="T2448" s="16">
        <f t="shared" si="198"/>
        <v>17131.644340277777</v>
      </c>
      <c r="U2448">
        <f t="shared" si="194"/>
        <v>2016</v>
      </c>
    </row>
    <row r="2449" spans="1:21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5"/>
        <v>427</v>
      </c>
      <c r="P2449">
        <f t="shared" si="196"/>
        <v>31.69</v>
      </c>
      <c r="Q2449" s="11" t="s">
        <v>8334</v>
      </c>
      <c r="R2449" t="s">
        <v>8350</v>
      </c>
      <c r="S2449" s="16">
        <f t="shared" si="197"/>
        <v>42654.469826388886</v>
      </c>
      <c r="T2449" s="16">
        <f t="shared" si="198"/>
        <v>17117.166666666668</v>
      </c>
      <c r="U2449">
        <f t="shared" si="194"/>
        <v>2016</v>
      </c>
    </row>
    <row r="2450" spans="1:21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5"/>
        <v>108</v>
      </c>
      <c r="P2450">
        <f t="shared" si="196"/>
        <v>47.78</v>
      </c>
      <c r="Q2450" s="11" t="s">
        <v>8334</v>
      </c>
      <c r="R2450" t="s">
        <v>8350</v>
      </c>
      <c r="S2450" s="16">
        <f t="shared" si="197"/>
        <v>42607.316122685181</v>
      </c>
      <c r="T2450" s="16">
        <f t="shared" si="198"/>
        <v>17044.233333333334</v>
      </c>
      <c r="U2450">
        <f t="shared" si="194"/>
        <v>2016</v>
      </c>
    </row>
    <row r="2451" spans="1:21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5"/>
        <v>108</v>
      </c>
      <c r="P2451">
        <f t="shared" si="196"/>
        <v>90</v>
      </c>
      <c r="Q2451" s="11" t="s">
        <v>8334</v>
      </c>
      <c r="R2451" t="s">
        <v>8350</v>
      </c>
      <c r="S2451" s="16">
        <f t="shared" si="197"/>
        <v>41943.142534722225</v>
      </c>
      <c r="T2451" s="16">
        <f t="shared" si="198"/>
        <v>16404.184201388889</v>
      </c>
      <c r="U2451">
        <f t="shared" si="194"/>
        <v>2014</v>
      </c>
    </row>
    <row r="2452" spans="1:21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5"/>
        <v>102</v>
      </c>
      <c r="P2452">
        <f t="shared" si="196"/>
        <v>149.31</v>
      </c>
      <c r="Q2452" s="11" t="s">
        <v>8334</v>
      </c>
      <c r="R2452" t="s">
        <v>8350</v>
      </c>
      <c r="S2452" s="16">
        <f t="shared" si="197"/>
        <v>41902.07240740741</v>
      </c>
      <c r="T2452" s="16">
        <f t="shared" si="198"/>
        <v>16371.13263888889</v>
      </c>
      <c r="U2452">
        <f t="shared" si="194"/>
        <v>2014</v>
      </c>
    </row>
    <row r="2453" spans="1:21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5"/>
        <v>115</v>
      </c>
      <c r="P2453">
        <f t="shared" si="196"/>
        <v>62.07</v>
      </c>
      <c r="Q2453" s="11" t="s">
        <v>8334</v>
      </c>
      <c r="R2453" t="s">
        <v>8350</v>
      </c>
      <c r="S2453" s="16">
        <f t="shared" si="197"/>
        <v>42779.908449074079</v>
      </c>
      <c r="T2453" s="16">
        <f t="shared" si="198"/>
        <v>17230.908449074075</v>
      </c>
      <c r="U2453">
        <f t="shared" si="194"/>
        <v>2017</v>
      </c>
    </row>
    <row r="2454" spans="1:21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5"/>
        <v>134</v>
      </c>
      <c r="P2454">
        <f t="shared" si="196"/>
        <v>53.4</v>
      </c>
      <c r="Q2454" s="11" t="s">
        <v>8334</v>
      </c>
      <c r="R2454" t="s">
        <v>8350</v>
      </c>
      <c r="S2454" s="16">
        <f t="shared" si="197"/>
        <v>42338.84375</v>
      </c>
      <c r="T2454" s="16">
        <f t="shared" si="198"/>
        <v>16798.958333333332</v>
      </c>
      <c r="U2454">
        <f t="shared" si="194"/>
        <v>2015</v>
      </c>
    </row>
    <row r="2455" spans="1:21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5"/>
        <v>155</v>
      </c>
      <c r="P2455">
        <f t="shared" si="196"/>
        <v>69.27</v>
      </c>
      <c r="Q2455" s="11" t="s">
        <v>8334</v>
      </c>
      <c r="R2455" t="s">
        <v>8350</v>
      </c>
      <c r="S2455" s="16">
        <f t="shared" si="197"/>
        <v>42738.692233796297</v>
      </c>
      <c r="T2455" s="16">
        <f t="shared" si="198"/>
        <v>17199.692233796297</v>
      </c>
      <c r="U2455">
        <f t="shared" si="194"/>
        <v>2017</v>
      </c>
    </row>
    <row r="2456" spans="1:21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5"/>
        <v>101</v>
      </c>
      <c r="P2456">
        <f t="shared" si="196"/>
        <v>271.51</v>
      </c>
      <c r="Q2456" s="11" t="s">
        <v>8334</v>
      </c>
      <c r="R2456" t="s">
        <v>8350</v>
      </c>
      <c r="S2456" s="16">
        <f t="shared" si="197"/>
        <v>42770.201481481476</v>
      </c>
      <c r="T2456" s="16">
        <f t="shared" si="198"/>
        <v>17236.201481481479</v>
      </c>
      <c r="U2456">
        <f t="shared" si="194"/>
        <v>2017</v>
      </c>
    </row>
    <row r="2457" spans="1:21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5"/>
        <v>182</v>
      </c>
      <c r="P2457">
        <f t="shared" si="196"/>
        <v>34.130000000000003</v>
      </c>
      <c r="Q2457" s="11" t="s">
        <v>8334</v>
      </c>
      <c r="R2457" t="s">
        <v>8350</v>
      </c>
      <c r="S2457" s="16">
        <f t="shared" si="197"/>
        <v>42452.781828703708</v>
      </c>
      <c r="T2457" s="16">
        <f t="shared" si="198"/>
        <v>16911.781828703704</v>
      </c>
      <c r="U2457">
        <f t="shared" si="194"/>
        <v>2016</v>
      </c>
    </row>
    <row r="2458" spans="1:21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5"/>
        <v>181</v>
      </c>
      <c r="P2458">
        <f t="shared" si="196"/>
        <v>40.49</v>
      </c>
      <c r="Q2458" s="11" t="s">
        <v>8334</v>
      </c>
      <c r="R2458" t="s">
        <v>8350</v>
      </c>
      <c r="S2458" s="16">
        <f t="shared" si="197"/>
        <v>42761.961099537039</v>
      </c>
      <c r="T2458" s="16">
        <f t="shared" si="198"/>
        <v>17222.961099537039</v>
      </c>
      <c r="U2458">
        <f t="shared" si="194"/>
        <v>2017</v>
      </c>
    </row>
    <row r="2459" spans="1:21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5"/>
        <v>102</v>
      </c>
      <c r="P2459">
        <f t="shared" si="196"/>
        <v>189.76</v>
      </c>
      <c r="Q2459" s="11" t="s">
        <v>8334</v>
      </c>
      <c r="R2459" t="s">
        <v>8350</v>
      </c>
      <c r="S2459" s="16">
        <f t="shared" si="197"/>
        <v>42423.602500000001</v>
      </c>
      <c r="T2459" s="16">
        <f t="shared" si="198"/>
        <v>16884.560833333333</v>
      </c>
      <c r="U2459">
        <f t="shared" si="194"/>
        <v>2016</v>
      </c>
    </row>
    <row r="2460" spans="1:21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5"/>
        <v>110</v>
      </c>
      <c r="P2460">
        <f t="shared" si="196"/>
        <v>68.86</v>
      </c>
      <c r="Q2460" s="11" t="s">
        <v>8334</v>
      </c>
      <c r="R2460" t="s">
        <v>8350</v>
      </c>
      <c r="S2460" s="16">
        <f t="shared" si="197"/>
        <v>42495.871736111112</v>
      </c>
      <c r="T2460" s="16">
        <f t="shared" si="198"/>
        <v>16961.791666666668</v>
      </c>
      <c r="U2460">
        <f t="shared" si="194"/>
        <v>2016</v>
      </c>
    </row>
    <row r="2461" spans="1:21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5"/>
        <v>102</v>
      </c>
      <c r="P2461">
        <f t="shared" si="196"/>
        <v>108.78</v>
      </c>
      <c r="Q2461" s="11" t="s">
        <v>8334</v>
      </c>
      <c r="R2461" t="s">
        <v>8350</v>
      </c>
      <c r="S2461" s="16">
        <f t="shared" si="197"/>
        <v>42407.637557870374</v>
      </c>
      <c r="T2461" s="16">
        <f t="shared" si="198"/>
        <v>16883.595891203702</v>
      </c>
      <c r="U2461">
        <f t="shared" si="194"/>
        <v>2016</v>
      </c>
    </row>
    <row r="2462" spans="1:21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5"/>
        <v>101</v>
      </c>
      <c r="P2462">
        <f t="shared" si="196"/>
        <v>125.99</v>
      </c>
      <c r="Q2462" s="11" t="s">
        <v>8323</v>
      </c>
      <c r="R2462" t="s">
        <v>8327</v>
      </c>
      <c r="S2462" s="16">
        <f t="shared" si="197"/>
        <v>42704.187118055561</v>
      </c>
      <c r="T2462" s="16">
        <f t="shared" si="198"/>
        <v>17169.178472222222</v>
      </c>
      <c r="U2462">
        <f t="shared" si="194"/>
        <v>2016</v>
      </c>
    </row>
    <row r="2463" spans="1:21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16">
        <f t="shared" si="197"/>
        <v>40784.012696759259</v>
      </c>
      <c r="T2463" s="16">
        <f t="shared" si="198"/>
        <v>15248.125</v>
      </c>
      <c r="U2463">
        <f t="shared" si="194"/>
        <v>2011</v>
      </c>
    </row>
    <row r="2464" spans="1:21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16">
        <f t="shared" si="197"/>
        <v>41089.186296296299</v>
      </c>
      <c r="T2464" s="16">
        <f t="shared" si="198"/>
        <v>15540.186296296297</v>
      </c>
      <c r="U2464">
        <f t="shared" si="194"/>
        <v>2012</v>
      </c>
    </row>
    <row r="2465" spans="1:21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16">
        <f t="shared" si="197"/>
        <v>41341.111400462964</v>
      </c>
      <c r="T2465" s="16">
        <f t="shared" si="198"/>
        <v>15811.791666666666</v>
      </c>
      <c r="U2465">
        <f t="shared" si="194"/>
        <v>2013</v>
      </c>
    </row>
    <row r="2466" spans="1:21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16">
        <f t="shared" si="197"/>
        <v>42248.90042824074</v>
      </c>
      <c r="T2466" s="16">
        <f t="shared" si="198"/>
        <v>16708.811805555557</v>
      </c>
      <c r="U2466">
        <f t="shared" si="194"/>
        <v>2015</v>
      </c>
    </row>
    <row r="2467" spans="1:21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16">
        <f t="shared" si="197"/>
        <v>41145.719305555554</v>
      </c>
      <c r="T2467" s="16">
        <f t="shared" si="198"/>
        <v>15606.719305555556</v>
      </c>
      <c r="U2467">
        <f t="shared" si="194"/>
        <v>2012</v>
      </c>
    </row>
    <row r="2468" spans="1:21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16">
        <f t="shared" si="197"/>
        <v>41373.102465277778</v>
      </c>
      <c r="T2468" s="16">
        <f t="shared" si="198"/>
        <v>15834.102465277778</v>
      </c>
      <c r="U2468">
        <f t="shared" si="194"/>
        <v>2013</v>
      </c>
    </row>
    <row r="2469" spans="1:21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16">
        <f t="shared" si="197"/>
        <v>41025.874201388891</v>
      </c>
      <c r="T2469" s="16">
        <f t="shared" si="198"/>
        <v>15470.708333333334</v>
      </c>
      <c r="U2469">
        <f t="shared" si="194"/>
        <v>2012</v>
      </c>
    </row>
    <row r="2470" spans="1:21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16">
        <f t="shared" si="197"/>
        <v>41174.154178240737</v>
      </c>
      <c r="T2470" s="16">
        <f t="shared" si="198"/>
        <v>15641.208333333334</v>
      </c>
      <c r="U2470">
        <f t="shared" si="194"/>
        <v>2012</v>
      </c>
    </row>
    <row r="2471" spans="1:21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16">
        <f t="shared" si="197"/>
        <v>40557.429733796293</v>
      </c>
      <c r="T2471" s="16">
        <f t="shared" si="198"/>
        <v>15013.429733796294</v>
      </c>
      <c r="U2471">
        <f t="shared" si="194"/>
        <v>2011</v>
      </c>
    </row>
    <row r="2472" spans="1:21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16">
        <f t="shared" si="197"/>
        <v>41023.07471064815</v>
      </c>
      <c r="T2472" s="16">
        <f t="shared" si="198"/>
        <v>15484.074710648149</v>
      </c>
      <c r="U2472">
        <f t="shared" si="194"/>
        <v>2012</v>
      </c>
    </row>
    <row r="2473" spans="1:21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16">
        <f t="shared" si="197"/>
        <v>40893.992962962962</v>
      </c>
      <c r="T2473" s="16">
        <f t="shared" si="198"/>
        <v>15364.992962962962</v>
      </c>
      <c r="U2473">
        <f t="shared" si="194"/>
        <v>2011</v>
      </c>
    </row>
    <row r="2474" spans="1:21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16">
        <f t="shared" si="197"/>
        <v>40354.11550925926</v>
      </c>
      <c r="T2474" s="16">
        <f t="shared" si="198"/>
        <v>14856.043749999999</v>
      </c>
      <c r="U2474">
        <f t="shared" si="194"/>
        <v>2010</v>
      </c>
    </row>
    <row r="2475" spans="1:21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16">
        <f t="shared" si="197"/>
        <v>41193.748483796298</v>
      </c>
      <c r="T2475" s="16">
        <f t="shared" si="198"/>
        <v>15654.790150462963</v>
      </c>
      <c r="U2475">
        <f t="shared" si="194"/>
        <v>2012</v>
      </c>
    </row>
    <row r="2476" spans="1:21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16">
        <f t="shared" si="197"/>
        <v>40417.011296296296</v>
      </c>
      <c r="T2476" s="16">
        <f t="shared" si="198"/>
        <v>14893.011296296296</v>
      </c>
      <c r="U2476">
        <f t="shared" si="194"/>
        <v>2010</v>
      </c>
    </row>
    <row r="2477" spans="1:21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16">
        <f t="shared" si="197"/>
        <v>40310.287673611114</v>
      </c>
      <c r="T2477" s="16">
        <f t="shared" si="198"/>
        <v>14800.916666666666</v>
      </c>
      <c r="U2477">
        <f t="shared" si="194"/>
        <v>2010</v>
      </c>
    </row>
    <row r="2478" spans="1:21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16">
        <f t="shared" si="197"/>
        <v>41913.328356481477</v>
      </c>
      <c r="T2478" s="16">
        <f t="shared" si="198"/>
        <v>16377.370023148147</v>
      </c>
      <c r="U2478">
        <f t="shared" si="194"/>
        <v>2014</v>
      </c>
    </row>
    <row r="2479" spans="1:21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16">
        <f t="shared" si="197"/>
        <v>41088.691493055558</v>
      </c>
      <c r="T2479" s="16">
        <f t="shared" si="198"/>
        <v>15564.691493055556</v>
      </c>
      <c r="U2479">
        <f t="shared" si="194"/>
        <v>2012</v>
      </c>
    </row>
    <row r="2480" spans="1:21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16">
        <f t="shared" si="197"/>
        <v>41257.950381944444</v>
      </c>
      <c r="T2480" s="16">
        <f t="shared" si="198"/>
        <v>15718.950381944445</v>
      </c>
      <c r="U2480">
        <f t="shared" si="194"/>
        <v>2012</v>
      </c>
    </row>
    <row r="2481" spans="1:21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16">
        <f t="shared" si="197"/>
        <v>41107.726782407408</v>
      </c>
      <c r="T2481" s="16">
        <f t="shared" si="198"/>
        <v>15549.083333333334</v>
      </c>
      <c r="U2481">
        <f t="shared" si="194"/>
        <v>2012</v>
      </c>
    </row>
    <row r="2482" spans="1:21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16">
        <f t="shared" si="197"/>
        <v>42227.936157407406</v>
      </c>
      <c r="T2482" s="16">
        <f t="shared" si="198"/>
        <v>16718.936157407406</v>
      </c>
      <c r="U2482">
        <f t="shared" si="194"/>
        <v>2015</v>
      </c>
    </row>
    <row r="2483" spans="1:21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16">
        <f t="shared" si="197"/>
        <v>40999.645925925928</v>
      </c>
      <c r="T2483" s="16">
        <f t="shared" si="198"/>
        <v>15460.645925925926</v>
      </c>
      <c r="U2483">
        <f t="shared" si="194"/>
        <v>2012</v>
      </c>
    </row>
    <row r="2484" spans="1:21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16">
        <f t="shared" si="197"/>
        <v>40711.782210648147</v>
      </c>
      <c r="T2484" s="16">
        <f t="shared" si="198"/>
        <v>15187.782210648147</v>
      </c>
      <c r="U2484">
        <f t="shared" si="194"/>
        <v>2011</v>
      </c>
    </row>
    <row r="2485" spans="1:21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16">
        <f t="shared" si="197"/>
        <v>40970.750034722223</v>
      </c>
      <c r="T2485" s="16">
        <f t="shared" si="198"/>
        <v>15461.708368055557</v>
      </c>
      <c r="U2485">
        <f t="shared" si="194"/>
        <v>2012</v>
      </c>
    </row>
    <row r="2486" spans="1:21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16">
        <f t="shared" si="197"/>
        <v>40771.916701388887</v>
      </c>
      <c r="T2486" s="16">
        <f t="shared" si="198"/>
        <v>15232.916701388889</v>
      </c>
      <c r="U2486">
        <f t="shared" si="194"/>
        <v>2011</v>
      </c>
    </row>
    <row r="2487" spans="1:21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16">
        <f t="shared" si="197"/>
        <v>40793.998599537037</v>
      </c>
      <c r="T2487" s="16">
        <f t="shared" si="198"/>
        <v>15259.998599537037</v>
      </c>
      <c r="U2487">
        <f t="shared" si="194"/>
        <v>2011</v>
      </c>
    </row>
    <row r="2488" spans="1:21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16">
        <f t="shared" si="197"/>
        <v>40991.708055555559</v>
      </c>
      <c r="T2488" s="16">
        <f t="shared" si="198"/>
        <v>15452.708055555557</v>
      </c>
      <c r="U2488">
        <f t="shared" si="194"/>
        <v>2012</v>
      </c>
    </row>
    <row r="2489" spans="1:21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16">
        <f t="shared" si="197"/>
        <v>41026.083298611113</v>
      </c>
      <c r="T2489" s="16">
        <f t="shared" si="198"/>
        <v>15487.083298611111</v>
      </c>
      <c r="U2489">
        <f t="shared" si="194"/>
        <v>2012</v>
      </c>
    </row>
    <row r="2490" spans="1:21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16">
        <f t="shared" si="197"/>
        <v>40833.633194444446</v>
      </c>
      <c r="T2490" s="16">
        <f t="shared" si="198"/>
        <v>15294.674861111111</v>
      </c>
      <c r="U2490">
        <f t="shared" si="194"/>
        <v>2011</v>
      </c>
    </row>
    <row r="2491" spans="1:21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6">
        <f t="shared" si="197"/>
        <v>41373.690266203703</v>
      </c>
      <c r="T2491" s="16">
        <f t="shared" si="198"/>
        <v>15834.690266203705</v>
      </c>
      <c r="U2491">
        <f t="shared" si="194"/>
        <v>2013</v>
      </c>
    </row>
    <row r="2492" spans="1:21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6">
        <f t="shared" si="197"/>
        <v>41023.227731481478</v>
      </c>
      <c r="T2492" s="16">
        <f t="shared" si="198"/>
        <v>15514.22773148148</v>
      </c>
      <c r="U2492">
        <f t="shared" si="194"/>
        <v>2012</v>
      </c>
    </row>
    <row r="2493" spans="1:21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6">
        <f t="shared" si="197"/>
        <v>40542.839282407411</v>
      </c>
      <c r="T2493" s="16">
        <f t="shared" si="198"/>
        <v>14990.077083333332</v>
      </c>
      <c r="U2493">
        <f t="shared" si="194"/>
        <v>2010</v>
      </c>
    </row>
    <row r="2494" spans="1:21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6">
        <f t="shared" si="197"/>
        <v>41024.985972222225</v>
      </c>
      <c r="T2494" s="16">
        <f t="shared" si="198"/>
        <v>15507.415972222223</v>
      </c>
      <c r="U2494">
        <f t="shared" si="194"/>
        <v>2012</v>
      </c>
    </row>
    <row r="2495" spans="1:21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6">
        <f t="shared" si="197"/>
        <v>41348.168287037035</v>
      </c>
      <c r="T2495" s="16">
        <f t="shared" si="198"/>
        <v>15824.168287037035</v>
      </c>
      <c r="U2495">
        <f t="shared" si="194"/>
        <v>2013</v>
      </c>
    </row>
    <row r="2496" spans="1:21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6">
        <f t="shared" si="197"/>
        <v>41022.645185185182</v>
      </c>
      <c r="T2496" s="16">
        <f t="shared" si="198"/>
        <v>15483.645185185183</v>
      </c>
      <c r="U2496">
        <f t="shared" si="194"/>
        <v>2012</v>
      </c>
    </row>
    <row r="2497" spans="1:21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6">
        <f t="shared" si="197"/>
        <v>41036.946469907409</v>
      </c>
      <c r="T2497" s="16">
        <f t="shared" si="198"/>
        <v>15497.946469907409</v>
      </c>
      <c r="U2497">
        <f t="shared" si="194"/>
        <v>2012</v>
      </c>
    </row>
    <row r="2498" spans="1:21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6">
        <f t="shared" si="197"/>
        <v>41327.996435185189</v>
      </c>
      <c r="T2498" s="16">
        <f t="shared" si="198"/>
        <v>15793.954768518519</v>
      </c>
      <c r="U2498">
        <f t="shared" si="194"/>
        <v>2013</v>
      </c>
    </row>
    <row r="2499" spans="1:21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6">
        <f t="shared" si="198"/>
        <v>15191.878912037037</v>
      </c>
      <c r="U2499">
        <f t="shared" ref="U2499:U2562" si="199">YEAR(S2499)</f>
        <v>2011</v>
      </c>
    </row>
    <row r="2500" spans="1:21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16462.967442129629</v>
      </c>
      <c r="U2500">
        <f t="shared" si="199"/>
        <v>2015</v>
      </c>
    </row>
    <row r="2501" spans="1:21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15705.75</v>
      </c>
      <c r="U2501">
        <f t="shared" si="199"/>
        <v>2012</v>
      </c>
    </row>
    <row r="2502" spans="1:21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8334</v>
      </c>
      <c r="R2502" t="s">
        <v>8351</v>
      </c>
      <c r="S2502" s="16">
        <f t="shared" si="197"/>
        <v>41053.772858796299</v>
      </c>
      <c r="T2502" s="16">
        <f t="shared" si="198"/>
        <v>15514.772858796297</v>
      </c>
      <c r="U2502">
        <f t="shared" si="199"/>
        <v>2012</v>
      </c>
    </row>
    <row r="2503" spans="1:21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16705.776666666665</v>
      </c>
      <c r="U2503">
        <f t="shared" si="199"/>
        <v>2015</v>
      </c>
    </row>
    <row r="2504" spans="1:21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16334.825439814815</v>
      </c>
      <c r="U2504">
        <f t="shared" si="199"/>
        <v>2014</v>
      </c>
    </row>
    <row r="2505" spans="1:21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ref="O2505:O2568" si="200">ROUND(E2505/D2505*100,0)</f>
        <v>0</v>
      </c>
      <c r="P2505">
        <f t="shared" ref="P2505:P2568" si="201">IFERROR(ROUND(E2505/L2505,2),0)</f>
        <v>0</v>
      </c>
      <c r="Q2505" s="11" t="s">
        <v>8334</v>
      </c>
      <c r="R2505" t="s">
        <v>8351</v>
      </c>
      <c r="S2505" s="16">
        <f t="shared" ref="S2505:S2568" si="202">(((J2505/60)/60)/24)+DATE(1970,1,1)</f>
        <v>42498.899398148147</v>
      </c>
      <c r="T2505" s="16">
        <f t="shared" ref="T2505:T2568" si="203">(((I2505/60)/60)/24)</f>
        <v>16959.879166666666</v>
      </c>
      <c r="U2505">
        <f t="shared" si="199"/>
        <v>2016</v>
      </c>
    </row>
    <row r="2506" spans="1:21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00"/>
        <v>0</v>
      </c>
      <c r="P2506">
        <f t="shared" si="201"/>
        <v>0</v>
      </c>
      <c r="Q2506" s="11" t="s">
        <v>8334</v>
      </c>
      <c r="R2506" t="s">
        <v>8351</v>
      </c>
      <c r="S2506" s="16">
        <f t="shared" si="202"/>
        <v>41928.015439814815</v>
      </c>
      <c r="T2506" s="16">
        <f t="shared" si="203"/>
        <v>16389.057106481483</v>
      </c>
      <c r="U2506">
        <f t="shared" si="199"/>
        <v>2014</v>
      </c>
    </row>
    <row r="2507" spans="1:21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00"/>
        <v>0</v>
      </c>
      <c r="P2507">
        <f t="shared" si="201"/>
        <v>0</v>
      </c>
      <c r="Q2507" s="11" t="s">
        <v>8334</v>
      </c>
      <c r="R2507" t="s">
        <v>8351</v>
      </c>
      <c r="S2507" s="16">
        <f t="shared" si="202"/>
        <v>42047.05574074074</v>
      </c>
      <c r="T2507" s="16">
        <f t="shared" si="203"/>
        <v>16508.014074074072</v>
      </c>
      <c r="U2507">
        <f t="shared" si="199"/>
        <v>2015</v>
      </c>
    </row>
    <row r="2508" spans="1:21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00"/>
        <v>1</v>
      </c>
      <c r="P2508">
        <f t="shared" si="201"/>
        <v>15</v>
      </c>
      <c r="Q2508" s="11" t="s">
        <v>8334</v>
      </c>
      <c r="R2508" t="s">
        <v>8351</v>
      </c>
      <c r="S2508" s="16">
        <f t="shared" si="202"/>
        <v>42258.297094907408</v>
      </c>
      <c r="T2508" s="16">
        <f t="shared" si="203"/>
        <v>16711.875</v>
      </c>
      <c r="U2508">
        <f t="shared" si="199"/>
        <v>2015</v>
      </c>
    </row>
    <row r="2509" spans="1:21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00"/>
        <v>0</v>
      </c>
      <c r="P2509">
        <f t="shared" si="201"/>
        <v>0</v>
      </c>
      <c r="Q2509" s="11" t="s">
        <v>8334</v>
      </c>
      <c r="R2509" t="s">
        <v>8351</v>
      </c>
      <c r="S2509" s="16">
        <f t="shared" si="202"/>
        <v>42105.072962962964</v>
      </c>
      <c r="T2509" s="16">
        <f t="shared" si="203"/>
        <v>16566.07296296296</v>
      </c>
      <c r="U2509">
        <f t="shared" si="199"/>
        <v>2015</v>
      </c>
    </row>
    <row r="2510" spans="1:21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00"/>
        <v>0</v>
      </c>
      <c r="P2510">
        <f t="shared" si="201"/>
        <v>0</v>
      </c>
      <c r="Q2510" s="11" t="s">
        <v>8334</v>
      </c>
      <c r="R2510" t="s">
        <v>8351</v>
      </c>
      <c r="S2510" s="16">
        <f t="shared" si="202"/>
        <v>41835.951782407406</v>
      </c>
      <c r="T2510" s="16">
        <f t="shared" si="203"/>
        <v>16296.951782407406</v>
      </c>
      <c r="U2510">
        <f t="shared" si="199"/>
        <v>2014</v>
      </c>
    </row>
    <row r="2511" spans="1:21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00"/>
        <v>1</v>
      </c>
      <c r="P2511">
        <f t="shared" si="201"/>
        <v>35.71</v>
      </c>
      <c r="Q2511" s="11" t="s">
        <v>8334</v>
      </c>
      <c r="R2511" t="s">
        <v>8351</v>
      </c>
      <c r="S2511" s="16">
        <f t="shared" si="202"/>
        <v>42058.809594907405</v>
      </c>
      <c r="T2511" s="16">
        <f t="shared" si="203"/>
        <v>16545.767928240741</v>
      </c>
      <c r="U2511">
        <f t="shared" si="199"/>
        <v>2015</v>
      </c>
    </row>
    <row r="2512" spans="1:21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00"/>
        <v>0</v>
      </c>
      <c r="P2512">
        <f t="shared" si="201"/>
        <v>37.5</v>
      </c>
      <c r="Q2512" s="11" t="s">
        <v>8334</v>
      </c>
      <c r="R2512" t="s">
        <v>8351</v>
      </c>
      <c r="S2512" s="16">
        <f t="shared" si="202"/>
        <v>42078.997361111105</v>
      </c>
      <c r="T2512" s="16">
        <f t="shared" si="203"/>
        <v>16569.997361111109</v>
      </c>
      <c r="U2512">
        <f t="shared" si="199"/>
        <v>2015</v>
      </c>
    </row>
    <row r="2513" spans="1:21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00"/>
        <v>0</v>
      </c>
      <c r="P2513">
        <f t="shared" si="201"/>
        <v>0</v>
      </c>
      <c r="Q2513" s="11" t="s">
        <v>8334</v>
      </c>
      <c r="R2513" t="s">
        <v>8351</v>
      </c>
      <c r="S2513" s="16">
        <f t="shared" si="202"/>
        <v>42371.446909722217</v>
      </c>
      <c r="T2513" s="16">
        <f t="shared" si="203"/>
        <v>16832.446909722221</v>
      </c>
      <c r="U2513">
        <f t="shared" si="199"/>
        <v>2016</v>
      </c>
    </row>
    <row r="2514" spans="1:21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00"/>
        <v>0</v>
      </c>
      <c r="P2514">
        <f t="shared" si="201"/>
        <v>0</v>
      </c>
      <c r="Q2514" s="11" t="s">
        <v>8334</v>
      </c>
      <c r="R2514" t="s">
        <v>8351</v>
      </c>
      <c r="S2514" s="16">
        <f t="shared" si="202"/>
        <v>41971.876863425925</v>
      </c>
      <c r="T2514" s="16">
        <f t="shared" si="203"/>
        <v>16417.876863425925</v>
      </c>
      <c r="U2514">
        <f t="shared" si="199"/>
        <v>2014</v>
      </c>
    </row>
    <row r="2515" spans="1:21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00"/>
        <v>0</v>
      </c>
      <c r="P2515">
        <f t="shared" si="201"/>
        <v>0</v>
      </c>
      <c r="Q2515" s="11" t="s">
        <v>8334</v>
      </c>
      <c r="R2515" t="s">
        <v>8351</v>
      </c>
      <c r="S2515" s="16">
        <f t="shared" si="202"/>
        <v>42732.00681712963</v>
      </c>
      <c r="T2515" s="16">
        <f t="shared" si="203"/>
        <v>17223.00681712963</v>
      </c>
      <c r="U2515">
        <f t="shared" si="199"/>
        <v>2016</v>
      </c>
    </row>
    <row r="2516" spans="1:21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00"/>
        <v>2</v>
      </c>
      <c r="P2516">
        <f t="shared" si="201"/>
        <v>52.5</v>
      </c>
      <c r="Q2516" s="11" t="s">
        <v>8334</v>
      </c>
      <c r="R2516" t="s">
        <v>8351</v>
      </c>
      <c r="S2516" s="16">
        <f t="shared" si="202"/>
        <v>41854.389780092592</v>
      </c>
      <c r="T2516" s="16">
        <f t="shared" si="203"/>
        <v>16302.389780092593</v>
      </c>
      <c r="U2516">
        <f t="shared" si="199"/>
        <v>2014</v>
      </c>
    </row>
    <row r="2517" spans="1:21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00"/>
        <v>19</v>
      </c>
      <c r="P2517">
        <f t="shared" si="201"/>
        <v>77.5</v>
      </c>
      <c r="Q2517" s="11" t="s">
        <v>8334</v>
      </c>
      <c r="R2517" t="s">
        <v>8351</v>
      </c>
      <c r="S2517" s="16">
        <f t="shared" si="202"/>
        <v>42027.839733796296</v>
      </c>
      <c r="T2517" s="16">
        <f t="shared" si="203"/>
        <v>16488.839733796296</v>
      </c>
      <c r="U2517">
        <f t="shared" si="199"/>
        <v>2015</v>
      </c>
    </row>
    <row r="2518" spans="1:21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00"/>
        <v>0</v>
      </c>
      <c r="P2518">
        <f t="shared" si="201"/>
        <v>0</v>
      </c>
      <c r="Q2518" s="11" t="s">
        <v>8334</v>
      </c>
      <c r="R2518" t="s">
        <v>8351</v>
      </c>
      <c r="S2518" s="16">
        <f t="shared" si="202"/>
        <v>41942.653379629628</v>
      </c>
      <c r="T2518" s="16">
        <f t="shared" si="203"/>
        <v>16403.695046296296</v>
      </c>
      <c r="U2518">
        <f t="shared" si="199"/>
        <v>2014</v>
      </c>
    </row>
    <row r="2519" spans="1:21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00"/>
        <v>10</v>
      </c>
      <c r="P2519">
        <f t="shared" si="201"/>
        <v>53.55</v>
      </c>
      <c r="Q2519" s="11" t="s">
        <v>8334</v>
      </c>
      <c r="R2519" t="s">
        <v>8351</v>
      </c>
      <c r="S2519" s="16">
        <f t="shared" si="202"/>
        <v>42052.802430555559</v>
      </c>
      <c r="T2519" s="16">
        <f t="shared" si="203"/>
        <v>16513.760763888891</v>
      </c>
      <c r="U2519">
        <f t="shared" si="199"/>
        <v>2015</v>
      </c>
    </row>
    <row r="2520" spans="1:21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00"/>
        <v>0</v>
      </c>
      <c r="P2520">
        <f t="shared" si="201"/>
        <v>0</v>
      </c>
      <c r="Q2520" s="11" t="s">
        <v>8334</v>
      </c>
      <c r="R2520" t="s">
        <v>8351</v>
      </c>
      <c r="S2520" s="16">
        <f t="shared" si="202"/>
        <v>41926.680879629632</v>
      </c>
      <c r="T2520" s="16">
        <f t="shared" si="203"/>
        <v>16387.722546296296</v>
      </c>
      <c r="U2520">
        <f t="shared" si="199"/>
        <v>2014</v>
      </c>
    </row>
    <row r="2521" spans="1:21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00"/>
        <v>0</v>
      </c>
      <c r="P2521">
        <f t="shared" si="201"/>
        <v>16.25</v>
      </c>
      <c r="Q2521" s="11" t="s">
        <v>8334</v>
      </c>
      <c r="R2521" t="s">
        <v>8351</v>
      </c>
      <c r="S2521" s="16">
        <f t="shared" si="202"/>
        <v>41809.155138888891</v>
      </c>
      <c r="T2521" s="16">
        <f t="shared" si="203"/>
        <v>16270.155138888889</v>
      </c>
      <c r="U2521">
        <f t="shared" si="199"/>
        <v>2014</v>
      </c>
    </row>
    <row r="2522" spans="1:21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00"/>
        <v>0</v>
      </c>
      <c r="P2522">
        <f t="shared" si="201"/>
        <v>0</v>
      </c>
      <c r="Q2522" s="11" t="s">
        <v>8323</v>
      </c>
      <c r="R2522" t="s">
        <v>8352</v>
      </c>
      <c r="S2522" s="16">
        <f t="shared" si="202"/>
        <v>42612.600520833337</v>
      </c>
      <c r="T2522" s="16">
        <f t="shared" si="203"/>
        <v>17089.806249999998</v>
      </c>
      <c r="U2522">
        <f t="shared" si="199"/>
        <v>2016</v>
      </c>
    </row>
    <row r="2523" spans="1:21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00"/>
        <v>109</v>
      </c>
      <c r="P2523">
        <f t="shared" si="201"/>
        <v>103.68</v>
      </c>
      <c r="Q2523" s="11" t="s">
        <v>8323</v>
      </c>
      <c r="R2523" t="s">
        <v>8352</v>
      </c>
      <c r="S2523" s="16">
        <f t="shared" si="202"/>
        <v>42269.967835648145</v>
      </c>
      <c r="T2523" s="16">
        <f t="shared" si="203"/>
        <v>16721.967835648149</v>
      </c>
      <c r="U2523">
        <f t="shared" si="199"/>
        <v>2015</v>
      </c>
    </row>
    <row r="2524" spans="1:21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00"/>
        <v>100</v>
      </c>
      <c r="P2524">
        <f t="shared" si="201"/>
        <v>185.19</v>
      </c>
      <c r="Q2524" s="11" t="s">
        <v>8323</v>
      </c>
      <c r="R2524" t="s">
        <v>8352</v>
      </c>
      <c r="S2524" s="16">
        <f t="shared" si="202"/>
        <v>42460.573611111111</v>
      </c>
      <c r="T2524" s="16">
        <f t="shared" si="203"/>
        <v>16913.619444444445</v>
      </c>
      <c r="U2524">
        <f t="shared" si="199"/>
        <v>2016</v>
      </c>
    </row>
    <row r="2525" spans="1:21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00"/>
        <v>156</v>
      </c>
      <c r="P2525">
        <f t="shared" si="201"/>
        <v>54.15</v>
      </c>
      <c r="Q2525" s="11" t="s">
        <v>8323</v>
      </c>
      <c r="R2525" t="s">
        <v>8352</v>
      </c>
      <c r="S2525" s="16">
        <f t="shared" si="202"/>
        <v>41930.975601851853</v>
      </c>
      <c r="T2525" s="16">
        <f t="shared" si="203"/>
        <v>16392.017268518521</v>
      </c>
      <c r="U2525">
        <f t="shared" si="199"/>
        <v>2014</v>
      </c>
    </row>
    <row r="2526" spans="1:21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16">
        <f t="shared" si="202"/>
        <v>41961.807372685187</v>
      </c>
      <c r="T2526" s="16">
        <f t="shared" si="203"/>
        <v>16425.1875</v>
      </c>
      <c r="U2526">
        <f t="shared" si="199"/>
        <v>2014</v>
      </c>
    </row>
    <row r="2527" spans="1:21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16">
        <f t="shared" si="202"/>
        <v>41058.844571759262</v>
      </c>
      <c r="T2527" s="16">
        <f t="shared" si="203"/>
        <v>15519.84457175926</v>
      </c>
      <c r="U2527">
        <f t="shared" si="199"/>
        <v>2012</v>
      </c>
    </row>
    <row r="2528" spans="1:21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16">
        <f t="shared" si="202"/>
        <v>41953.091134259259</v>
      </c>
      <c r="T2528" s="16">
        <f t="shared" si="203"/>
        <v>16412.207638888889</v>
      </c>
      <c r="U2528">
        <f t="shared" si="199"/>
        <v>2014</v>
      </c>
    </row>
    <row r="2529" spans="1:21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16">
        <f t="shared" si="202"/>
        <v>41546.75105324074</v>
      </c>
      <c r="T2529" s="16">
        <f t="shared" si="203"/>
        <v>15996.165972222223</v>
      </c>
      <c r="U2529">
        <f t="shared" si="199"/>
        <v>2013</v>
      </c>
    </row>
    <row r="2530" spans="1:21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16">
        <f t="shared" si="202"/>
        <v>42217.834525462968</v>
      </c>
      <c r="T2530" s="16">
        <f t="shared" si="203"/>
        <v>16667.458333333332</v>
      </c>
      <c r="U2530">
        <f t="shared" si="199"/>
        <v>2015</v>
      </c>
    </row>
    <row r="2531" spans="1:21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16">
        <f t="shared" si="202"/>
        <v>40948.080729166664</v>
      </c>
      <c r="T2531" s="16">
        <f t="shared" si="203"/>
        <v>15424.0390625</v>
      </c>
      <c r="U2531">
        <f t="shared" si="199"/>
        <v>2012</v>
      </c>
    </row>
    <row r="2532" spans="1:21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16">
        <f t="shared" si="202"/>
        <v>42081.864641203705</v>
      </c>
      <c r="T2532" s="16">
        <f t="shared" si="203"/>
        <v>16545.201388888887</v>
      </c>
      <c r="U2532">
        <f t="shared" si="199"/>
        <v>2015</v>
      </c>
    </row>
    <row r="2533" spans="1:21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16">
        <f t="shared" si="202"/>
        <v>42208.680023148147</v>
      </c>
      <c r="T2533" s="16">
        <f t="shared" si="203"/>
        <v>16662.165972222221</v>
      </c>
      <c r="U2533">
        <f t="shared" si="199"/>
        <v>2015</v>
      </c>
    </row>
    <row r="2534" spans="1:21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16">
        <f t="shared" si="202"/>
        <v>41107.849143518521</v>
      </c>
      <c r="T2534" s="16">
        <f t="shared" si="203"/>
        <v>15568.849143518519</v>
      </c>
      <c r="U2534">
        <f t="shared" si="199"/>
        <v>2012</v>
      </c>
    </row>
    <row r="2535" spans="1:21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16">
        <f t="shared" si="202"/>
        <v>41304.751284722224</v>
      </c>
      <c r="T2535" s="16">
        <f t="shared" si="203"/>
        <v>15765.750787037037</v>
      </c>
      <c r="U2535">
        <f t="shared" si="199"/>
        <v>2013</v>
      </c>
    </row>
    <row r="2536" spans="1:21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16">
        <f t="shared" si="202"/>
        <v>40127.700370370374</v>
      </c>
      <c r="T2536" s="16">
        <f t="shared" si="203"/>
        <v>14610.25</v>
      </c>
      <c r="U2536">
        <f t="shared" si="199"/>
        <v>2009</v>
      </c>
    </row>
    <row r="2537" spans="1:21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16">
        <f t="shared" si="202"/>
        <v>41943.791030092594</v>
      </c>
      <c r="T2537" s="16">
        <f t="shared" si="203"/>
        <v>16405.832696759258</v>
      </c>
      <c r="U2537">
        <f t="shared" si="199"/>
        <v>2014</v>
      </c>
    </row>
    <row r="2538" spans="1:21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16">
        <f t="shared" si="202"/>
        <v>41464.106087962966</v>
      </c>
      <c r="T2538" s="16">
        <f t="shared" si="203"/>
        <v>15916.106087962964</v>
      </c>
      <c r="U2538">
        <f t="shared" si="199"/>
        <v>2013</v>
      </c>
    </row>
    <row r="2539" spans="1:21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16">
        <f t="shared" si="202"/>
        <v>40696.648784722223</v>
      </c>
      <c r="T2539" s="16">
        <f t="shared" si="203"/>
        <v>15187.648784722223</v>
      </c>
      <c r="U2539">
        <f t="shared" si="199"/>
        <v>2011</v>
      </c>
    </row>
    <row r="2540" spans="1:21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16">
        <f t="shared" si="202"/>
        <v>41298.509965277779</v>
      </c>
      <c r="T2540" s="16">
        <f t="shared" si="203"/>
        <v>15760.207638888889</v>
      </c>
      <c r="U2540">
        <f t="shared" si="199"/>
        <v>2013</v>
      </c>
    </row>
    <row r="2541" spans="1:21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16">
        <f t="shared" si="202"/>
        <v>41977.902222222227</v>
      </c>
      <c r="T2541" s="16">
        <f t="shared" si="203"/>
        <v>16468.902222222223</v>
      </c>
      <c r="U2541">
        <f t="shared" si="199"/>
        <v>2014</v>
      </c>
    </row>
    <row r="2542" spans="1:21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16">
        <f t="shared" si="202"/>
        <v>40785.675011574072</v>
      </c>
      <c r="T2542" s="16">
        <f t="shared" si="203"/>
        <v>15276.675011574072</v>
      </c>
      <c r="U2542">
        <f t="shared" si="199"/>
        <v>2011</v>
      </c>
    </row>
    <row r="2543" spans="1:21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16">
        <f t="shared" si="202"/>
        <v>41483.449282407404</v>
      </c>
      <c r="T2543" s="16">
        <f t="shared" si="203"/>
        <v>15974.449282407406</v>
      </c>
      <c r="U2543">
        <f t="shared" si="199"/>
        <v>2013</v>
      </c>
    </row>
    <row r="2544" spans="1:21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16">
        <f t="shared" si="202"/>
        <v>41509.426585648151</v>
      </c>
      <c r="T2544" s="16">
        <f t="shared" si="203"/>
        <v>15979.165972222223</v>
      </c>
      <c r="U2544">
        <f t="shared" si="199"/>
        <v>2013</v>
      </c>
    </row>
    <row r="2545" spans="1:21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16">
        <f t="shared" si="202"/>
        <v>40514.107615740737</v>
      </c>
      <c r="T2545" s="16">
        <f t="shared" si="203"/>
        <v>14976.125</v>
      </c>
      <c r="U2545">
        <f t="shared" si="199"/>
        <v>2010</v>
      </c>
    </row>
    <row r="2546" spans="1:21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16">
        <f t="shared" si="202"/>
        <v>41068.520474537036</v>
      </c>
      <c r="T2546" s="16">
        <f t="shared" si="203"/>
        <v>15529.520474537037</v>
      </c>
      <c r="U2546">
        <f t="shared" si="199"/>
        <v>2012</v>
      </c>
    </row>
    <row r="2547" spans="1:21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16">
        <f t="shared" si="202"/>
        <v>42027.13817129629</v>
      </c>
      <c r="T2547" s="16">
        <f t="shared" si="203"/>
        <v>16493.020833333332</v>
      </c>
      <c r="U2547">
        <f t="shared" si="199"/>
        <v>2015</v>
      </c>
    </row>
    <row r="2548" spans="1:21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16">
        <f t="shared" si="202"/>
        <v>41524.858553240738</v>
      </c>
      <c r="T2548" s="16">
        <f t="shared" si="203"/>
        <v>15983.208333333334</v>
      </c>
      <c r="U2548">
        <f t="shared" si="199"/>
        <v>2013</v>
      </c>
    </row>
    <row r="2549" spans="1:21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16">
        <f t="shared" si="202"/>
        <v>40973.773182870369</v>
      </c>
      <c r="T2549" s="16">
        <f t="shared" si="203"/>
        <v>15434.731516203703</v>
      </c>
      <c r="U2549">
        <f t="shared" si="199"/>
        <v>2012</v>
      </c>
    </row>
    <row r="2550" spans="1:21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16">
        <f t="shared" si="202"/>
        <v>42618.625428240746</v>
      </c>
      <c r="T2550" s="16">
        <f t="shared" si="203"/>
        <v>17074.185416666667</v>
      </c>
      <c r="U2550">
        <f t="shared" si="199"/>
        <v>2016</v>
      </c>
    </row>
    <row r="2551" spans="1:21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16">
        <f t="shared" si="202"/>
        <v>41390.757754629631</v>
      </c>
      <c r="T2551" s="16">
        <f t="shared" si="203"/>
        <v>15856.708333333334</v>
      </c>
      <c r="U2551">
        <f t="shared" si="199"/>
        <v>2013</v>
      </c>
    </row>
    <row r="2552" spans="1:21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16">
        <f t="shared" si="202"/>
        <v>42228.634328703702</v>
      </c>
      <c r="T2552" s="16">
        <f t="shared" si="203"/>
        <v>16716.165972222221</v>
      </c>
      <c r="U2552">
        <f t="shared" si="199"/>
        <v>2015</v>
      </c>
    </row>
    <row r="2553" spans="1:21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16">
        <f t="shared" si="202"/>
        <v>40961.252141203702</v>
      </c>
      <c r="T2553" s="16">
        <f t="shared" si="203"/>
        <v>15420.866666666667</v>
      </c>
      <c r="U2553">
        <f t="shared" si="199"/>
        <v>2012</v>
      </c>
    </row>
    <row r="2554" spans="1:21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16">
        <f t="shared" si="202"/>
        <v>42769.809965277775</v>
      </c>
      <c r="T2554" s="16">
        <f t="shared" si="203"/>
        <v>17230.809965277778</v>
      </c>
      <c r="U2554">
        <f t="shared" si="199"/>
        <v>2017</v>
      </c>
    </row>
    <row r="2555" spans="1:21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6">
        <f t="shared" si="202"/>
        <v>41113.199155092596</v>
      </c>
      <c r="T2555" s="16">
        <f t="shared" si="203"/>
        <v>15604.199155092594</v>
      </c>
      <c r="U2555">
        <f t="shared" si="199"/>
        <v>2012</v>
      </c>
    </row>
    <row r="2556" spans="1:21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6">
        <f t="shared" si="202"/>
        <v>42125.078275462962</v>
      </c>
      <c r="T2556" s="16">
        <f t="shared" si="203"/>
        <v>16587.165972222221</v>
      </c>
      <c r="U2556">
        <f t="shared" si="199"/>
        <v>2015</v>
      </c>
    </row>
    <row r="2557" spans="1:21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6">
        <f t="shared" si="202"/>
        <v>41026.655011574076</v>
      </c>
      <c r="T2557" s="16">
        <f t="shared" si="203"/>
        <v>15488.655011574074</v>
      </c>
      <c r="U2557">
        <f t="shared" si="199"/>
        <v>2012</v>
      </c>
    </row>
    <row r="2558" spans="1:21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6">
        <f t="shared" si="202"/>
        <v>41222.991400462961</v>
      </c>
      <c r="T2558" s="16">
        <f t="shared" si="203"/>
        <v>15698.991400462963</v>
      </c>
      <c r="U2558">
        <f t="shared" si="199"/>
        <v>2012</v>
      </c>
    </row>
    <row r="2559" spans="1:21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6">
        <f t="shared" si="202"/>
        <v>41744.745208333334</v>
      </c>
      <c r="T2559" s="16">
        <f t="shared" si="203"/>
        <v>16205.745208333334</v>
      </c>
      <c r="U2559">
        <f t="shared" si="199"/>
        <v>2014</v>
      </c>
    </row>
    <row r="2560" spans="1:21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6">
        <f t="shared" si="202"/>
        <v>42093.860023148154</v>
      </c>
      <c r="T2560" s="16">
        <f t="shared" si="203"/>
        <v>16556.582638888889</v>
      </c>
      <c r="U2560">
        <f t="shared" si="199"/>
        <v>2015</v>
      </c>
    </row>
    <row r="2561" spans="1:21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6">
        <f t="shared" si="202"/>
        <v>40829.873657407406</v>
      </c>
      <c r="T2561" s="16">
        <f t="shared" si="203"/>
        <v>15293.817361111111</v>
      </c>
      <c r="U2561">
        <f t="shared" si="199"/>
        <v>2011</v>
      </c>
    </row>
    <row r="2562" spans="1:21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00"/>
        <v>100</v>
      </c>
      <c r="P2562">
        <f t="shared" si="201"/>
        <v>143</v>
      </c>
      <c r="Q2562" s="11" t="s">
        <v>8334</v>
      </c>
      <c r="R2562" t="s">
        <v>8335</v>
      </c>
      <c r="S2562" s="16">
        <f t="shared" si="202"/>
        <v>42039.951087962967</v>
      </c>
      <c r="T2562" s="16">
        <f t="shared" si="203"/>
        <v>16500.951087962963</v>
      </c>
      <c r="U2562">
        <f t="shared" si="199"/>
        <v>2015</v>
      </c>
    </row>
    <row r="2563" spans="1:21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6">
        <f t="shared" si="203"/>
        <v>16721.528807870371</v>
      </c>
      <c r="U2563">
        <f t="shared" ref="U2563:U2626" si="204">YEAR(S2563)</f>
        <v>2015</v>
      </c>
    </row>
    <row r="2564" spans="1:21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17085.524756944444</v>
      </c>
      <c r="U2564">
        <f t="shared" si="204"/>
        <v>2016</v>
      </c>
    </row>
    <row r="2565" spans="1:21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16646.139479166668</v>
      </c>
      <c r="U2565">
        <f t="shared" si="204"/>
        <v>2015</v>
      </c>
    </row>
    <row r="2566" spans="1:21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16283.040497685186</v>
      </c>
      <c r="U2566">
        <f t="shared" si="204"/>
        <v>2014</v>
      </c>
    </row>
    <row r="2567" spans="1:21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16930.868055555555</v>
      </c>
      <c r="U2567">
        <f t="shared" si="204"/>
        <v>2016</v>
      </c>
    </row>
    <row r="2568" spans="1:21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16303.980879629627</v>
      </c>
      <c r="U2568">
        <f t="shared" si="204"/>
        <v>2014</v>
      </c>
    </row>
    <row r="2569" spans="1:21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ref="O2569:O2632" si="205">ROUND(E2569/D2569*100,0)</f>
        <v>0</v>
      </c>
      <c r="P2569">
        <f t="shared" ref="P2569:P2632" si="206">IFERROR(ROUND(E2569/L2569,2),0)</f>
        <v>60</v>
      </c>
      <c r="Q2569" s="11" t="s">
        <v>8334</v>
      </c>
      <c r="R2569" t="s">
        <v>8335</v>
      </c>
      <c r="S2569" s="16">
        <f t="shared" ref="S2569:S2632" si="207">(((J2569/60)/60)/24)+DATE(1970,1,1)</f>
        <v>42087.878912037035</v>
      </c>
      <c r="T2569" s="16">
        <f t="shared" ref="T2569:T2632" si="208">(((I2569/60)/60)/24)</f>
        <v>16548.878912037038</v>
      </c>
      <c r="U2569">
        <f t="shared" si="204"/>
        <v>2015</v>
      </c>
    </row>
    <row r="2570" spans="1:21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5"/>
        <v>1</v>
      </c>
      <c r="P2570">
        <f t="shared" si="206"/>
        <v>50</v>
      </c>
      <c r="Q2570" s="11" t="s">
        <v>8334</v>
      </c>
      <c r="R2570" t="s">
        <v>8335</v>
      </c>
      <c r="S2570" s="16">
        <f t="shared" si="207"/>
        <v>42584.666597222225</v>
      </c>
      <c r="T2570" s="16">
        <f t="shared" si="208"/>
        <v>17045.666597222222</v>
      </c>
      <c r="U2570">
        <f t="shared" si="204"/>
        <v>2016</v>
      </c>
    </row>
    <row r="2571" spans="1:21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5"/>
        <v>2</v>
      </c>
      <c r="P2571">
        <f t="shared" si="206"/>
        <v>72.5</v>
      </c>
      <c r="Q2571" s="11" t="s">
        <v>8334</v>
      </c>
      <c r="R2571" t="s">
        <v>8335</v>
      </c>
      <c r="S2571" s="16">
        <f t="shared" si="207"/>
        <v>42234.105462962965</v>
      </c>
      <c r="T2571" s="16">
        <f t="shared" si="208"/>
        <v>16695.105462962962</v>
      </c>
      <c r="U2571">
        <f t="shared" si="204"/>
        <v>2015</v>
      </c>
    </row>
    <row r="2572" spans="1:21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5"/>
        <v>1</v>
      </c>
      <c r="P2572">
        <f t="shared" si="206"/>
        <v>29.5</v>
      </c>
      <c r="Q2572" s="11" t="s">
        <v>8334</v>
      </c>
      <c r="R2572" t="s">
        <v>8335</v>
      </c>
      <c r="S2572" s="16">
        <f t="shared" si="207"/>
        <v>42744.903182870374</v>
      </c>
      <c r="T2572" s="16">
        <f t="shared" si="208"/>
        <v>17205.90318287037</v>
      </c>
      <c r="U2572">
        <f t="shared" si="204"/>
        <v>2017</v>
      </c>
    </row>
    <row r="2573" spans="1:21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5"/>
        <v>0</v>
      </c>
      <c r="P2573">
        <f t="shared" si="206"/>
        <v>62.5</v>
      </c>
      <c r="Q2573" s="11" t="s">
        <v>8334</v>
      </c>
      <c r="R2573" t="s">
        <v>8335</v>
      </c>
      <c r="S2573" s="16">
        <f t="shared" si="207"/>
        <v>42449.341678240744</v>
      </c>
      <c r="T2573" s="16">
        <f t="shared" si="208"/>
        <v>16940.34167824074</v>
      </c>
      <c r="U2573">
        <f t="shared" si="204"/>
        <v>2016</v>
      </c>
    </row>
    <row r="2574" spans="1:21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5"/>
        <v>0</v>
      </c>
      <c r="P2574">
        <f t="shared" si="206"/>
        <v>0</v>
      </c>
      <c r="Q2574" s="11" t="s">
        <v>8334</v>
      </c>
      <c r="R2574" t="s">
        <v>8335</v>
      </c>
      <c r="S2574" s="16">
        <f t="shared" si="207"/>
        <v>42077.119409722218</v>
      </c>
      <c r="T2574" s="16">
        <f t="shared" si="208"/>
        <v>16538.119409722221</v>
      </c>
      <c r="U2574">
        <f t="shared" si="204"/>
        <v>2015</v>
      </c>
    </row>
    <row r="2575" spans="1:21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5"/>
        <v>0</v>
      </c>
      <c r="P2575">
        <f t="shared" si="206"/>
        <v>0</v>
      </c>
      <c r="Q2575" s="11" t="s">
        <v>8334</v>
      </c>
      <c r="R2575" t="s">
        <v>8335</v>
      </c>
      <c r="S2575" s="16">
        <f t="shared" si="207"/>
        <v>41829.592002314814</v>
      </c>
      <c r="T2575" s="16">
        <f t="shared" si="208"/>
        <v>16305.592002314816</v>
      </c>
      <c r="U2575">
        <f t="shared" si="204"/>
        <v>2014</v>
      </c>
    </row>
    <row r="2576" spans="1:21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5"/>
        <v>0</v>
      </c>
      <c r="P2576">
        <f t="shared" si="206"/>
        <v>0</v>
      </c>
      <c r="Q2576" s="11" t="s">
        <v>8334</v>
      </c>
      <c r="R2576" t="s">
        <v>8335</v>
      </c>
      <c r="S2576" s="16">
        <f t="shared" si="207"/>
        <v>42487.825752314813</v>
      </c>
      <c r="T2576" s="16">
        <f t="shared" si="208"/>
        <v>16939.825752314813</v>
      </c>
      <c r="U2576">
        <f t="shared" si="204"/>
        <v>2016</v>
      </c>
    </row>
    <row r="2577" spans="1:21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5"/>
        <v>0</v>
      </c>
      <c r="P2577">
        <f t="shared" si="206"/>
        <v>0</v>
      </c>
      <c r="Q2577" s="11" t="s">
        <v>8334</v>
      </c>
      <c r="R2577" t="s">
        <v>8335</v>
      </c>
      <c r="S2577" s="16">
        <f t="shared" si="207"/>
        <v>41986.108726851846</v>
      </c>
      <c r="T2577" s="16">
        <f t="shared" si="208"/>
        <v>16447.108726851849</v>
      </c>
      <c r="U2577">
        <f t="shared" si="204"/>
        <v>2014</v>
      </c>
    </row>
    <row r="2578" spans="1:21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5"/>
        <v>0</v>
      </c>
      <c r="P2578">
        <f t="shared" si="206"/>
        <v>0</v>
      </c>
      <c r="Q2578" s="11" t="s">
        <v>8334</v>
      </c>
      <c r="R2578" t="s">
        <v>8335</v>
      </c>
      <c r="S2578" s="16">
        <f t="shared" si="207"/>
        <v>42060.00980324074</v>
      </c>
      <c r="T2578" s="16">
        <f t="shared" si="208"/>
        <v>16535.968136574073</v>
      </c>
      <c r="U2578">
        <f t="shared" si="204"/>
        <v>2015</v>
      </c>
    </row>
    <row r="2579" spans="1:21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5"/>
        <v>0</v>
      </c>
      <c r="P2579">
        <f t="shared" si="206"/>
        <v>0</v>
      </c>
      <c r="Q2579" s="11" t="s">
        <v>8334</v>
      </c>
      <c r="R2579" t="s">
        <v>8335</v>
      </c>
      <c r="S2579" s="16">
        <f t="shared" si="207"/>
        <v>41830.820567129631</v>
      </c>
      <c r="T2579" s="16">
        <f t="shared" si="208"/>
        <v>16286.820567129631</v>
      </c>
      <c r="U2579">
        <f t="shared" si="204"/>
        <v>2014</v>
      </c>
    </row>
    <row r="2580" spans="1:21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5"/>
        <v>0</v>
      </c>
      <c r="P2580">
        <f t="shared" si="206"/>
        <v>0</v>
      </c>
      <c r="Q2580" s="11" t="s">
        <v>8334</v>
      </c>
      <c r="R2580" t="s">
        <v>8335</v>
      </c>
      <c r="S2580" s="16">
        <f t="shared" si="207"/>
        <v>42238.022905092599</v>
      </c>
      <c r="T2580" s="16">
        <f t="shared" si="208"/>
        <v>16717.708333333332</v>
      </c>
      <c r="U2580">
        <f t="shared" si="204"/>
        <v>2015</v>
      </c>
    </row>
    <row r="2581" spans="1:21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5"/>
        <v>0</v>
      </c>
      <c r="P2581">
        <f t="shared" si="206"/>
        <v>23.08</v>
      </c>
      <c r="Q2581" s="11" t="s">
        <v>8334</v>
      </c>
      <c r="R2581" t="s">
        <v>8335</v>
      </c>
      <c r="S2581" s="16">
        <f t="shared" si="207"/>
        <v>41837.829895833333</v>
      </c>
      <c r="T2581" s="16">
        <f t="shared" si="208"/>
        <v>16328.829895833334</v>
      </c>
      <c r="U2581">
        <f t="shared" si="204"/>
        <v>2014</v>
      </c>
    </row>
    <row r="2582" spans="1:21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5"/>
        <v>1</v>
      </c>
      <c r="P2582">
        <f t="shared" si="206"/>
        <v>25.5</v>
      </c>
      <c r="Q2582" s="11" t="s">
        <v>8334</v>
      </c>
      <c r="R2582" t="s">
        <v>8335</v>
      </c>
      <c r="S2582" s="16">
        <f t="shared" si="207"/>
        <v>42110.326423611114</v>
      </c>
      <c r="T2582" s="16">
        <f t="shared" si="208"/>
        <v>16571.125</v>
      </c>
      <c r="U2582">
        <f t="shared" si="204"/>
        <v>2015</v>
      </c>
    </row>
    <row r="2583" spans="1:21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5"/>
        <v>11</v>
      </c>
      <c r="P2583">
        <f t="shared" si="206"/>
        <v>48.18</v>
      </c>
      <c r="Q2583" s="11" t="s">
        <v>8334</v>
      </c>
      <c r="R2583" t="s">
        <v>8335</v>
      </c>
      <c r="S2583" s="16">
        <f t="shared" si="207"/>
        <v>42294.628449074073</v>
      </c>
      <c r="T2583" s="16">
        <f t="shared" si="208"/>
        <v>16755.670115740741</v>
      </c>
      <c r="U2583">
        <f t="shared" si="204"/>
        <v>2015</v>
      </c>
    </row>
    <row r="2584" spans="1:21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5"/>
        <v>0</v>
      </c>
      <c r="P2584">
        <f t="shared" si="206"/>
        <v>1</v>
      </c>
      <c r="Q2584" s="11" t="s">
        <v>8334</v>
      </c>
      <c r="R2584" t="s">
        <v>8335</v>
      </c>
      <c r="S2584" s="16">
        <f t="shared" si="207"/>
        <v>42642.988819444443</v>
      </c>
      <c r="T2584" s="16">
        <f t="shared" si="208"/>
        <v>17103.988819444443</v>
      </c>
      <c r="U2584">
        <f t="shared" si="204"/>
        <v>2016</v>
      </c>
    </row>
    <row r="2585" spans="1:21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5"/>
        <v>1</v>
      </c>
      <c r="P2585">
        <f t="shared" si="206"/>
        <v>1</v>
      </c>
      <c r="Q2585" s="11" t="s">
        <v>8334</v>
      </c>
      <c r="R2585" t="s">
        <v>8335</v>
      </c>
      <c r="S2585" s="16">
        <f t="shared" si="207"/>
        <v>42019.76944444445</v>
      </c>
      <c r="T2585" s="16">
        <f t="shared" si="208"/>
        <v>16510.727777777778</v>
      </c>
      <c r="U2585">
        <f t="shared" si="204"/>
        <v>2015</v>
      </c>
    </row>
    <row r="2586" spans="1:21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5"/>
        <v>0</v>
      </c>
      <c r="P2586">
        <f t="shared" si="206"/>
        <v>0</v>
      </c>
      <c r="Q2586" s="11" t="s">
        <v>8334</v>
      </c>
      <c r="R2586" t="s">
        <v>8335</v>
      </c>
      <c r="S2586" s="16">
        <f t="shared" si="207"/>
        <v>42140.173252314817</v>
      </c>
      <c r="T2586" s="16">
        <f t="shared" si="208"/>
        <v>16601.173252314817</v>
      </c>
      <c r="U2586">
        <f t="shared" si="204"/>
        <v>2015</v>
      </c>
    </row>
    <row r="2587" spans="1:21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5"/>
        <v>0</v>
      </c>
      <c r="P2587">
        <f t="shared" si="206"/>
        <v>50</v>
      </c>
      <c r="Q2587" s="11" t="s">
        <v>8334</v>
      </c>
      <c r="R2587" t="s">
        <v>8335</v>
      </c>
      <c r="S2587" s="16">
        <f t="shared" si="207"/>
        <v>41795.963333333333</v>
      </c>
      <c r="T2587" s="16">
        <f t="shared" si="208"/>
        <v>16256.963333333333</v>
      </c>
      <c r="U2587">
        <f t="shared" si="204"/>
        <v>2014</v>
      </c>
    </row>
    <row r="2588" spans="1:21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5"/>
        <v>0</v>
      </c>
      <c r="P2588">
        <f t="shared" si="206"/>
        <v>5</v>
      </c>
      <c r="Q2588" s="11" t="s">
        <v>8334</v>
      </c>
      <c r="R2588" t="s">
        <v>8335</v>
      </c>
      <c r="S2588" s="16">
        <f t="shared" si="207"/>
        <v>42333.330277777779</v>
      </c>
      <c r="T2588" s="16">
        <f t="shared" si="208"/>
        <v>16794.330277777779</v>
      </c>
      <c r="U2588">
        <f t="shared" si="204"/>
        <v>2015</v>
      </c>
    </row>
    <row r="2589" spans="1:21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5"/>
        <v>2</v>
      </c>
      <c r="P2589">
        <f t="shared" si="206"/>
        <v>202.83</v>
      </c>
      <c r="Q2589" s="11" t="s">
        <v>8334</v>
      </c>
      <c r="R2589" t="s">
        <v>8335</v>
      </c>
      <c r="S2589" s="16">
        <f t="shared" si="207"/>
        <v>42338.675381944442</v>
      </c>
      <c r="T2589" s="16">
        <f t="shared" si="208"/>
        <v>16799.675381944446</v>
      </c>
      <c r="U2589">
        <f t="shared" si="204"/>
        <v>2015</v>
      </c>
    </row>
    <row r="2590" spans="1:21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16">
        <f t="shared" si="207"/>
        <v>42042.676226851851</v>
      </c>
      <c r="T2590" s="16">
        <f t="shared" si="208"/>
        <v>16525.551388888889</v>
      </c>
      <c r="U2590">
        <f t="shared" si="204"/>
        <v>2015</v>
      </c>
    </row>
    <row r="2591" spans="1:21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16">
        <f t="shared" si="207"/>
        <v>42422.536192129628</v>
      </c>
      <c r="T2591" s="16">
        <f t="shared" si="208"/>
        <v>16883.494525462964</v>
      </c>
      <c r="U2591">
        <f t="shared" si="204"/>
        <v>2016</v>
      </c>
    </row>
    <row r="2592" spans="1:21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5"/>
        <v>0</v>
      </c>
      <c r="P2592">
        <f t="shared" si="206"/>
        <v>0</v>
      </c>
      <c r="Q2592" s="11" t="s">
        <v>8334</v>
      </c>
      <c r="R2592" t="s">
        <v>8335</v>
      </c>
      <c r="S2592" s="16">
        <f t="shared" si="207"/>
        <v>42388.589085648149</v>
      </c>
      <c r="T2592" s="16">
        <f t="shared" si="208"/>
        <v>16826.589085648149</v>
      </c>
      <c r="U2592">
        <f t="shared" si="204"/>
        <v>2016</v>
      </c>
    </row>
    <row r="2593" spans="1:21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16">
        <f t="shared" si="207"/>
        <v>42382.906527777777</v>
      </c>
      <c r="T2593" s="16">
        <f t="shared" si="208"/>
        <v>16873.864861111109</v>
      </c>
      <c r="U2593">
        <f t="shared" si="204"/>
        <v>2016</v>
      </c>
    </row>
    <row r="2594" spans="1:21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16">
        <f t="shared" si="207"/>
        <v>41887.801168981481</v>
      </c>
      <c r="T2594" s="16">
        <f t="shared" si="208"/>
        <v>16348.801168981481</v>
      </c>
      <c r="U2594">
        <f t="shared" si="204"/>
        <v>2014</v>
      </c>
    </row>
    <row r="2595" spans="1:21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5"/>
        <v>0</v>
      </c>
      <c r="P2595">
        <f t="shared" si="206"/>
        <v>0</v>
      </c>
      <c r="Q2595" s="11" t="s">
        <v>8334</v>
      </c>
      <c r="R2595" t="s">
        <v>8335</v>
      </c>
      <c r="S2595" s="16">
        <f t="shared" si="207"/>
        <v>42089.84520833334</v>
      </c>
      <c r="T2595" s="16">
        <f t="shared" si="208"/>
        <v>16550.845208333336</v>
      </c>
      <c r="U2595">
        <f t="shared" si="204"/>
        <v>2015</v>
      </c>
    </row>
    <row r="2596" spans="1:21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16">
        <f t="shared" si="207"/>
        <v>41828.967916666668</v>
      </c>
      <c r="T2596" s="16">
        <f t="shared" si="208"/>
        <v>16289.967916666668</v>
      </c>
      <c r="U2596">
        <f t="shared" si="204"/>
        <v>2014</v>
      </c>
    </row>
    <row r="2597" spans="1:21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16">
        <f t="shared" si="207"/>
        <v>42760.244212962964</v>
      </c>
      <c r="T2597" s="16">
        <f t="shared" si="208"/>
        <v>17221.244212962964</v>
      </c>
      <c r="U2597">
        <f t="shared" si="204"/>
        <v>2017</v>
      </c>
    </row>
    <row r="2598" spans="1:21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16">
        <f t="shared" si="207"/>
        <v>41828.664456018516</v>
      </c>
      <c r="T2598" s="16">
        <f t="shared" si="208"/>
        <v>16289.664456018518</v>
      </c>
      <c r="U2598">
        <f t="shared" si="204"/>
        <v>2014</v>
      </c>
    </row>
    <row r="2599" spans="1:21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16">
        <f t="shared" si="207"/>
        <v>42510.341631944444</v>
      </c>
      <c r="T2599" s="16">
        <f t="shared" si="208"/>
        <v>16971.341631944444</v>
      </c>
      <c r="U2599">
        <f t="shared" si="204"/>
        <v>2016</v>
      </c>
    </row>
    <row r="2600" spans="1:21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16">
        <f t="shared" si="207"/>
        <v>42240.840289351851</v>
      </c>
      <c r="T2600" s="16">
        <f t="shared" si="208"/>
        <v>16701.840289351851</v>
      </c>
      <c r="U2600">
        <f t="shared" si="204"/>
        <v>2015</v>
      </c>
    </row>
    <row r="2601" spans="1:21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16">
        <f t="shared" si="207"/>
        <v>41809.754016203704</v>
      </c>
      <c r="T2601" s="16">
        <f t="shared" si="208"/>
        <v>16285.754016203704</v>
      </c>
      <c r="U2601">
        <f t="shared" si="204"/>
        <v>2014</v>
      </c>
    </row>
    <row r="2602" spans="1:21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5"/>
        <v>7</v>
      </c>
      <c r="P2602">
        <f t="shared" si="206"/>
        <v>115.53</v>
      </c>
      <c r="Q2602" s="11" t="s">
        <v>8317</v>
      </c>
      <c r="R2602" t="s">
        <v>8353</v>
      </c>
      <c r="S2602" s="16">
        <f t="shared" si="207"/>
        <v>42394.900462962964</v>
      </c>
      <c r="T2602" s="16">
        <f t="shared" si="208"/>
        <v>16885.858796296296</v>
      </c>
      <c r="U2602">
        <f t="shared" si="204"/>
        <v>2016</v>
      </c>
    </row>
    <row r="2603" spans="1:21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16">
        <f t="shared" si="207"/>
        <v>41150.902187499996</v>
      </c>
      <c r="T2603" s="16">
        <f t="shared" si="208"/>
        <v>15596.165972222223</v>
      </c>
      <c r="U2603">
        <f t="shared" si="204"/>
        <v>2012</v>
      </c>
    </row>
    <row r="2604" spans="1:21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16">
        <f t="shared" si="207"/>
        <v>41915.747314814813</v>
      </c>
      <c r="T2604" s="16">
        <f t="shared" si="208"/>
        <v>16386.888888888887</v>
      </c>
      <c r="U2604">
        <f t="shared" si="204"/>
        <v>2014</v>
      </c>
    </row>
    <row r="2605" spans="1:21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16">
        <f t="shared" si="207"/>
        <v>41617.912662037037</v>
      </c>
      <c r="T2605" s="16">
        <f t="shared" si="208"/>
        <v>16062.912662037037</v>
      </c>
      <c r="U2605">
        <f t="shared" si="204"/>
        <v>2013</v>
      </c>
    </row>
    <row r="2606" spans="1:21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16">
        <f t="shared" si="207"/>
        <v>40998.051192129627</v>
      </c>
      <c r="T2606" s="16">
        <f t="shared" si="208"/>
        <v>15459.051192129627</v>
      </c>
      <c r="U2606">
        <f t="shared" si="204"/>
        <v>2012</v>
      </c>
    </row>
    <row r="2607" spans="1:21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16">
        <f t="shared" si="207"/>
        <v>42508.541550925926</v>
      </c>
      <c r="T2607" s="16">
        <f t="shared" si="208"/>
        <v>16969.541550925926</v>
      </c>
      <c r="U2607">
        <f t="shared" si="204"/>
        <v>2016</v>
      </c>
    </row>
    <row r="2608" spans="1:21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16">
        <f t="shared" si="207"/>
        <v>41726.712754629632</v>
      </c>
      <c r="T2608" s="16">
        <f t="shared" si="208"/>
        <v>16189.712754629631</v>
      </c>
      <c r="U2608">
        <f t="shared" si="204"/>
        <v>2014</v>
      </c>
    </row>
    <row r="2609" spans="1:21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16">
        <f t="shared" si="207"/>
        <v>42184.874675925923</v>
      </c>
      <c r="T2609" s="16">
        <f t="shared" si="208"/>
        <v>16659.083333333332</v>
      </c>
      <c r="U2609">
        <f t="shared" si="204"/>
        <v>2015</v>
      </c>
    </row>
    <row r="2610" spans="1:21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16">
        <f t="shared" si="207"/>
        <v>42767.801712962959</v>
      </c>
      <c r="T2610" s="16">
        <f t="shared" si="208"/>
        <v>17240</v>
      </c>
      <c r="U2610">
        <f t="shared" si="204"/>
        <v>2017</v>
      </c>
    </row>
    <row r="2611" spans="1:21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16">
        <f t="shared" si="207"/>
        <v>41075.237858796296</v>
      </c>
      <c r="T2611" s="16">
        <f t="shared" si="208"/>
        <v>15536.237858796296</v>
      </c>
      <c r="U2611">
        <f t="shared" si="204"/>
        <v>2012</v>
      </c>
    </row>
    <row r="2612" spans="1:21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16">
        <f t="shared" si="207"/>
        <v>42564.881076388891</v>
      </c>
      <c r="T2612" s="16">
        <f t="shared" si="208"/>
        <v>17035.290972222221</v>
      </c>
      <c r="U2612">
        <f t="shared" si="204"/>
        <v>2016</v>
      </c>
    </row>
    <row r="2613" spans="1:21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16">
        <f t="shared" si="207"/>
        <v>42704.335810185185</v>
      </c>
      <c r="T2613" s="16">
        <f t="shared" si="208"/>
        <v>17168.957638888889</v>
      </c>
      <c r="U2613">
        <f t="shared" si="204"/>
        <v>2016</v>
      </c>
    </row>
    <row r="2614" spans="1:21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16">
        <f t="shared" si="207"/>
        <v>41982.143171296295</v>
      </c>
      <c r="T2614" s="16">
        <f t="shared" si="208"/>
        <v>16444.143171296299</v>
      </c>
      <c r="U2614">
        <f t="shared" si="204"/>
        <v>2014</v>
      </c>
    </row>
    <row r="2615" spans="1:21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16">
        <f t="shared" si="207"/>
        <v>41143.81821759259</v>
      </c>
      <c r="T2615" s="16">
        <f t="shared" si="208"/>
        <v>15604.818217592592</v>
      </c>
      <c r="U2615">
        <f t="shared" si="204"/>
        <v>2012</v>
      </c>
    </row>
    <row r="2616" spans="1:21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16">
        <f t="shared" si="207"/>
        <v>41730.708472222221</v>
      </c>
      <c r="T2616" s="16">
        <f t="shared" si="208"/>
        <v>16190.208333333334</v>
      </c>
      <c r="U2616">
        <f t="shared" si="204"/>
        <v>2014</v>
      </c>
    </row>
    <row r="2617" spans="1:21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16">
        <f t="shared" si="207"/>
        <v>42453.49726851852</v>
      </c>
      <c r="T2617" s="16">
        <f t="shared" si="208"/>
        <v>16921.5</v>
      </c>
      <c r="U2617">
        <f t="shared" si="204"/>
        <v>2016</v>
      </c>
    </row>
    <row r="2618" spans="1:21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16">
        <f t="shared" si="207"/>
        <v>42211.99454861111</v>
      </c>
      <c r="T2618" s="16">
        <f t="shared" si="208"/>
        <v>16672.99454861111</v>
      </c>
      <c r="U2618">
        <f t="shared" si="204"/>
        <v>2015</v>
      </c>
    </row>
    <row r="2619" spans="1:21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6">
        <f t="shared" si="207"/>
        <v>41902.874432870369</v>
      </c>
      <c r="T2619" s="16">
        <f t="shared" si="208"/>
        <v>16363.874432870371</v>
      </c>
      <c r="U2619">
        <f t="shared" si="204"/>
        <v>2014</v>
      </c>
    </row>
    <row r="2620" spans="1:21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6">
        <f t="shared" si="207"/>
        <v>42279.792372685188</v>
      </c>
      <c r="T2620" s="16">
        <f t="shared" si="208"/>
        <v>16770.834039351852</v>
      </c>
      <c r="U2620">
        <f t="shared" si="204"/>
        <v>2015</v>
      </c>
    </row>
    <row r="2621" spans="1:21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6">
        <f t="shared" si="207"/>
        <v>42273.884305555555</v>
      </c>
      <c r="T2621" s="16">
        <f t="shared" si="208"/>
        <v>16731.458333333332</v>
      </c>
      <c r="U2621">
        <f t="shared" si="204"/>
        <v>2015</v>
      </c>
    </row>
    <row r="2622" spans="1:21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6">
        <f t="shared" si="207"/>
        <v>42251.16715277778</v>
      </c>
      <c r="T2622" s="16">
        <f t="shared" si="208"/>
        <v>16719.041666666668</v>
      </c>
      <c r="U2622">
        <f t="shared" si="204"/>
        <v>2015</v>
      </c>
    </row>
    <row r="2623" spans="1:21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6">
        <f t="shared" si="207"/>
        <v>42115.74754629629</v>
      </c>
      <c r="T2623" s="16">
        <f t="shared" si="208"/>
        <v>16576.747546296294</v>
      </c>
      <c r="U2623">
        <f t="shared" si="204"/>
        <v>2015</v>
      </c>
    </row>
    <row r="2624" spans="1:21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6">
        <f t="shared" si="207"/>
        <v>42689.74324074074</v>
      </c>
      <c r="T2624" s="16">
        <f t="shared" si="208"/>
        <v>17165.74324074074</v>
      </c>
      <c r="U2624">
        <f t="shared" si="204"/>
        <v>2016</v>
      </c>
    </row>
    <row r="2625" spans="1:21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6">
        <f t="shared" si="207"/>
        <v>42692.256550925929</v>
      </c>
      <c r="T2625" s="16">
        <f t="shared" si="208"/>
        <v>17137.256550925926</v>
      </c>
      <c r="U2625">
        <f t="shared" si="204"/>
        <v>2016</v>
      </c>
    </row>
    <row r="2626" spans="1:21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6">
        <f t="shared" si="207"/>
        <v>41144.42155092593</v>
      </c>
      <c r="T2626" s="16">
        <f t="shared" si="208"/>
        <v>15596.421550925928</v>
      </c>
      <c r="U2626">
        <f t="shared" si="204"/>
        <v>2012</v>
      </c>
    </row>
    <row r="2627" spans="1:21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6">
        <f t="shared" si="208"/>
        <v>17114.851944444443</v>
      </c>
      <c r="U2627">
        <f t="shared" ref="U2627:U2690" si="209">YEAR(S2627)</f>
        <v>2016</v>
      </c>
    </row>
    <row r="2628" spans="1:21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16589.628113425926</v>
      </c>
      <c r="U2628">
        <f t="shared" si="209"/>
        <v>2015</v>
      </c>
    </row>
    <row r="2629" spans="1:21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16765.871076388892</v>
      </c>
      <c r="U2629">
        <f t="shared" si="209"/>
        <v>2015</v>
      </c>
    </row>
    <row r="2630" spans="1:21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16404.96605324074</v>
      </c>
      <c r="U2630">
        <f t="shared" si="209"/>
        <v>2014</v>
      </c>
    </row>
    <row r="2631" spans="1:21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16569.538449074073</v>
      </c>
      <c r="U2631">
        <f t="shared" si="209"/>
        <v>2015</v>
      </c>
    </row>
    <row r="2632" spans="1:21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16982.416666666668</v>
      </c>
      <c r="U2632">
        <f t="shared" si="209"/>
        <v>2016</v>
      </c>
    </row>
    <row r="2633" spans="1:21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ref="O2633:O2696" si="210">ROUND(E2633/D2633*100,0)</f>
        <v>115</v>
      </c>
      <c r="P2633">
        <f t="shared" ref="P2633:P2696" si="211">IFERROR(ROUND(E2633/L2633,2),0)</f>
        <v>80.19</v>
      </c>
      <c r="Q2633" s="11" t="s">
        <v>8317</v>
      </c>
      <c r="R2633" t="s">
        <v>8353</v>
      </c>
      <c r="S2633" s="16">
        <f t="shared" ref="S2633:S2696" si="212">(((J2633/60)/60)/24)+DATE(1970,1,1)</f>
        <v>42218.169293981482</v>
      </c>
      <c r="T2633" s="16">
        <f t="shared" ref="T2633:T2696" si="213">(((I2633/60)/60)/24)</f>
        <v>16677.169293981482</v>
      </c>
      <c r="U2633">
        <f t="shared" si="209"/>
        <v>2015</v>
      </c>
    </row>
    <row r="2634" spans="1:21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10"/>
        <v>137</v>
      </c>
      <c r="P2634">
        <f t="shared" si="211"/>
        <v>34.9</v>
      </c>
      <c r="Q2634" s="11" t="s">
        <v>8317</v>
      </c>
      <c r="R2634" t="s">
        <v>8353</v>
      </c>
      <c r="S2634" s="16">
        <f t="shared" si="212"/>
        <v>42494.061793981484</v>
      </c>
      <c r="T2634" s="16">
        <f t="shared" si="213"/>
        <v>16950.06179398148</v>
      </c>
      <c r="U2634">
        <f t="shared" si="209"/>
        <v>2016</v>
      </c>
    </row>
    <row r="2635" spans="1:21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16">
        <f t="shared" si="212"/>
        <v>41667.823287037041</v>
      </c>
      <c r="T2635" s="16">
        <f t="shared" si="213"/>
        <v>16128.958333333334</v>
      </c>
      <c r="U2635">
        <f t="shared" si="209"/>
        <v>2014</v>
      </c>
    </row>
    <row r="2636" spans="1:21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16">
        <f t="shared" si="212"/>
        <v>42612.656493055561</v>
      </c>
      <c r="T2636" s="16">
        <f t="shared" si="213"/>
        <v>17073.656493055558</v>
      </c>
      <c r="U2636">
        <f t="shared" si="209"/>
        <v>2016</v>
      </c>
    </row>
    <row r="2637" spans="1:21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16">
        <f t="shared" si="212"/>
        <v>42037.950937500005</v>
      </c>
      <c r="T2637" s="16">
        <f t="shared" si="213"/>
        <v>16503.909270833334</v>
      </c>
      <c r="U2637">
        <f t="shared" si="209"/>
        <v>2015</v>
      </c>
    </row>
    <row r="2638" spans="1:21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16">
        <f t="shared" si="212"/>
        <v>42636.614745370374</v>
      </c>
      <c r="T2638" s="16">
        <f t="shared" si="213"/>
        <v>17090.041666666668</v>
      </c>
      <c r="U2638">
        <f t="shared" si="209"/>
        <v>2016</v>
      </c>
    </row>
    <row r="2639" spans="1:21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16">
        <f t="shared" si="212"/>
        <v>42639.549479166672</v>
      </c>
      <c r="T2639" s="16">
        <f t="shared" si="213"/>
        <v>17086.549479166668</v>
      </c>
      <c r="U2639">
        <f t="shared" si="209"/>
        <v>2016</v>
      </c>
    </row>
    <row r="2640" spans="1:21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16">
        <f t="shared" si="212"/>
        <v>41989.913136574076</v>
      </c>
      <c r="T2640" s="16">
        <f t="shared" si="213"/>
        <v>16450.913136574076</v>
      </c>
      <c r="U2640">
        <f t="shared" si="209"/>
        <v>2014</v>
      </c>
    </row>
    <row r="2641" spans="1:21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16">
        <f t="shared" si="212"/>
        <v>42024.86513888889</v>
      </c>
      <c r="T2641" s="16">
        <f t="shared" si="213"/>
        <v>16485.86513888889</v>
      </c>
      <c r="U2641">
        <f t="shared" si="209"/>
        <v>2015</v>
      </c>
    </row>
    <row r="2642" spans="1:21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16">
        <f t="shared" si="212"/>
        <v>42103.160578703704</v>
      </c>
      <c r="T2642" s="16">
        <f t="shared" si="213"/>
        <v>16594.160578703704</v>
      </c>
      <c r="U2642">
        <f t="shared" si="209"/>
        <v>2015</v>
      </c>
    </row>
    <row r="2643" spans="1:21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16">
        <f t="shared" si="212"/>
        <v>41880.827118055553</v>
      </c>
      <c r="T2643" s="16">
        <f t="shared" si="213"/>
        <v>16328.839583333334</v>
      </c>
      <c r="U2643">
        <f t="shared" si="209"/>
        <v>2014</v>
      </c>
    </row>
    <row r="2644" spans="1:21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10"/>
        <v>0</v>
      </c>
      <c r="P2644">
        <f t="shared" si="211"/>
        <v>0</v>
      </c>
      <c r="Q2644" s="11" t="s">
        <v>8317</v>
      </c>
      <c r="R2644" t="s">
        <v>8353</v>
      </c>
      <c r="S2644" s="16">
        <f t="shared" si="212"/>
        <v>42536.246620370366</v>
      </c>
      <c r="T2644" s="16">
        <f t="shared" si="213"/>
        <v>16997.289583333335</v>
      </c>
      <c r="U2644">
        <f t="shared" si="209"/>
        <v>2016</v>
      </c>
    </row>
    <row r="2645" spans="1:21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16">
        <f t="shared" si="212"/>
        <v>42689.582349537035</v>
      </c>
      <c r="T2645" s="16">
        <f t="shared" si="213"/>
        <v>17156.332638888889</v>
      </c>
      <c r="U2645">
        <f t="shared" si="209"/>
        <v>2016</v>
      </c>
    </row>
    <row r="2646" spans="1:21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16">
        <f t="shared" si="212"/>
        <v>42774.792071759264</v>
      </c>
      <c r="T2646" s="16">
        <f t="shared" si="213"/>
        <v>17235.792071759261</v>
      </c>
      <c r="U2646">
        <f t="shared" si="209"/>
        <v>2017</v>
      </c>
    </row>
    <row r="2647" spans="1:21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16">
        <f t="shared" si="212"/>
        <v>41921.842627314814</v>
      </c>
      <c r="T2647" s="16">
        <f t="shared" si="213"/>
        <v>16382.88429398148</v>
      </c>
      <c r="U2647">
        <f t="shared" si="209"/>
        <v>2014</v>
      </c>
    </row>
    <row r="2648" spans="1:21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16">
        <f t="shared" si="212"/>
        <v>42226.313298611116</v>
      </c>
      <c r="T2648" s="16">
        <f t="shared" si="213"/>
        <v>16687.313298611112</v>
      </c>
      <c r="U2648">
        <f t="shared" si="209"/>
        <v>2015</v>
      </c>
    </row>
    <row r="2649" spans="1:21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16">
        <f t="shared" si="212"/>
        <v>42200.261793981481</v>
      </c>
      <c r="T2649" s="16">
        <f t="shared" si="213"/>
        <v>16661.261793981485</v>
      </c>
      <c r="U2649">
        <f t="shared" si="209"/>
        <v>2015</v>
      </c>
    </row>
    <row r="2650" spans="1:21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16">
        <f t="shared" si="212"/>
        <v>42408.714814814812</v>
      </c>
      <c r="T2650" s="16">
        <f t="shared" si="213"/>
        <v>16869.714814814815</v>
      </c>
      <c r="U2650">
        <f t="shared" si="209"/>
        <v>2016</v>
      </c>
    </row>
    <row r="2651" spans="1:21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16">
        <f t="shared" si="212"/>
        <v>42341.99700231482</v>
      </c>
      <c r="T2651" s="16">
        <f t="shared" si="213"/>
        <v>16832.997002314816</v>
      </c>
      <c r="U2651">
        <f t="shared" si="209"/>
        <v>2015</v>
      </c>
    </row>
    <row r="2652" spans="1:21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16">
        <f t="shared" si="212"/>
        <v>42695.624340277776</v>
      </c>
      <c r="T2652" s="16">
        <f t="shared" si="213"/>
        <v>17156.62434027778</v>
      </c>
      <c r="U2652">
        <f t="shared" si="209"/>
        <v>2016</v>
      </c>
    </row>
    <row r="2653" spans="1:21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16">
        <f t="shared" si="212"/>
        <v>42327.805659722217</v>
      </c>
      <c r="T2653" s="16">
        <f t="shared" si="213"/>
        <v>16786.80565972222</v>
      </c>
      <c r="U2653">
        <f t="shared" si="209"/>
        <v>2015</v>
      </c>
    </row>
    <row r="2654" spans="1:21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16">
        <f t="shared" si="212"/>
        <v>41953.158854166672</v>
      </c>
      <c r="T2654" s="16">
        <f t="shared" si="213"/>
        <v>16414.158854166668</v>
      </c>
      <c r="U2654">
        <f t="shared" si="209"/>
        <v>2014</v>
      </c>
    </row>
    <row r="2655" spans="1:21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16">
        <f t="shared" si="212"/>
        <v>41771.651932870373</v>
      </c>
      <c r="T2655" s="16">
        <f t="shared" si="213"/>
        <v>16234.166666666666</v>
      </c>
      <c r="U2655">
        <f t="shared" si="209"/>
        <v>2014</v>
      </c>
    </row>
    <row r="2656" spans="1:21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16">
        <f t="shared" si="212"/>
        <v>42055.600995370376</v>
      </c>
      <c r="T2656" s="16">
        <f t="shared" si="213"/>
        <v>16546.559328703705</v>
      </c>
      <c r="U2656">
        <f t="shared" si="209"/>
        <v>2015</v>
      </c>
    </row>
    <row r="2657" spans="1:21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16">
        <f t="shared" si="212"/>
        <v>42381.866284722222</v>
      </c>
      <c r="T2657" s="16">
        <f t="shared" si="213"/>
        <v>16840.833333333332</v>
      </c>
      <c r="U2657">
        <f t="shared" si="209"/>
        <v>2016</v>
      </c>
    </row>
    <row r="2658" spans="1:21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16">
        <f t="shared" si="212"/>
        <v>42767.688518518517</v>
      </c>
      <c r="T2658" s="16">
        <f t="shared" si="213"/>
        <v>17237.791666666668</v>
      </c>
      <c r="U2658">
        <f t="shared" si="209"/>
        <v>2017</v>
      </c>
    </row>
    <row r="2659" spans="1:21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6">
        <f t="shared" si="212"/>
        <v>42551.928854166668</v>
      </c>
      <c r="T2659" s="16">
        <f t="shared" si="213"/>
        <v>17016.0625</v>
      </c>
      <c r="U2659">
        <f t="shared" si="209"/>
        <v>2016</v>
      </c>
    </row>
    <row r="2660" spans="1:21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6">
        <f t="shared" si="212"/>
        <v>42551.884189814817</v>
      </c>
      <c r="T2660" s="16">
        <f t="shared" si="213"/>
        <v>17012.884189814817</v>
      </c>
      <c r="U2660">
        <f t="shared" si="209"/>
        <v>2016</v>
      </c>
    </row>
    <row r="2661" spans="1:21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6">
        <f t="shared" si="212"/>
        <v>42082.069560185191</v>
      </c>
      <c r="T2661" s="16">
        <f t="shared" si="213"/>
        <v>16543.069560185188</v>
      </c>
      <c r="U2661">
        <f t="shared" si="209"/>
        <v>2015</v>
      </c>
    </row>
    <row r="2662" spans="1:21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10"/>
        <v>0</v>
      </c>
      <c r="P2662">
        <f t="shared" si="211"/>
        <v>3.8</v>
      </c>
      <c r="Q2662" s="11" t="s">
        <v>8317</v>
      </c>
      <c r="R2662" t="s">
        <v>8354</v>
      </c>
      <c r="S2662" s="16">
        <f t="shared" si="212"/>
        <v>42272.713171296295</v>
      </c>
      <c r="T2662" s="16">
        <f t="shared" si="213"/>
        <v>16763.754837962962</v>
      </c>
      <c r="U2662">
        <f t="shared" si="209"/>
        <v>2015</v>
      </c>
    </row>
    <row r="2663" spans="1:21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6">
        <f t="shared" si="212"/>
        <v>41542.958449074074</v>
      </c>
      <c r="T2663" s="16">
        <f t="shared" si="213"/>
        <v>16003.958449074074</v>
      </c>
      <c r="U2663">
        <f t="shared" si="209"/>
        <v>2013</v>
      </c>
    </row>
    <row r="2664" spans="1:21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6">
        <f t="shared" si="212"/>
        <v>42207.746678240743</v>
      </c>
      <c r="T2664" s="16">
        <f t="shared" si="213"/>
        <v>16668.746678240739</v>
      </c>
      <c r="U2664">
        <f t="shared" si="209"/>
        <v>2015</v>
      </c>
    </row>
    <row r="2665" spans="1:21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6">
        <f t="shared" si="212"/>
        <v>42222.622766203705</v>
      </c>
      <c r="T2665" s="16">
        <f t="shared" si="213"/>
        <v>16682.625</v>
      </c>
      <c r="U2665">
        <f t="shared" si="209"/>
        <v>2015</v>
      </c>
    </row>
    <row r="2666" spans="1:21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6">
        <f t="shared" si="212"/>
        <v>42313.02542824074</v>
      </c>
      <c r="T2666" s="16">
        <f t="shared" si="213"/>
        <v>16778.290972222221</v>
      </c>
      <c r="U2666">
        <f t="shared" si="209"/>
        <v>2015</v>
      </c>
    </row>
    <row r="2667" spans="1:21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6">
        <f t="shared" si="212"/>
        <v>42083.895532407405</v>
      </c>
      <c r="T2667" s="16">
        <f t="shared" si="213"/>
        <v>16559.895532407409</v>
      </c>
      <c r="U2667">
        <f t="shared" si="209"/>
        <v>2015</v>
      </c>
    </row>
    <row r="2668" spans="1:21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6">
        <f t="shared" si="212"/>
        <v>42235.764340277776</v>
      </c>
      <c r="T2668" s="16">
        <f t="shared" si="213"/>
        <v>16703.875</v>
      </c>
      <c r="U2668">
        <f t="shared" si="209"/>
        <v>2015</v>
      </c>
    </row>
    <row r="2669" spans="1:21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6">
        <f t="shared" si="212"/>
        <v>42380.926111111112</v>
      </c>
      <c r="T2669" s="16">
        <f t="shared" si="213"/>
        <v>16841.926111111112</v>
      </c>
      <c r="U2669">
        <f t="shared" si="209"/>
        <v>2016</v>
      </c>
    </row>
    <row r="2670" spans="1:21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6">
        <f t="shared" si="212"/>
        <v>42275.588715277772</v>
      </c>
      <c r="T2670" s="16">
        <f t="shared" si="213"/>
        <v>16748.605555555554</v>
      </c>
      <c r="U2670">
        <f t="shared" si="209"/>
        <v>2015</v>
      </c>
    </row>
    <row r="2671" spans="1:21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6">
        <f t="shared" si="212"/>
        <v>42319.035833333335</v>
      </c>
      <c r="T2671" s="16">
        <f t="shared" si="213"/>
        <v>16810.035833333335</v>
      </c>
      <c r="U2671">
        <f t="shared" si="209"/>
        <v>2015</v>
      </c>
    </row>
    <row r="2672" spans="1:21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6">
        <f t="shared" si="212"/>
        <v>41821.020601851851</v>
      </c>
      <c r="T2672" s="16">
        <f t="shared" si="213"/>
        <v>16280.020601851853</v>
      </c>
      <c r="U2672">
        <f t="shared" si="209"/>
        <v>2014</v>
      </c>
    </row>
    <row r="2673" spans="1:21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16">
        <f t="shared" si="212"/>
        <v>41962.749027777783</v>
      </c>
      <c r="T2673" s="16">
        <f t="shared" si="213"/>
        <v>16423.818055555555</v>
      </c>
      <c r="U2673">
        <f t="shared" si="209"/>
        <v>2014</v>
      </c>
    </row>
    <row r="2674" spans="1:21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16">
        <f t="shared" si="212"/>
        <v>42344.884143518517</v>
      </c>
      <c r="T2674" s="16">
        <f t="shared" si="213"/>
        <v>16797.25</v>
      </c>
      <c r="U2674">
        <f t="shared" si="209"/>
        <v>2015</v>
      </c>
    </row>
    <row r="2675" spans="1:21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16">
        <f t="shared" si="212"/>
        <v>41912.541655092595</v>
      </c>
      <c r="T2675" s="16">
        <f t="shared" si="213"/>
        <v>16372.947916666666</v>
      </c>
      <c r="U2675">
        <f t="shared" si="209"/>
        <v>2014</v>
      </c>
    </row>
    <row r="2676" spans="1:21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16">
        <f t="shared" si="212"/>
        <v>42529.632754629631</v>
      </c>
      <c r="T2676" s="16">
        <f t="shared" si="213"/>
        <v>16987.207638888889</v>
      </c>
      <c r="U2676">
        <f t="shared" si="209"/>
        <v>2016</v>
      </c>
    </row>
    <row r="2677" spans="1:21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16">
        <f t="shared" si="212"/>
        <v>41923.857511574075</v>
      </c>
      <c r="T2677" s="16">
        <f t="shared" si="213"/>
        <v>16384.899178240743</v>
      </c>
      <c r="U2677">
        <f t="shared" si="209"/>
        <v>2014</v>
      </c>
    </row>
    <row r="2678" spans="1:21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6">
        <f t="shared" si="212"/>
        <v>42482.624699074076</v>
      </c>
      <c r="T2678" s="16">
        <f t="shared" si="213"/>
        <v>16943.624699074073</v>
      </c>
      <c r="U2678">
        <f t="shared" si="209"/>
        <v>2016</v>
      </c>
    </row>
    <row r="2679" spans="1:21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16">
        <f t="shared" si="212"/>
        <v>41793.029432870368</v>
      </c>
      <c r="T2679" s="16">
        <f t="shared" si="213"/>
        <v>16254.029432870369</v>
      </c>
      <c r="U2679">
        <f t="shared" si="209"/>
        <v>2014</v>
      </c>
    </row>
    <row r="2680" spans="1:21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6">
        <f t="shared" si="212"/>
        <v>42241.798206018517</v>
      </c>
      <c r="T2680" s="16">
        <f t="shared" si="213"/>
        <v>16702.79820601852</v>
      </c>
      <c r="U2680">
        <f t="shared" si="209"/>
        <v>2015</v>
      </c>
    </row>
    <row r="2681" spans="1:21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16">
        <f t="shared" si="212"/>
        <v>42033.001087962963</v>
      </c>
      <c r="T2681" s="16">
        <f t="shared" si="213"/>
        <v>16494.001087962963</v>
      </c>
      <c r="U2681">
        <f t="shared" si="209"/>
        <v>2015</v>
      </c>
    </row>
    <row r="2682" spans="1:21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10"/>
        <v>1</v>
      </c>
      <c r="P2682">
        <f t="shared" si="211"/>
        <v>69</v>
      </c>
      <c r="Q2682" s="11" t="s">
        <v>8334</v>
      </c>
      <c r="R2682" t="s">
        <v>8335</v>
      </c>
      <c r="S2682" s="16">
        <f t="shared" si="212"/>
        <v>42436.211701388893</v>
      </c>
      <c r="T2682" s="16">
        <f t="shared" si="213"/>
        <v>16897.170034722225</v>
      </c>
      <c r="U2682">
        <f t="shared" si="209"/>
        <v>2016</v>
      </c>
    </row>
    <row r="2683" spans="1:21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6">
        <f t="shared" si="212"/>
        <v>41805.895254629628</v>
      </c>
      <c r="T2683" s="16">
        <f t="shared" si="213"/>
        <v>16261.89525462963</v>
      </c>
      <c r="U2683">
        <f t="shared" si="209"/>
        <v>2014</v>
      </c>
    </row>
    <row r="2684" spans="1:21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6">
        <f t="shared" si="212"/>
        <v>41932.871990740743</v>
      </c>
      <c r="T2684" s="16">
        <f t="shared" si="213"/>
        <v>16396.249305555557</v>
      </c>
      <c r="U2684">
        <f t="shared" si="209"/>
        <v>2014</v>
      </c>
    </row>
    <row r="2685" spans="1:21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6">
        <f t="shared" si="212"/>
        <v>42034.75509259259</v>
      </c>
      <c r="T2685" s="16">
        <f t="shared" si="213"/>
        <v>16495.755092592593</v>
      </c>
      <c r="U2685">
        <f t="shared" si="209"/>
        <v>2015</v>
      </c>
    </row>
    <row r="2686" spans="1:21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6">
        <f t="shared" si="212"/>
        <v>41820.914641203701</v>
      </c>
      <c r="T2686" s="16">
        <f t="shared" si="213"/>
        <v>16291.914641203703</v>
      </c>
      <c r="U2686">
        <f t="shared" si="209"/>
        <v>2014</v>
      </c>
    </row>
    <row r="2687" spans="1:21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6">
        <f t="shared" si="212"/>
        <v>42061.69594907407</v>
      </c>
      <c r="T2687" s="16">
        <f t="shared" si="213"/>
        <v>16552.654282407409</v>
      </c>
      <c r="U2687">
        <f t="shared" si="209"/>
        <v>2015</v>
      </c>
    </row>
    <row r="2688" spans="1:21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10"/>
        <v>0</v>
      </c>
      <c r="P2688">
        <f t="shared" si="211"/>
        <v>0</v>
      </c>
      <c r="Q2688" s="11" t="s">
        <v>8334</v>
      </c>
      <c r="R2688" t="s">
        <v>8335</v>
      </c>
      <c r="S2688" s="16">
        <f t="shared" si="212"/>
        <v>41892.974803240737</v>
      </c>
      <c r="T2688" s="16">
        <f t="shared" si="213"/>
        <v>16343.974803240739</v>
      </c>
      <c r="U2688">
        <f t="shared" si="209"/>
        <v>2014</v>
      </c>
    </row>
    <row r="2689" spans="1:21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10"/>
        <v>0</v>
      </c>
      <c r="P2689">
        <f t="shared" si="211"/>
        <v>0</v>
      </c>
      <c r="Q2689" s="11" t="s">
        <v>8334</v>
      </c>
      <c r="R2689" t="s">
        <v>8335</v>
      </c>
      <c r="S2689" s="16">
        <f t="shared" si="212"/>
        <v>42154.64025462963</v>
      </c>
      <c r="T2689" s="16">
        <f t="shared" si="213"/>
        <v>16615.640254629627</v>
      </c>
      <c r="U2689">
        <f t="shared" si="209"/>
        <v>2015</v>
      </c>
    </row>
    <row r="2690" spans="1:21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16">
        <f t="shared" si="212"/>
        <v>42028.118865740747</v>
      </c>
      <c r="T2690" s="16">
        <f t="shared" si="213"/>
        <v>16490.125</v>
      </c>
      <c r="U2690">
        <f t="shared" si="209"/>
        <v>2015</v>
      </c>
    </row>
    <row r="2691" spans="1:21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6">
        <f t="shared" si="213"/>
        <v>17012.961689814812</v>
      </c>
      <c r="U2691">
        <f t="shared" ref="U2691:U2754" si="214">YEAR(S2691)</f>
        <v>2016</v>
      </c>
    </row>
    <row r="2692" spans="1:21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16589.105046296296</v>
      </c>
      <c r="U2692">
        <f t="shared" si="214"/>
        <v>2015</v>
      </c>
    </row>
    <row r="2693" spans="1:21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16565.724039351851</v>
      </c>
      <c r="U2693">
        <f t="shared" si="214"/>
        <v>2015</v>
      </c>
    </row>
    <row r="2694" spans="1:21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16519.292361111111</v>
      </c>
      <c r="U2694">
        <f t="shared" si="214"/>
        <v>2015</v>
      </c>
    </row>
    <row r="2695" spans="1:21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16295.138495370369</v>
      </c>
      <c r="U2695">
        <f t="shared" si="214"/>
        <v>2014</v>
      </c>
    </row>
    <row r="2696" spans="1:21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16339.140497685185</v>
      </c>
      <c r="U2696">
        <f t="shared" si="214"/>
        <v>2014</v>
      </c>
    </row>
    <row r="2697" spans="1:21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ref="O2697:O2760" si="215">ROUND(E2697/D2697*100,0)</f>
        <v>0</v>
      </c>
      <c r="P2697">
        <f t="shared" ref="P2697:P2760" si="216">IFERROR(ROUND(E2697/L2697,2),0)</f>
        <v>23.67</v>
      </c>
      <c r="Q2697" s="11" t="s">
        <v>8334</v>
      </c>
      <c r="R2697" t="s">
        <v>8335</v>
      </c>
      <c r="S2697" s="16">
        <f t="shared" ref="S2697:S2760" si="217">(((J2697/60)/60)/24)+DATE(1970,1,1)</f>
        <v>42048.181921296295</v>
      </c>
      <c r="T2697" s="16">
        <f t="shared" ref="T2697:T2760" si="218">(((I2697/60)/60)/24)</f>
        <v>16539.140254629627</v>
      </c>
      <c r="U2697">
        <f t="shared" si="214"/>
        <v>2015</v>
      </c>
    </row>
    <row r="2698" spans="1:21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5"/>
        <v>6</v>
      </c>
      <c r="P2698">
        <f t="shared" si="216"/>
        <v>89.21</v>
      </c>
      <c r="Q2698" s="11" t="s">
        <v>8334</v>
      </c>
      <c r="R2698" t="s">
        <v>8335</v>
      </c>
      <c r="S2698" s="16">
        <f t="shared" si="217"/>
        <v>41964.844444444447</v>
      </c>
      <c r="T2698" s="16">
        <f t="shared" si="218"/>
        <v>16429.844444444443</v>
      </c>
      <c r="U2698">
        <f t="shared" si="214"/>
        <v>2014</v>
      </c>
    </row>
    <row r="2699" spans="1:21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16">
        <f t="shared" si="217"/>
        <v>42187.940081018518</v>
      </c>
      <c r="T2699" s="16">
        <f t="shared" si="218"/>
        <v>16649.916666666668</v>
      </c>
      <c r="U2699">
        <f t="shared" si="214"/>
        <v>2015</v>
      </c>
    </row>
    <row r="2700" spans="1:21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16">
        <f t="shared" si="217"/>
        <v>41787.898240740738</v>
      </c>
      <c r="T2700" s="16">
        <f t="shared" si="218"/>
        <v>16248.898240740738</v>
      </c>
      <c r="U2700">
        <f t="shared" si="214"/>
        <v>2014</v>
      </c>
    </row>
    <row r="2701" spans="1:21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5"/>
        <v>0</v>
      </c>
      <c r="P2701">
        <f t="shared" si="216"/>
        <v>0</v>
      </c>
      <c r="Q2701" s="11" t="s">
        <v>8334</v>
      </c>
      <c r="R2701" t="s">
        <v>8335</v>
      </c>
      <c r="S2701" s="16">
        <f t="shared" si="217"/>
        <v>41829.896562499998</v>
      </c>
      <c r="T2701" s="16">
        <f t="shared" si="218"/>
        <v>16290.8965625</v>
      </c>
      <c r="U2701">
        <f t="shared" si="214"/>
        <v>2014</v>
      </c>
    </row>
    <row r="2702" spans="1:21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5"/>
        <v>1</v>
      </c>
      <c r="P2702">
        <f t="shared" si="216"/>
        <v>17.5</v>
      </c>
      <c r="Q2702" s="11" t="s">
        <v>8315</v>
      </c>
      <c r="R2702" t="s">
        <v>8355</v>
      </c>
      <c r="S2702" s="16">
        <f t="shared" si="217"/>
        <v>41870.87467592593</v>
      </c>
      <c r="T2702" s="16">
        <f t="shared" si="218"/>
        <v>16331.874675925928</v>
      </c>
      <c r="U2702">
        <f t="shared" si="214"/>
        <v>2014</v>
      </c>
    </row>
    <row r="2703" spans="1:21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16">
        <f t="shared" si="217"/>
        <v>42801.774699074071</v>
      </c>
      <c r="T2703" s="16">
        <f t="shared" si="218"/>
        <v>17263.733032407406</v>
      </c>
      <c r="U2703">
        <f t="shared" si="214"/>
        <v>2017</v>
      </c>
    </row>
    <row r="2704" spans="1:21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16">
        <f t="shared" si="217"/>
        <v>42800.801817129628</v>
      </c>
      <c r="T2704" s="16">
        <f t="shared" si="218"/>
        <v>17261.760150462964</v>
      </c>
      <c r="U2704">
        <f t="shared" si="214"/>
        <v>2017</v>
      </c>
    </row>
    <row r="2705" spans="1:21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16">
        <f t="shared" si="217"/>
        <v>42756.690162037034</v>
      </c>
      <c r="T2705" s="16">
        <f t="shared" si="218"/>
        <v>17247.648495370369</v>
      </c>
      <c r="U2705">
        <f t="shared" si="214"/>
        <v>2017</v>
      </c>
    </row>
    <row r="2706" spans="1:21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16">
        <f t="shared" si="217"/>
        <v>42787.862430555557</v>
      </c>
      <c r="T2706" s="16">
        <f t="shared" si="218"/>
        <v>17261.820763888889</v>
      </c>
      <c r="U2706">
        <f t="shared" si="214"/>
        <v>2017</v>
      </c>
    </row>
    <row r="2707" spans="1:21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16">
        <f t="shared" si="217"/>
        <v>42773.916180555556</v>
      </c>
      <c r="T2707" s="16">
        <f t="shared" si="218"/>
        <v>17249.874513888888</v>
      </c>
      <c r="U2707">
        <f t="shared" si="214"/>
        <v>2017</v>
      </c>
    </row>
    <row r="2708" spans="1:21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16">
        <f t="shared" si="217"/>
        <v>41899.294942129629</v>
      </c>
      <c r="T2708" s="16">
        <f t="shared" si="218"/>
        <v>16359.290972222223</v>
      </c>
      <c r="U2708">
        <f t="shared" si="214"/>
        <v>2014</v>
      </c>
    </row>
    <row r="2709" spans="1:21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16">
        <f t="shared" si="217"/>
        <v>41391.782905092594</v>
      </c>
      <c r="T2709" s="16">
        <f t="shared" si="218"/>
        <v>15852.290972222223</v>
      </c>
      <c r="U2709">
        <f t="shared" si="214"/>
        <v>2013</v>
      </c>
    </row>
    <row r="2710" spans="1:21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16">
        <f t="shared" si="217"/>
        <v>42512.698217592595</v>
      </c>
      <c r="T2710" s="16">
        <f t="shared" si="218"/>
        <v>17003.698217592591</v>
      </c>
      <c r="U2710">
        <f t="shared" si="214"/>
        <v>2016</v>
      </c>
    </row>
    <row r="2711" spans="1:21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16">
        <f t="shared" si="217"/>
        <v>42612.149780092594</v>
      </c>
      <c r="T2711" s="16">
        <f t="shared" si="218"/>
        <v>17078.165972222221</v>
      </c>
      <c r="U2711">
        <f t="shared" si="214"/>
        <v>2016</v>
      </c>
    </row>
    <row r="2712" spans="1:21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16">
        <f t="shared" si="217"/>
        <v>41828.229490740741</v>
      </c>
      <c r="T2712" s="16">
        <f t="shared" si="218"/>
        <v>16291.083333333334</v>
      </c>
      <c r="U2712">
        <f t="shared" si="214"/>
        <v>2014</v>
      </c>
    </row>
    <row r="2713" spans="1:21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16">
        <f t="shared" si="217"/>
        <v>41780.745254629634</v>
      </c>
      <c r="T2713" s="16">
        <f t="shared" si="218"/>
        <v>16241.917361111111</v>
      </c>
      <c r="U2713">
        <f t="shared" si="214"/>
        <v>2014</v>
      </c>
    </row>
    <row r="2714" spans="1:21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16">
        <f t="shared" si="217"/>
        <v>41432.062037037038</v>
      </c>
      <c r="T2714" s="16">
        <f t="shared" si="218"/>
        <v>15899.75</v>
      </c>
      <c r="U2714">
        <f t="shared" si="214"/>
        <v>2013</v>
      </c>
    </row>
    <row r="2715" spans="1:21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16">
        <f t="shared" si="217"/>
        <v>42322.653749999998</v>
      </c>
      <c r="T2715" s="16">
        <f t="shared" si="218"/>
        <v>16793.653750000001</v>
      </c>
      <c r="U2715">
        <f t="shared" si="214"/>
        <v>2015</v>
      </c>
    </row>
    <row r="2716" spans="1:21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16">
        <f t="shared" si="217"/>
        <v>42629.655046296291</v>
      </c>
      <c r="T2716" s="16">
        <f t="shared" si="218"/>
        <v>17088.958333333332</v>
      </c>
      <c r="U2716">
        <f t="shared" si="214"/>
        <v>2016</v>
      </c>
    </row>
    <row r="2717" spans="1:21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16">
        <f t="shared" si="217"/>
        <v>42387.398472222223</v>
      </c>
      <c r="T2717" s="16">
        <f t="shared" si="218"/>
        <v>16852.398472222223</v>
      </c>
      <c r="U2717">
        <f t="shared" si="214"/>
        <v>2016</v>
      </c>
    </row>
    <row r="2718" spans="1:21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16">
        <f t="shared" si="217"/>
        <v>42255.333252314813</v>
      </c>
      <c r="T2718" s="16">
        <f t="shared" si="218"/>
        <v>16716.333252314816</v>
      </c>
      <c r="U2718">
        <f t="shared" si="214"/>
        <v>2015</v>
      </c>
    </row>
    <row r="2719" spans="1:21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16">
        <f t="shared" si="217"/>
        <v>41934.914918981485</v>
      </c>
      <c r="T2719" s="16">
        <f t="shared" si="218"/>
        <v>16410.956585648149</v>
      </c>
      <c r="U2719">
        <f t="shared" si="214"/>
        <v>2014</v>
      </c>
    </row>
    <row r="2720" spans="1:21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16">
        <f t="shared" si="217"/>
        <v>42465.596585648149</v>
      </c>
      <c r="T2720" s="16">
        <f t="shared" si="218"/>
        <v>16924.958333333332</v>
      </c>
      <c r="U2720">
        <f t="shared" si="214"/>
        <v>2016</v>
      </c>
    </row>
    <row r="2721" spans="1:21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16">
        <f t="shared" si="217"/>
        <v>42418.031180555554</v>
      </c>
      <c r="T2721" s="16">
        <f t="shared" si="218"/>
        <v>16908.989513888886</v>
      </c>
      <c r="U2721">
        <f t="shared" si="214"/>
        <v>2016</v>
      </c>
    </row>
    <row r="2722" spans="1:21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5"/>
        <v>118</v>
      </c>
      <c r="P2722">
        <f t="shared" si="216"/>
        <v>170.7</v>
      </c>
      <c r="Q2722" s="11" t="s">
        <v>8317</v>
      </c>
      <c r="R2722" t="s">
        <v>8347</v>
      </c>
      <c r="S2722" s="16">
        <f t="shared" si="217"/>
        <v>42655.465891203698</v>
      </c>
      <c r="T2722" s="16">
        <f t="shared" si="218"/>
        <v>17116.507557870369</v>
      </c>
      <c r="U2722">
        <f t="shared" si="214"/>
        <v>2016</v>
      </c>
    </row>
    <row r="2723" spans="1:21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6">
        <f t="shared" si="217"/>
        <v>41493.543958333335</v>
      </c>
      <c r="T2723" s="16">
        <f t="shared" si="218"/>
        <v>15954.791666666666</v>
      </c>
      <c r="U2723">
        <f t="shared" si="214"/>
        <v>2013</v>
      </c>
    </row>
    <row r="2724" spans="1:21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6">
        <f t="shared" si="217"/>
        <v>42704.857094907406</v>
      </c>
      <c r="T2724" s="16">
        <f t="shared" si="218"/>
        <v>17195.857094907406</v>
      </c>
      <c r="U2724">
        <f t="shared" si="214"/>
        <v>2016</v>
      </c>
    </row>
    <row r="2725" spans="1:21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6">
        <f t="shared" si="217"/>
        <v>41944.83898148148</v>
      </c>
      <c r="T2725" s="16">
        <f t="shared" si="218"/>
        <v>16435.880648148148</v>
      </c>
      <c r="U2725">
        <f t="shared" si="214"/>
        <v>2014</v>
      </c>
    </row>
    <row r="2726" spans="1:21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6">
        <f t="shared" si="217"/>
        <v>42199.32707175926</v>
      </c>
      <c r="T2726" s="16">
        <f t="shared" si="218"/>
        <v>16662.32707175926</v>
      </c>
      <c r="U2726">
        <f t="shared" si="214"/>
        <v>2015</v>
      </c>
    </row>
    <row r="2727" spans="1:21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6">
        <f t="shared" si="217"/>
        <v>42745.744618055556</v>
      </c>
      <c r="T2727" s="16">
        <f t="shared" si="218"/>
        <v>17226.744618055556</v>
      </c>
      <c r="U2727">
        <f t="shared" si="214"/>
        <v>2017</v>
      </c>
    </row>
    <row r="2728" spans="1:21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6">
        <f t="shared" si="217"/>
        <v>42452.579988425925</v>
      </c>
      <c r="T2728" s="16">
        <f t="shared" si="218"/>
        <v>16913.579988425925</v>
      </c>
      <c r="U2728">
        <f t="shared" si="214"/>
        <v>2016</v>
      </c>
    </row>
    <row r="2729" spans="1:21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6">
        <f t="shared" si="217"/>
        <v>42198.676655092597</v>
      </c>
      <c r="T2729" s="16">
        <f t="shared" si="218"/>
        <v>16654.676655092593</v>
      </c>
      <c r="U2729">
        <f t="shared" si="214"/>
        <v>2015</v>
      </c>
    </row>
    <row r="2730" spans="1:21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6">
        <f t="shared" si="217"/>
        <v>42333.59993055556</v>
      </c>
      <c r="T2730" s="16">
        <f t="shared" si="218"/>
        <v>16799.599930555556</v>
      </c>
      <c r="U2730">
        <f t="shared" si="214"/>
        <v>2015</v>
      </c>
    </row>
    <row r="2731" spans="1:21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6">
        <f t="shared" si="217"/>
        <v>42095.240706018521</v>
      </c>
      <c r="T2731" s="16">
        <f t="shared" si="218"/>
        <v>16556.240706018518</v>
      </c>
      <c r="U2731">
        <f t="shared" si="214"/>
        <v>2015</v>
      </c>
    </row>
    <row r="2732" spans="1:21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6">
        <f t="shared" si="217"/>
        <v>41351.541377314818</v>
      </c>
      <c r="T2732" s="16">
        <f t="shared" si="218"/>
        <v>15817.541377314816</v>
      </c>
      <c r="U2732">
        <f t="shared" si="214"/>
        <v>2013</v>
      </c>
    </row>
    <row r="2733" spans="1:21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6">
        <f t="shared" si="217"/>
        <v>41872.525717592594</v>
      </c>
      <c r="T2733" s="16">
        <f t="shared" si="218"/>
        <v>16361.166666666666</v>
      </c>
      <c r="U2733">
        <f t="shared" si="214"/>
        <v>2014</v>
      </c>
    </row>
    <row r="2734" spans="1:21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6">
        <f t="shared" si="217"/>
        <v>41389.808194444442</v>
      </c>
      <c r="T2734" s="16">
        <f t="shared" si="218"/>
        <v>15853</v>
      </c>
      <c r="U2734">
        <f t="shared" si="214"/>
        <v>2013</v>
      </c>
    </row>
    <row r="2735" spans="1:21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6">
        <f t="shared" si="217"/>
        <v>42044.272847222222</v>
      </c>
      <c r="T2735" s="16">
        <f t="shared" si="218"/>
        <v>16535.231180555555</v>
      </c>
      <c r="U2735">
        <f t="shared" si="214"/>
        <v>2015</v>
      </c>
    </row>
    <row r="2736" spans="1:21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6">
        <f t="shared" si="217"/>
        <v>42626.668888888889</v>
      </c>
      <c r="T2736" s="16">
        <f t="shared" si="218"/>
        <v>17087.915972222221</v>
      </c>
      <c r="U2736">
        <f t="shared" si="214"/>
        <v>2016</v>
      </c>
    </row>
    <row r="2737" spans="1:21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6">
        <f t="shared" si="217"/>
        <v>41316.120949074073</v>
      </c>
      <c r="T2737" s="16">
        <f t="shared" si="218"/>
        <v>15777.833333333334</v>
      </c>
      <c r="U2737">
        <f t="shared" si="214"/>
        <v>2013</v>
      </c>
    </row>
    <row r="2738" spans="1:21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6">
        <f t="shared" si="217"/>
        <v>41722.666354166664</v>
      </c>
      <c r="T2738" s="16">
        <f t="shared" si="218"/>
        <v>16183.666354166666</v>
      </c>
      <c r="U2738">
        <f t="shared" si="214"/>
        <v>2014</v>
      </c>
    </row>
    <row r="2739" spans="1:21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6">
        <f t="shared" si="217"/>
        <v>41611.917673611111</v>
      </c>
      <c r="T2739" s="16">
        <f t="shared" si="218"/>
        <v>16085.791666666666</v>
      </c>
      <c r="U2739">
        <f t="shared" si="214"/>
        <v>2013</v>
      </c>
    </row>
    <row r="2740" spans="1:21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6">
        <f t="shared" si="217"/>
        <v>42620.143564814818</v>
      </c>
      <c r="T2740" s="16">
        <f t="shared" si="218"/>
        <v>17111.143564814814</v>
      </c>
      <c r="U2740">
        <f t="shared" si="214"/>
        <v>2016</v>
      </c>
    </row>
    <row r="2741" spans="1:21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6">
        <f t="shared" si="217"/>
        <v>41719.887928240743</v>
      </c>
      <c r="T2741" s="16">
        <f t="shared" si="218"/>
        <v>16195.887928240742</v>
      </c>
      <c r="U2741">
        <f t="shared" si="214"/>
        <v>2014</v>
      </c>
    </row>
    <row r="2742" spans="1:21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5"/>
        <v>103</v>
      </c>
      <c r="P2742">
        <f t="shared" si="216"/>
        <v>18.239999999999998</v>
      </c>
      <c r="Q2742" s="11" t="s">
        <v>8320</v>
      </c>
      <c r="R2742" t="s">
        <v>8356</v>
      </c>
      <c r="S2742" s="16">
        <f t="shared" si="217"/>
        <v>42045.031851851847</v>
      </c>
      <c r="T2742" s="16">
        <f t="shared" si="218"/>
        <v>16505.990185185186</v>
      </c>
      <c r="U2742">
        <f t="shared" si="214"/>
        <v>2015</v>
      </c>
    </row>
    <row r="2743" spans="1:21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16">
        <f t="shared" si="217"/>
        <v>41911.657430555555</v>
      </c>
      <c r="T2743" s="16">
        <f t="shared" si="218"/>
        <v>16363.088194444443</v>
      </c>
      <c r="U2743">
        <f t="shared" si="214"/>
        <v>2014</v>
      </c>
    </row>
    <row r="2744" spans="1:21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16">
        <f t="shared" si="217"/>
        <v>41030.719756944447</v>
      </c>
      <c r="T2744" s="16">
        <f t="shared" si="218"/>
        <v>15475.719756944445</v>
      </c>
      <c r="U2744">
        <f t="shared" si="214"/>
        <v>2012</v>
      </c>
    </row>
    <row r="2745" spans="1:21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5"/>
        <v>0</v>
      </c>
      <c r="P2745">
        <f t="shared" si="216"/>
        <v>0</v>
      </c>
      <c r="Q2745" s="11" t="s">
        <v>8320</v>
      </c>
      <c r="R2745" t="s">
        <v>8356</v>
      </c>
      <c r="S2745" s="16">
        <f t="shared" si="217"/>
        <v>42632.328784722224</v>
      </c>
      <c r="T2745" s="16">
        <f t="shared" si="218"/>
        <v>17093.32878472222</v>
      </c>
      <c r="U2745">
        <f t="shared" si="214"/>
        <v>2016</v>
      </c>
    </row>
    <row r="2746" spans="1:21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16">
        <f t="shared" si="217"/>
        <v>40938.062476851854</v>
      </c>
      <c r="T2746" s="16">
        <f t="shared" si="218"/>
        <v>15399.062476851852</v>
      </c>
      <c r="U2746">
        <f t="shared" si="214"/>
        <v>2012</v>
      </c>
    </row>
    <row r="2747" spans="1:21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6">
        <f t="shared" si="217"/>
        <v>41044.988055555557</v>
      </c>
      <c r="T2747" s="16">
        <f t="shared" si="218"/>
        <v>15535.988055555556</v>
      </c>
      <c r="U2747">
        <f t="shared" si="214"/>
        <v>2012</v>
      </c>
    </row>
    <row r="2748" spans="1:21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6">
        <f t="shared" si="217"/>
        <v>41850.781377314815</v>
      </c>
      <c r="T2748" s="16">
        <f t="shared" si="218"/>
        <v>16311.781377314815</v>
      </c>
      <c r="U2748">
        <f t="shared" si="214"/>
        <v>2014</v>
      </c>
    </row>
    <row r="2749" spans="1:21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6">
        <f t="shared" si="217"/>
        <v>41044.64811342593</v>
      </c>
      <c r="T2749" s="16">
        <f t="shared" si="218"/>
        <v>15507.131944444445</v>
      </c>
      <c r="U2749">
        <f t="shared" si="214"/>
        <v>2012</v>
      </c>
    </row>
    <row r="2750" spans="1:21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6">
        <f t="shared" si="217"/>
        <v>42585.7106712963</v>
      </c>
      <c r="T2750" s="16">
        <f t="shared" si="218"/>
        <v>17046.710671296296</v>
      </c>
      <c r="U2750">
        <f t="shared" si="214"/>
        <v>2016</v>
      </c>
    </row>
    <row r="2751" spans="1:21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6">
        <f t="shared" si="217"/>
        <v>42068.799039351856</v>
      </c>
      <c r="T2751" s="16">
        <f t="shared" si="218"/>
        <v>16529.757372685188</v>
      </c>
      <c r="U2751">
        <f t="shared" si="214"/>
        <v>2015</v>
      </c>
    </row>
    <row r="2752" spans="1:21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5"/>
        <v>0</v>
      </c>
      <c r="P2752">
        <f t="shared" si="216"/>
        <v>0</v>
      </c>
      <c r="Q2752" s="11" t="s">
        <v>8320</v>
      </c>
      <c r="R2752" t="s">
        <v>8356</v>
      </c>
      <c r="S2752" s="16">
        <f t="shared" si="217"/>
        <v>41078.899826388886</v>
      </c>
      <c r="T2752" s="16">
        <f t="shared" si="218"/>
        <v>15521.833333333334</v>
      </c>
      <c r="U2752">
        <f t="shared" si="214"/>
        <v>2012</v>
      </c>
    </row>
    <row r="2753" spans="1:21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5"/>
        <v>0</v>
      </c>
      <c r="P2753">
        <f t="shared" si="216"/>
        <v>0</v>
      </c>
      <c r="Q2753" s="11" t="s">
        <v>8320</v>
      </c>
      <c r="R2753" t="s">
        <v>8356</v>
      </c>
      <c r="S2753" s="16">
        <f t="shared" si="217"/>
        <v>41747.887060185189</v>
      </c>
      <c r="T2753" s="16">
        <f t="shared" si="218"/>
        <v>16238.887060185187</v>
      </c>
      <c r="U2753">
        <f t="shared" si="214"/>
        <v>2014</v>
      </c>
    </row>
    <row r="2754" spans="1:21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16">
        <f t="shared" si="217"/>
        <v>40855.765092592592</v>
      </c>
      <c r="T2754" s="16">
        <f t="shared" si="218"/>
        <v>15326.765092592594</v>
      </c>
      <c r="U2754">
        <f t="shared" si="214"/>
        <v>2011</v>
      </c>
    </row>
    <row r="2755" spans="1:21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6">
        <f t="shared" si="218"/>
        <v>15578.900729166666</v>
      </c>
      <c r="U2755">
        <f t="shared" ref="U2755:U2818" si="219">YEAR(S2755)</f>
        <v>2012</v>
      </c>
    </row>
    <row r="2756" spans="1:21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16324.636006944447</v>
      </c>
      <c r="U2756">
        <f t="shared" si="219"/>
        <v>2014</v>
      </c>
    </row>
    <row r="2757" spans="1:21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16533.790821759259</v>
      </c>
      <c r="U2757">
        <f t="shared" si="219"/>
        <v>2015</v>
      </c>
    </row>
    <row r="2758" spans="1:21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16081.900474537038</v>
      </c>
      <c r="U2758">
        <f t="shared" si="219"/>
        <v>2013</v>
      </c>
    </row>
    <row r="2759" spans="1:21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17019.656620370373</v>
      </c>
      <c r="U2759">
        <f t="shared" si="219"/>
        <v>2016</v>
      </c>
    </row>
    <row r="2760" spans="1:21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17084.44193287037</v>
      </c>
      <c r="U2760">
        <f t="shared" si="219"/>
        <v>2016</v>
      </c>
    </row>
    <row r="2761" spans="1:21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ref="O2761:O2824" si="220">ROUND(E2761/D2761*100,0)</f>
        <v>11</v>
      </c>
      <c r="P2761">
        <f t="shared" ref="P2761:P2824" si="221">IFERROR(ROUND(E2761/L2761,2),0)</f>
        <v>52.5</v>
      </c>
      <c r="Q2761" s="11" t="s">
        <v>8320</v>
      </c>
      <c r="R2761" t="s">
        <v>8356</v>
      </c>
      <c r="S2761" s="16">
        <f t="shared" ref="S2761:S2824" si="222">(((J2761/60)/60)/24)+DATE(1970,1,1)</f>
        <v>42524.36650462963</v>
      </c>
      <c r="T2761" s="16">
        <f t="shared" ref="T2761:T2824" si="223">(((I2761/60)/60)/24)</f>
        <v>16998.36650462963</v>
      </c>
      <c r="U2761">
        <f t="shared" si="219"/>
        <v>2016</v>
      </c>
    </row>
    <row r="2762" spans="1:21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20"/>
        <v>0</v>
      </c>
      <c r="P2762">
        <f t="shared" si="221"/>
        <v>0</v>
      </c>
      <c r="Q2762" s="11" t="s">
        <v>8320</v>
      </c>
      <c r="R2762" t="s">
        <v>8356</v>
      </c>
      <c r="S2762" s="16">
        <f t="shared" si="222"/>
        <v>41415.461319444446</v>
      </c>
      <c r="T2762" s="16">
        <f t="shared" si="223"/>
        <v>15876.461319444445</v>
      </c>
      <c r="U2762">
        <f t="shared" si="219"/>
        <v>2013</v>
      </c>
    </row>
    <row r="2763" spans="1:21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16">
        <f t="shared" si="222"/>
        <v>41247.063576388886</v>
      </c>
      <c r="T2763" s="16">
        <f t="shared" si="223"/>
        <v>15708.063576388888</v>
      </c>
      <c r="U2763">
        <f t="shared" si="219"/>
        <v>2012</v>
      </c>
    </row>
    <row r="2764" spans="1:21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16">
        <f t="shared" si="222"/>
        <v>40927.036979166667</v>
      </c>
      <c r="T2764" s="16">
        <f t="shared" si="223"/>
        <v>15417.995312500001</v>
      </c>
      <c r="U2764">
        <f t="shared" si="219"/>
        <v>2012</v>
      </c>
    </row>
    <row r="2765" spans="1:21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16">
        <f t="shared" si="222"/>
        <v>41373.579675925925</v>
      </c>
      <c r="T2765" s="16">
        <f t="shared" si="223"/>
        <v>15849.579675925926</v>
      </c>
      <c r="U2765">
        <f t="shared" si="219"/>
        <v>2013</v>
      </c>
    </row>
    <row r="2766" spans="1:21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16">
        <f t="shared" si="222"/>
        <v>41030.292025462964</v>
      </c>
      <c r="T2766" s="16">
        <f t="shared" si="223"/>
        <v>15490.791666666666</v>
      </c>
      <c r="U2766">
        <f t="shared" si="219"/>
        <v>2012</v>
      </c>
    </row>
    <row r="2767" spans="1:21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20"/>
        <v>0</v>
      </c>
      <c r="P2767">
        <f t="shared" si="221"/>
        <v>0</v>
      </c>
      <c r="Q2767" s="11" t="s">
        <v>8320</v>
      </c>
      <c r="R2767" t="s">
        <v>8356</v>
      </c>
      <c r="S2767" s="16">
        <f t="shared" si="222"/>
        <v>41194.579027777778</v>
      </c>
      <c r="T2767" s="16">
        <f t="shared" si="223"/>
        <v>15641.579027777778</v>
      </c>
      <c r="U2767">
        <f t="shared" si="219"/>
        <v>2012</v>
      </c>
    </row>
    <row r="2768" spans="1:21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16">
        <f t="shared" si="222"/>
        <v>40736.668032407404</v>
      </c>
      <c r="T2768" s="16">
        <f t="shared" si="223"/>
        <v>15197.668032407406</v>
      </c>
      <c r="U2768">
        <f t="shared" si="219"/>
        <v>2011</v>
      </c>
    </row>
    <row r="2769" spans="1:21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16">
        <f t="shared" si="222"/>
        <v>42172.958912037036</v>
      </c>
      <c r="T2769" s="16">
        <f t="shared" si="223"/>
        <v>16663.958912037036</v>
      </c>
      <c r="U2769">
        <f t="shared" si="219"/>
        <v>2015</v>
      </c>
    </row>
    <row r="2770" spans="1:21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16">
        <f t="shared" si="222"/>
        <v>40967.614849537036</v>
      </c>
      <c r="T2770" s="16">
        <f t="shared" si="223"/>
        <v>15428.57318287037</v>
      </c>
      <c r="U2770">
        <f t="shared" si="219"/>
        <v>2012</v>
      </c>
    </row>
    <row r="2771" spans="1:21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16">
        <f t="shared" si="222"/>
        <v>41745.826273148145</v>
      </c>
      <c r="T2771" s="16">
        <f t="shared" si="223"/>
        <v>16226.826273148146</v>
      </c>
      <c r="U2771">
        <f t="shared" si="219"/>
        <v>2014</v>
      </c>
    </row>
    <row r="2772" spans="1:21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16">
        <f t="shared" si="222"/>
        <v>41686.705208333333</v>
      </c>
      <c r="T2772" s="16">
        <f t="shared" si="223"/>
        <v>16147.663541666667</v>
      </c>
      <c r="U2772">
        <f t="shared" si="219"/>
        <v>2014</v>
      </c>
    </row>
    <row r="2773" spans="1:21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20"/>
        <v>0</v>
      </c>
      <c r="P2773">
        <f t="shared" si="221"/>
        <v>0</v>
      </c>
      <c r="Q2773" s="11" t="s">
        <v>8320</v>
      </c>
      <c r="R2773" t="s">
        <v>8356</v>
      </c>
      <c r="S2773" s="16">
        <f t="shared" si="222"/>
        <v>41257.531712962962</v>
      </c>
      <c r="T2773" s="16">
        <f t="shared" si="223"/>
        <v>15737.708333333334</v>
      </c>
      <c r="U2773">
        <f t="shared" si="219"/>
        <v>2012</v>
      </c>
    </row>
    <row r="2774" spans="1:21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20"/>
        <v>0</v>
      </c>
      <c r="P2774">
        <f t="shared" si="221"/>
        <v>0</v>
      </c>
      <c r="Q2774" s="11" t="s">
        <v>8320</v>
      </c>
      <c r="R2774" t="s">
        <v>8356</v>
      </c>
      <c r="S2774" s="16">
        <f t="shared" si="222"/>
        <v>41537.869143518517</v>
      </c>
      <c r="T2774" s="16">
        <f t="shared" si="223"/>
        <v>15983.869143518517</v>
      </c>
      <c r="U2774">
        <f t="shared" si="219"/>
        <v>2013</v>
      </c>
    </row>
    <row r="2775" spans="1:21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16">
        <f t="shared" si="222"/>
        <v>42474.86482638889</v>
      </c>
      <c r="T2775" s="16">
        <f t="shared" si="223"/>
        <v>16915.86482638889</v>
      </c>
      <c r="U2775">
        <f t="shared" si="219"/>
        <v>2016</v>
      </c>
    </row>
    <row r="2776" spans="1:21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16">
        <f t="shared" si="222"/>
        <v>41311.126481481479</v>
      </c>
      <c r="T2776" s="16">
        <f t="shared" si="223"/>
        <v>15772.12648148148</v>
      </c>
      <c r="U2776">
        <f t="shared" si="219"/>
        <v>2013</v>
      </c>
    </row>
    <row r="2777" spans="1:21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16">
        <f t="shared" si="222"/>
        <v>40863.013356481482</v>
      </c>
      <c r="T2777" s="16">
        <f t="shared" si="223"/>
        <v>15324.013356481482</v>
      </c>
      <c r="U2777">
        <f t="shared" si="219"/>
        <v>2011</v>
      </c>
    </row>
    <row r="2778" spans="1:21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16">
        <f t="shared" si="222"/>
        <v>42136.297175925924</v>
      </c>
      <c r="T2778" s="16">
        <f t="shared" si="223"/>
        <v>16598.297175925927</v>
      </c>
      <c r="U2778">
        <f t="shared" si="219"/>
        <v>2015</v>
      </c>
    </row>
    <row r="2779" spans="1:21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16">
        <f t="shared" si="222"/>
        <v>42172.669027777782</v>
      </c>
      <c r="T2779" s="16">
        <f t="shared" si="223"/>
        <v>16633.669027777778</v>
      </c>
      <c r="U2779">
        <f t="shared" si="219"/>
        <v>2015</v>
      </c>
    </row>
    <row r="2780" spans="1:21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16">
        <f t="shared" si="222"/>
        <v>41846.978078703702</v>
      </c>
      <c r="T2780" s="16">
        <f t="shared" si="223"/>
        <v>16307.978078703703</v>
      </c>
      <c r="U2780">
        <f t="shared" si="219"/>
        <v>2014</v>
      </c>
    </row>
    <row r="2781" spans="1:21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16">
        <f t="shared" si="222"/>
        <v>42300.585891203707</v>
      </c>
      <c r="T2781" s="16">
        <f t="shared" si="223"/>
        <v>16761.627557870372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20"/>
        <v>0</v>
      </c>
      <c r="P2782">
        <f t="shared" si="221"/>
        <v>0</v>
      </c>
      <c r="Q2782" s="11" t="s">
        <v>8315</v>
      </c>
      <c r="R2782" t="s">
        <v>8316</v>
      </c>
      <c r="S2782" s="16">
        <f t="shared" si="222"/>
        <v>42774.447777777779</v>
      </c>
      <c r="T2782" s="16">
        <f t="shared" si="223"/>
        <v>17235.447777777779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20"/>
        <v>105</v>
      </c>
      <c r="P2783">
        <f t="shared" si="221"/>
        <v>47</v>
      </c>
      <c r="Q2783" s="11" t="s">
        <v>8315</v>
      </c>
      <c r="R2783" t="s">
        <v>8316</v>
      </c>
      <c r="S2783" s="16">
        <f t="shared" si="222"/>
        <v>42018.94159722222</v>
      </c>
      <c r="T2783" s="16">
        <f t="shared" si="223"/>
        <v>16478.291666666668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20"/>
        <v>120</v>
      </c>
      <c r="P2784">
        <f t="shared" si="221"/>
        <v>66.67</v>
      </c>
      <c r="Q2784" s="11" t="s">
        <v>8315</v>
      </c>
      <c r="R2784" t="s">
        <v>8316</v>
      </c>
      <c r="S2784" s="16">
        <f t="shared" si="222"/>
        <v>42026.924976851849</v>
      </c>
      <c r="T2784" s="16">
        <f t="shared" si="223"/>
        <v>16483.207638888889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20"/>
        <v>115</v>
      </c>
      <c r="P2785">
        <f t="shared" si="221"/>
        <v>18.77</v>
      </c>
      <c r="Q2785" s="11" t="s">
        <v>8315</v>
      </c>
      <c r="R2785" t="s">
        <v>8316</v>
      </c>
      <c r="S2785" s="16">
        <f t="shared" si="222"/>
        <v>42103.535254629634</v>
      </c>
      <c r="T2785" s="16">
        <f t="shared" si="223"/>
        <v>16548.535254629631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20"/>
        <v>119</v>
      </c>
      <c r="P2786">
        <f t="shared" si="221"/>
        <v>66.11</v>
      </c>
      <c r="Q2786" s="11" t="s">
        <v>8315</v>
      </c>
      <c r="R2786" t="s">
        <v>8316</v>
      </c>
      <c r="S2786" s="16">
        <f t="shared" si="222"/>
        <v>41920.787534722222</v>
      </c>
      <c r="T2786" s="16">
        <f t="shared" si="223"/>
        <v>16372.787534722222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20"/>
        <v>105</v>
      </c>
      <c r="P2787">
        <f t="shared" si="221"/>
        <v>36.86</v>
      </c>
      <c r="Q2787" s="11" t="s">
        <v>8315</v>
      </c>
      <c r="R2787" t="s">
        <v>8316</v>
      </c>
      <c r="S2787" s="16">
        <f t="shared" si="222"/>
        <v>42558.189432870371</v>
      </c>
      <c r="T2787" s="16">
        <f t="shared" si="223"/>
        <v>17018.875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20"/>
        <v>118</v>
      </c>
      <c r="P2788">
        <f t="shared" si="221"/>
        <v>39.81</v>
      </c>
      <c r="Q2788" s="11" t="s">
        <v>8315</v>
      </c>
      <c r="R2788" t="s">
        <v>8316</v>
      </c>
      <c r="S2788" s="16">
        <f t="shared" si="222"/>
        <v>41815.569212962961</v>
      </c>
      <c r="T2788" s="16">
        <f t="shared" si="223"/>
        <v>16260.569212962962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20"/>
        <v>120</v>
      </c>
      <c r="P2789">
        <f t="shared" si="221"/>
        <v>31.5</v>
      </c>
      <c r="Q2789" s="11" t="s">
        <v>8315</v>
      </c>
      <c r="R2789" t="s">
        <v>8316</v>
      </c>
      <c r="S2789" s="16">
        <f t="shared" si="222"/>
        <v>41808.198518518519</v>
      </c>
      <c r="T2789" s="16">
        <f t="shared" si="223"/>
        <v>16269.198518518519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20"/>
        <v>103</v>
      </c>
      <c r="P2790">
        <f t="shared" si="221"/>
        <v>102.5</v>
      </c>
      <c r="Q2790" s="11" t="s">
        <v>8315</v>
      </c>
      <c r="R2790" t="s">
        <v>8316</v>
      </c>
      <c r="S2790" s="16">
        <f t="shared" si="222"/>
        <v>42550.701886574068</v>
      </c>
      <c r="T2790" s="16">
        <f t="shared" si="223"/>
        <v>17011.701886574072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20"/>
        <v>101</v>
      </c>
      <c r="P2791">
        <f t="shared" si="221"/>
        <v>126.46</v>
      </c>
      <c r="Q2791" s="11" t="s">
        <v>8315</v>
      </c>
      <c r="R2791" t="s">
        <v>8316</v>
      </c>
      <c r="S2791" s="16">
        <f t="shared" si="222"/>
        <v>42056.013124999998</v>
      </c>
      <c r="T2791" s="16">
        <f t="shared" si="223"/>
        <v>16506.166666666668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20"/>
        <v>105</v>
      </c>
      <c r="P2792">
        <f t="shared" si="221"/>
        <v>47.88</v>
      </c>
      <c r="Q2792" s="11" t="s">
        <v>8315</v>
      </c>
      <c r="R2792" t="s">
        <v>8316</v>
      </c>
      <c r="S2792" s="16">
        <f t="shared" si="222"/>
        <v>42016.938692129625</v>
      </c>
      <c r="T2792" s="16">
        <f t="shared" si="223"/>
        <v>16477.938692129628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20"/>
        <v>103</v>
      </c>
      <c r="P2793">
        <f t="shared" si="221"/>
        <v>73.209999999999994</v>
      </c>
      <c r="Q2793" s="11" t="s">
        <v>8315</v>
      </c>
      <c r="R2793" t="s">
        <v>8316</v>
      </c>
      <c r="S2793" s="16">
        <f t="shared" si="222"/>
        <v>42591.899988425925</v>
      </c>
      <c r="T2793" s="16">
        <f t="shared" si="223"/>
        <v>17053.166666666668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20"/>
        <v>108</v>
      </c>
      <c r="P2794">
        <f t="shared" si="221"/>
        <v>89.67</v>
      </c>
      <c r="Q2794" s="11" t="s">
        <v>8315</v>
      </c>
      <c r="R2794" t="s">
        <v>8316</v>
      </c>
      <c r="S2794" s="16">
        <f t="shared" si="222"/>
        <v>42183.231006944443</v>
      </c>
      <c r="T2794" s="16">
        <f t="shared" si="223"/>
        <v>16659.231006944443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20"/>
        <v>111</v>
      </c>
      <c r="P2795">
        <f t="shared" si="221"/>
        <v>151.46</v>
      </c>
      <c r="Q2795" s="11" t="s">
        <v>8315</v>
      </c>
      <c r="R2795" t="s">
        <v>8316</v>
      </c>
      <c r="S2795" s="16">
        <f t="shared" si="222"/>
        <v>42176.419039351851</v>
      </c>
      <c r="T2795" s="16">
        <f t="shared" si="223"/>
        <v>16637.419039351855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20"/>
        <v>150</v>
      </c>
      <c r="P2796">
        <f t="shared" si="221"/>
        <v>25</v>
      </c>
      <c r="Q2796" s="11" t="s">
        <v>8315</v>
      </c>
      <c r="R2796" t="s">
        <v>8316</v>
      </c>
      <c r="S2796" s="16">
        <f t="shared" si="222"/>
        <v>42416.691655092596</v>
      </c>
      <c r="T2796" s="16">
        <f t="shared" si="223"/>
        <v>16863.791666666668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20"/>
        <v>104</v>
      </c>
      <c r="P2797">
        <f t="shared" si="221"/>
        <v>36.5</v>
      </c>
      <c r="Q2797" s="11" t="s">
        <v>8315</v>
      </c>
      <c r="R2797" t="s">
        <v>8316</v>
      </c>
      <c r="S2797" s="16">
        <f t="shared" si="222"/>
        <v>41780.525937500002</v>
      </c>
      <c r="T2797" s="16">
        <f t="shared" si="223"/>
        <v>16227.958333333334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20"/>
        <v>116</v>
      </c>
      <c r="P2798">
        <f t="shared" si="221"/>
        <v>44</v>
      </c>
      <c r="Q2798" s="11" t="s">
        <v>8315</v>
      </c>
      <c r="R2798" t="s">
        <v>8316</v>
      </c>
      <c r="S2798" s="16">
        <f t="shared" si="222"/>
        <v>41795.528101851851</v>
      </c>
      <c r="T2798" s="16">
        <f t="shared" si="223"/>
        <v>16256.528101851851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20"/>
        <v>103</v>
      </c>
      <c r="P2799">
        <f t="shared" si="221"/>
        <v>87.36</v>
      </c>
      <c r="Q2799" s="11" t="s">
        <v>8315</v>
      </c>
      <c r="R2799" t="s">
        <v>8316</v>
      </c>
      <c r="S2799" s="16">
        <f t="shared" si="222"/>
        <v>41798.94027777778</v>
      </c>
      <c r="T2799" s="16">
        <f t="shared" si="223"/>
        <v>16259.940277777778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20"/>
        <v>101</v>
      </c>
      <c r="P2800">
        <f t="shared" si="221"/>
        <v>36.47</v>
      </c>
      <c r="Q2800" s="11" t="s">
        <v>8315</v>
      </c>
      <c r="R2800" t="s">
        <v>8316</v>
      </c>
      <c r="S2800" s="16">
        <f t="shared" si="222"/>
        <v>42201.675011574072</v>
      </c>
      <c r="T2800" s="16">
        <f t="shared" si="223"/>
        <v>16647.666666666668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20"/>
        <v>117</v>
      </c>
      <c r="P2801">
        <f t="shared" si="221"/>
        <v>44.86</v>
      </c>
      <c r="Q2801" s="11" t="s">
        <v>8315</v>
      </c>
      <c r="R2801" t="s">
        <v>8316</v>
      </c>
      <c r="S2801" s="16">
        <f t="shared" si="222"/>
        <v>42507.264699074076</v>
      </c>
      <c r="T2801" s="16">
        <f t="shared" si="223"/>
        <v>16969.666666666668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20"/>
        <v>133</v>
      </c>
      <c r="P2802">
        <f t="shared" si="221"/>
        <v>42.9</v>
      </c>
      <c r="Q2802" s="11" t="s">
        <v>8315</v>
      </c>
      <c r="R2802" t="s">
        <v>8316</v>
      </c>
      <c r="S2802" s="16">
        <f t="shared" si="222"/>
        <v>41948.552847222221</v>
      </c>
      <c r="T2802" s="16">
        <f t="shared" si="223"/>
        <v>16439.552847222225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20"/>
        <v>133</v>
      </c>
      <c r="P2803">
        <f t="shared" si="221"/>
        <v>51.23</v>
      </c>
      <c r="Q2803" s="11" t="s">
        <v>8315</v>
      </c>
      <c r="R2803" t="s">
        <v>8316</v>
      </c>
      <c r="S2803" s="16">
        <f t="shared" si="222"/>
        <v>41900.243159722224</v>
      </c>
      <c r="T2803" s="16">
        <f t="shared" si="223"/>
        <v>16353.458333333334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20"/>
        <v>102</v>
      </c>
      <c r="P2804">
        <f t="shared" si="221"/>
        <v>33.94</v>
      </c>
      <c r="Q2804" s="11" t="s">
        <v>8315</v>
      </c>
      <c r="R2804" t="s">
        <v>8316</v>
      </c>
      <c r="S2804" s="16">
        <f t="shared" si="222"/>
        <v>42192.64707175926</v>
      </c>
      <c r="T2804" s="16">
        <f t="shared" si="223"/>
        <v>16653.64707175926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20"/>
        <v>128</v>
      </c>
      <c r="P2805">
        <f t="shared" si="221"/>
        <v>90.74</v>
      </c>
      <c r="Q2805" s="11" t="s">
        <v>8315</v>
      </c>
      <c r="R2805" t="s">
        <v>8316</v>
      </c>
      <c r="S2805" s="16">
        <f t="shared" si="222"/>
        <v>42158.065694444449</v>
      </c>
      <c r="T2805" s="16">
        <f t="shared" si="223"/>
        <v>16632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20"/>
        <v>115</v>
      </c>
      <c r="P2806">
        <f t="shared" si="221"/>
        <v>50</v>
      </c>
      <c r="Q2806" s="11" t="s">
        <v>8315</v>
      </c>
      <c r="R2806" t="s">
        <v>8316</v>
      </c>
      <c r="S2806" s="16">
        <f t="shared" si="222"/>
        <v>41881.453587962962</v>
      </c>
      <c r="T2806" s="16">
        <f t="shared" si="223"/>
        <v>16342.453587962964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20"/>
        <v>110</v>
      </c>
      <c r="P2807">
        <f t="shared" si="221"/>
        <v>24.44</v>
      </c>
      <c r="Q2807" s="11" t="s">
        <v>8315</v>
      </c>
      <c r="R2807" t="s">
        <v>8316</v>
      </c>
      <c r="S2807" s="16">
        <f t="shared" si="222"/>
        <v>42213.505474537036</v>
      </c>
      <c r="T2807" s="16">
        <f t="shared" si="223"/>
        <v>16669.505474537036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20"/>
        <v>112</v>
      </c>
      <c r="P2808">
        <f t="shared" si="221"/>
        <v>44.25</v>
      </c>
      <c r="Q2808" s="11" t="s">
        <v>8315</v>
      </c>
      <c r="R2808" t="s">
        <v>8316</v>
      </c>
      <c r="S2808" s="16">
        <f t="shared" si="222"/>
        <v>42185.267245370371</v>
      </c>
      <c r="T2808" s="16">
        <f t="shared" si="223"/>
        <v>16652.458333333332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20"/>
        <v>126</v>
      </c>
      <c r="P2809">
        <f t="shared" si="221"/>
        <v>67.739999999999995</v>
      </c>
      <c r="Q2809" s="11" t="s">
        <v>8315</v>
      </c>
      <c r="R2809" t="s">
        <v>8316</v>
      </c>
      <c r="S2809" s="16">
        <f t="shared" si="222"/>
        <v>42154.873124999998</v>
      </c>
      <c r="T2809" s="16">
        <f t="shared" si="223"/>
        <v>16615.873125000002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20"/>
        <v>100</v>
      </c>
      <c r="P2810">
        <f t="shared" si="221"/>
        <v>65.38</v>
      </c>
      <c r="Q2810" s="11" t="s">
        <v>8315</v>
      </c>
      <c r="R2810" t="s">
        <v>8316</v>
      </c>
      <c r="S2810" s="16">
        <f t="shared" si="222"/>
        <v>42208.84646990741</v>
      </c>
      <c r="T2810" s="16">
        <f t="shared" si="223"/>
        <v>16669.846469907407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20"/>
        <v>102</v>
      </c>
      <c r="P2811">
        <f t="shared" si="221"/>
        <v>121.9</v>
      </c>
      <c r="Q2811" s="11" t="s">
        <v>8315</v>
      </c>
      <c r="R2811" t="s">
        <v>8316</v>
      </c>
      <c r="S2811" s="16">
        <f t="shared" si="222"/>
        <v>42451.496817129635</v>
      </c>
      <c r="T2811" s="16">
        <f t="shared" si="223"/>
        <v>16890.610416666666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20"/>
        <v>108</v>
      </c>
      <c r="P2812">
        <f t="shared" si="221"/>
        <v>47.46</v>
      </c>
      <c r="Q2812" s="11" t="s">
        <v>8315</v>
      </c>
      <c r="R2812" t="s">
        <v>8316</v>
      </c>
      <c r="S2812" s="16">
        <f t="shared" si="222"/>
        <v>41759.13962962963</v>
      </c>
      <c r="T2812" s="16">
        <f t="shared" si="223"/>
        <v>16222.165972222223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20"/>
        <v>100</v>
      </c>
      <c r="P2813">
        <f t="shared" si="221"/>
        <v>92.84</v>
      </c>
      <c r="Q2813" s="11" t="s">
        <v>8315</v>
      </c>
      <c r="R2813" t="s">
        <v>8316</v>
      </c>
      <c r="S2813" s="16">
        <f t="shared" si="222"/>
        <v>42028.496562500004</v>
      </c>
      <c r="T2813" s="16">
        <f t="shared" si="223"/>
        <v>16489.4965625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20"/>
        <v>113</v>
      </c>
      <c r="P2814">
        <f t="shared" si="221"/>
        <v>68.25</v>
      </c>
      <c r="Q2814" s="11" t="s">
        <v>8315</v>
      </c>
      <c r="R2814" t="s">
        <v>8316</v>
      </c>
      <c r="S2814" s="16">
        <f t="shared" si="222"/>
        <v>42054.74418981481</v>
      </c>
      <c r="T2814" s="16">
        <f t="shared" si="223"/>
        <v>16531.166666666668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20"/>
        <v>128</v>
      </c>
      <c r="P2815">
        <f t="shared" si="221"/>
        <v>37.21</v>
      </c>
      <c r="Q2815" s="11" t="s">
        <v>8315</v>
      </c>
      <c r="R2815" t="s">
        <v>8316</v>
      </c>
      <c r="S2815" s="16">
        <f t="shared" si="222"/>
        <v>42693.742604166662</v>
      </c>
      <c r="T2815" s="16">
        <f t="shared" si="223"/>
        <v>17149.742604166666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20"/>
        <v>108</v>
      </c>
      <c r="P2816">
        <f t="shared" si="221"/>
        <v>25.25</v>
      </c>
      <c r="Q2816" s="11" t="s">
        <v>8315</v>
      </c>
      <c r="R2816" t="s">
        <v>8316</v>
      </c>
      <c r="S2816" s="16">
        <f t="shared" si="222"/>
        <v>42103.399479166663</v>
      </c>
      <c r="T2816" s="16">
        <f t="shared" si="223"/>
        <v>16564.399479166666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20"/>
        <v>242</v>
      </c>
      <c r="P2817">
        <f t="shared" si="221"/>
        <v>43.21</v>
      </c>
      <c r="Q2817" s="11" t="s">
        <v>8315</v>
      </c>
      <c r="R2817" t="s">
        <v>8316</v>
      </c>
      <c r="S2817" s="16">
        <f t="shared" si="222"/>
        <v>42559.776724537034</v>
      </c>
      <c r="T2817" s="16">
        <f t="shared" si="223"/>
        <v>17020.776724537038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20"/>
        <v>142</v>
      </c>
      <c r="P2818">
        <f t="shared" si="221"/>
        <v>25.13</v>
      </c>
      <c r="Q2818" s="11" t="s">
        <v>8315</v>
      </c>
      <c r="R2818" t="s">
        <v>8316</v>
      </c>
      <c r="S2818" s="16">
        <f t="shared" si="222"/>
        <v>42188.467499999999</v>
      </c>
      <c r="T2818" s="16">
        <f t="shared" si="223"/>
        <v>16649.666666666668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si="222"/>
        <v>42023.634976851856</v>
      </c>
      <c r="T2819" s="16">
        <f t="shared" si="223"/>
        <v>16494.634976851852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16701.598217592593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16600.525567129629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16857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16336.922858796299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16521.642268518521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ref="O2825:O2888" si="225">ROUND(E2825/D2825*100,0)</f>
        <v>124</v>
      </c>
      <c r="P2825">
        <f t="shared" ref="P2825:P2888" si="226">IFERROR(ROUND(E2825/L2825,2),0)</f>
        <v>8.86</v>
      </c>
      <c r="Q2825" s="11" t="s">
        <v>8315</v>
      </c>
      <c r="R2825" t="s">
        <v>8316</v>
      </c>
      <c r="S2825" s="16">
        <f t="shared" ref="S2825:S2888" si="227">(((J2825/60)/60)/24)+DATE(1970,1,1)</f>
        <v>42067.011643518519</v>
      </c>
      <c r="T2825" s="16">
        <f t="shared" ref="T2825:T2888" si="228">(((I2825/60)/60)/24)</f>
        <v>16525.957638888889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5"/>
        <v>117</v>
      </c>
      <c r="P2826">
        <f t="shared" si="226"/>
        <v>50.67</v>
      </c>
      <c r="Q2826" s="11" t="s">
        <v>8315</v>
      </c>
      <c r="R2826" t="s">
        <v>8316</v>
      </c>
      <c r="S2826" s="16">
        <f t="shared" si="227"/>
        <v>42136.270787037036</v>
      </c>
      <c r="T2826" s="16">
        <f t="shared" si="228"/>
        <v>16599.071527777778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5"/>
        <v>103</v>
      </c>
      <c r="P2827">
        <f t="shared" si="226"/>
        <v>60.78</v>
      </c>
      <c r="Q2827" s="11" t="s">
        <v>8315</v>
      </c>
      <c r="R2827" t="s">
        <v>8316</v>
      </c>
      <c r="S2827" s="16">
        <f t="shared" si="227"/>
        <v>42312.792662037042</v>
      </c>
      <c r="T2827" s="16">
        <f t="shared" si="228"/>
        <v>16773.792662037038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5"/>
        <v>108</v>
      </c>
      <c r="P2828">
        <f t="shared" si="226"/>
        <v>113.42</v>
      </c>
      <c r="Q2828" s="11" t="s">
        <v>8315</v>
      </c>
      <c r="R2828" t="s">
        <v>8316</v>
      </c>
      <c r="S2828" s="16">
        <f t="shared" si="227"/>
        <v>42171.034861111111</v>
      </c>
      <c r="T2828" s="16">
        <f t="shared" si="228"/>
        <v>16626.291666666668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5"/>
        <v>120</v>
      </c>
      <c r="P2829">
        <f t="shared" si="226"/>
        <v>104.57</v>
      </c>
      <c r="Q2829" s="11" t="s">
        <v>8315</v>
      </c>
      <c r="R2829" t="s">
        <v>8316</v>
      </c>
      <c r="S2829" s="16">
        <f t="shared" si="227"/>
        <v>42494.683634259258</v>
      </c>
      <c r="T2829" s="16">
        <f t="shared" si="228"/>
        <v>16955.6875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5"/>
        <v>100</v>
      </c>
      <c r="P2830">
        <f t="shared" si="226"/>
        <v>98.31</v>
      </c>
      <c r="Q2830" s="11" t="s">
        <v>8315</v>
      </c>
      <c r="R2830" t="s">
        <v>8316</v>
      </c>
      <c r="S2830" s="16">
        <f t="shared" si="227"/>
        <v>42254.264687499999</v>
      </c>
      <c r="T2830" s="16">
        <f t="shared" si="228"/>
        <v>16710.958333333332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5"/>
        <v>107</v>
      </c>
      <c r="P2831">
        <f t="shared" si="226"/>
        <v>35.04</v>
      </c>
      <c r="Q2831" s="11" t="s">
        <v>8315</v>
      </c>
      <c r="R2831" t="s">
        <v>8316</v>
      </c>
      <c r="S2831" s="16">
        <f t="shared" si="227"/>
        <v>42495.434236111112</v>
      </c>
      <c r="T2831" s="16">
        <f t="shared" si="228"/>
        <v>16954.434236111112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5"/>
        <v>100</v>
      </c>
      <c r="P2832">
        <f t="shared" si="226"/>
        <v>272.73</v>
      </c>
      <c r="Q2832" s="11" t="s">
        <v>8315</v>
      </c>
      <c r="R2832" t="s">
        <v>8316</v>
      </c>
      <c r="S2832" s="16">
        <f t="shared" si="227"/>
        <v>41758.839675925927</v>
      </c>
      <c r="T2832" s="16">
        <f t="shared" si="228"/>
        <v>16202.165972222223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5"/>
        <v>111</v>
      </c>
      <c r="P2833">
        <f t="shared" si="226"/>
        <v>63.85</v>
      </c>
      <c r="Q2833" s="11" t="s">
        <v>8315</v>
      </c>
      <c r="R2833" t="s">
        <v>8316</v>
      </c>
      <c r="S2833" s="16">
        <f t="shared" si="227"/>
        <v>42171.824884259258</v>
      </c>
      <c r="T2833" s="16">
        <f t="shared" si="228"/>
        <v>16632.824884259258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5"/>
        <v>115</v>
      </c>
      <c r="P2834">
        <f t="shared" si="226"/>
        <v>30.19</v>
      </c>
      <c r="Q2834" s="11" t="s">
        <v>8315</v>
      </c>
      <c r="R2834" t="s">
        <v>8316</v>
      </c>
      <c r="S2834" s="16">
        <f t="shared" si="227"/>
        <v>41938.709421296298</v>
      </c>
      <c r="T2834" s="16">
        <f t="shared" si="228"/>
        <v>16397.916666666668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5"/>
        <v>108</v>
      </c>
      <c r="P2835">
        <f t="shared" si="226"/>
        <v>83.51</v>
      </c>
      <c r="Q2835" s="11" t="s">
        <v>8315</v>
      </c>
      <c r="R2835" t="s">
        <v>8316</v>
      </c>
      <c r="S2835" s="16">
        <f t="shared" si="227"/>
        <v>42268.127696759257</v>
      </c>
      <c r="T2835" s="16">
        <f t="shared" si="228"/>
        <v>16719.083333333332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5"/>
        <v>170</v>
      </c>
      <c r="P2836">
        <f t="shared" si="226"/>
        <v>64.760000000000005</v>
      </c>
      <c r="Q2836" s="11" t="s">
        <v>8315</v>
      </c>
      <c r="R2836" t="s">
        <v>8316</v>
      </c>
      <c r="S2836" s="16">
        <f t="shared" si="227"/>
        <v>42019.959837962961</v>
      </c>
      <c r="T2836" s="16">
        <f t="shared" si="228"/>
        <v>16465.959837962964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5"/>
        <v>187</v>
      </c>
      <c r="P2837">
        <f t="shared" si="226"/>
        <v>20.12</v>
      </c>
      <c r="Q2837" s="11" t="s">
        <v>8315</v>
      </c>
      <c r="R2837" t="s">
        <v>8316</v>
      </c>
      <c r="S2837" s="16">
        <f t="shared" si="227"/>
        <v>42313.703900462962</v>
      </c>
      <c r="T2837" s="16">
        <f t="shared" si="228"/>
        <v>16774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5"/>
        <v>108</v>
      </c>
      <c r="P2838">
        <f t="shared" si="226"/>
        <v>44.09</v>
      </c>
      <c r="Q2838" s="11" t="s">
        <v>8315</v>
      </c>
      <c r="R2838" t="s">
        <v>8316</v>
      </c>
      <c r="S2838" s="16">
        <f t="shared" si="227"/>
        <v>42746.261782407411</v>
      </c>
      <c r="T2838" s="16">
        <f t="shared" si="228"/>
        <v>17215.207638888889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5"/>
        <v>100</v>
      </c>
      <c r="P2839">
        <f t="shared" si="226"/>
        <v>40.479999999999997</v>
      </c>
      <c r="Q2839" s="11" t="s">
        <v>8315</v>
      </c>
      <c r="R2839" t="s">
        <v>8316</v>
      </c>
      <c r="S2839" s="16">
        <f t="shared" si="227"/>
        <v>42307.908379629633</v>
      </c>
      <c r="T2839" s="16">
        <f t="shared" si="228"/>
        <v>16778.950046296297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5"/>
        <v>120</v>
      </c>
      <c r="P2840">
        <f t="shared" si="226"/>
        <v>44.54</v>
      </c>
      <c r="Q2840" s="11" t="s">
        <v>8315</v>
      </c>
      <c r="R2840" t="s">
        <v>8316</v>
      </c>
      <c r="S2840" s="16">
        <f t="shared" si="227"/>
        <v>41842.607592592591</v>
      </c>
      <c r="T2840" s="16">
        <f t="shared" si="228"/>
        <v>16295.916666666666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5"/>
        <v>111</v>
      </c>
      <c r="P2841">
        <f t="shared" si="226"/>
        <v>125.81</v>
      </c>
      <c r="Q2841" s="11" t="s">
        <v>8315</v>
      </c>
      <c r="R2841" t="s">
        <v>8316</v>
      </c>
      <c r="S2841" s="16">
        <f t="shared" si="227"/>
        <v>41853.240208333329</v>
      </c>
      <c r="T2841" s="16">
        <f t="shared" si="228"/>
        <v>16307.207638888889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5"/>
        <v>104</v>
      </c>
      <c r="P2842">
        <f t="shared" si="226"/>
        <v>19.7</v>
      </c>
      <c r="Q2842" s="11" t="s">
        <v>8315</v>
      </c>
      <c r="R2842" t="s">
        <v>8316</v>
      </c>
      <c r="S2842" s="16">
        <f t="shared" si="227"/>
        <v>42060.035636574074</v>
      </c>
      <c r="T2842" s="16">
        <f t="shared" si="228"/>
        <v>16512.708333333332</v>
      </c>
      <c r="U2842">
        <f t="shared" si="224"/>
        <v>2015</v>
      </c>
    </row>
    <row r="2843" spans="1:21" ht="43.2" x14ac:dyDescent="0.55000000000000004">
      <c r="A2843">
        <v>3934</v>
      </c>
      <c r="B2843" s="3" t="s">
        <v>3931</v>
      </c>
      <c r="C2843" s="3" t="s">
        <v>8042</v>
      </c>
      <c r="D2843" s="6">
        <v>5000</v>
      </c>
      <c r="E2843" s="8">
        <v>550</v>
      </c>
      <c r="F2843" t="s">
        <v>8220</v>
      </c>
      <c r="G2843" t="s">
        <v>8223</v>
      </c>
      <c r="H2843" t="s">
        <v>8245</v>
      </c>
      <c r="I2843">
        <v>1443704400</v>
      </c>
      <c r="J2843">
        <v>1439827639</v>
      </c>
      <c r="K2843" t="b">
        <v>0</v>
      </c>
      <c r="L2843">
        <v>12</v>
      </c>
      <c r="M2843" t="b">
        <v>0</v>
      </c>
      <c r="N2843" t="s">
        <v>8269</v>
      </c>
      <c r="O2843" s="9">
        <f t="shared" si="225"/>
        <v>11</v>
      </c>
      <c r="P2843">
        <f t="shared" si="226"/>
        <v>45.83</v>
      </c>
      <c r="Q2843" s="11" t="s">
        <v>8315</v>
      </c>
      <c r="R2843" t="s">
        <v>8316</v>
      </c>
      <c r="S2843" s="16">
        <f t="shared" si="227"/>
        <v>42233.671747685185</v>
      </c>
      <c r="T2843" s="16">
        <f t="shared" si="228"/>
        <v>16709.541666666668</v>
      </c>
      <c r="U2843">
        <f t="shared" si="224"/>
        <v>2015</v>
      </c>
    </row>
    <row r="2844" spans="1:21" ht="43.2" hidden="1" x14ac:dyDescent="0.55000000000000004">
      <c r="A2844">
        <v>3798</v>
      </c>
      <c r="B2844" s="3" t="s">
        <v>3795</v>
      </c>
      <c r="C2844" s="3" t="s">
        <v>7908</v>
      </c>
      <c r="D2844" s="6">
        <v>70000</v>
      </c>
      <c r="E2844" s="8">
        <v>1025</v>
      </c>
      <c r="F2844" t="s">
        <v>8220</v>
      </c>
      <c r="G2844" t="s">
        <v>8223</v>
      </c>
      <c r="H2844" t="s">
        <v>8245</v>
      </c>
      <c r="I2844">
        <v>1407691248</v>
      </c>
      <c r="J2844">
        <v>1405099248</v>
      </c>
      <c r="K2844" t="b">
        <v>0</v>
      </c>
      <c r="L2844">
        <v>5</v>
      </c>
      <c r="M2844" t="b">
        <v>0</v>
      </c>
      <c r="N2844" t="s">
        <v>8303</v>
      </c>
      <c r="O2844" s="9">
        <f t="shared" si="225"/>
        <v>1</v>
      </c>
      <c r="P2844">
        <f t="shared" si="226"/>
        <v>205</v>
      </c>
      <c r="Q2844" s="11" t="s">
        <v>8315</v>
      </c>
      <c r="R2844" t="s">
        <v>8357</v>
      </c>
      <c r="S2844" s="16">
        <f t="shared" si="227"/>
        <v>41831.722777777781</v>
      </c>
      <c r="T2844" s="16">
        <f t="shared" si="228"/>
        <v>16292.722777777779</v>
      </c>
      <c r="U2844">
        <f t="shared" si="224"/>
        <v>2014</v>
      </c>
    </row>
    <row r="2845" spans="1:21" ht="43.2" x14ac:dyDescent="0.55000000000000004">
      <c r="A2845">
        <v>2873</v>
      </c>
      <c r="B2845" s="3" t="s">
        <v>2873</v>
      </c>
      <c r="C2845" s="3" t="s">
        <v>6983</v>
      </c>
      <c r="D2845" s="6">
        <v>2500</v>
      </c>
      <c r="E2845" s="8">
        <v>953</v>
      </c>
      <c r="F2845" t="s">
        <v>8220</v>
      </c>
      <c r="G2845" t="s">
        <v>8223</v>
      </c>
      <c r="H2845" t="s">
        <v>8245</v>
      </c>
      <c r="I2845">
        <v>1422473831</v>
      </c>
      <c r="J2845">
        <v>1419881831</v>
      </c>
      <c r="K2845" t="b">
        <v>0</v>
      </c>
      <c r="L2845">
        <v>8</v>
      </c>
      <c r="M2845" t="b">
        <v>0</v>
      </c>
      <c r="N2845" t="s">
        <v>8269</v>
      </c>
      <c r="O2845" s="9">
        <f t="shared" si="225"/>
        <v>38</v>
      </c>
      <c r="P2845">
        <f t="shared" si="226"/>
        <v>119.13</v>
      </c>
      <c r="Q2845" s="11" t="s">
        <v>8315</v>
      </c>
      <c r="R2845" t="s">
        <v>8316</v>
      </c>
      <c r="S2845" s="16">
        <f t="shared" si="227"/>
        <v>42002.817488425921</v>
      </c>
      <c r="T2845" s="16">
        <f t="shared" si="228"/>
        <v>16463.817488425924</v>
      </c>
      <c r="U2845">
        <f t="shared" si="224"/>
        <v>2014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16">
        <f t="shared" si="227"/>
        <v>42709.546064814815</v>
      </c>
      <c r="T2846" s="16">
        <f t="shared" si="228"/>
        <v>17170.546064814815</v>
      </c>
      <c r="U2846">
        <f t="shared" si="224"/>
        <v>2016</v>
      </c>
    </row>
    <row r="2847" spans="1:21" ht="43.2" x14ac:dyDescent="0.55000000000000004">
      <c r="A2847">
        <v>2881</v>
      </c>
      <c r="B2847" s="3" t="s">
        <v>2881</v>
      </c>
      <c r="C2847" s="3" t="s">
        <v>6991</v>
      </c>
      <c r="D2847" s="6">
        <v>5500</v>
      </c>
      <c r="E2847" s="8">
        <v>0</v>
      </c>
      <c r="F2847" t="s">
        <v>8220</v>
      </c>
      <c r="G2847" t="s">
        <v>8223</v>
      </c>
      <c r="H2847" t="s">
        <v>8245</v>
      </c>
      <c r="I2847">
        <v>1417620036</v>
      </c>
      <c r="J2847">
        <v>1412432436</v>
      </c>
      <c r="K2847" t="b">
        <v>0</v>
      </c>
      <c r="L2847">
        <v>0</v>
      </c>
      <c r="M2847" t="b">
        <v>0</v>
      </c>
      <c r="N2847" t="s">
        <v>8269</v>
      </c>
      <c r="O2847" s="9">
        <f t="shared" si="225"/>
        <v>0</v>
      </c>
      <c r="P2847">
        <f t="shared" si="226"/>
        <v>0</v>
      </c>
      <c r="Q2847" s="11" t="s">
        <v>8315</v>
      </c>
      <c r="R2847" t="s">
        <v>8316</v>
      </c>
      <c r="S2847" s="16">
        <f t="shared" si="227"/>
        <v>41916.597638888888</v>
      </c>
      <c r="T2847" s="16">
        <f t="shared" si="228"/>
        <v>16407.639305555556</v>
      </c>
      <c r="U2847">
        <f t="shared" si="224"/>
        <v>2014</v>
      </c>
    </row>
    <row r="2848" spans="1:21" ht="43.2" x14ac:dyDescent="0.55000000000000004">
      <c r="A2848">
        <v>3841</v>
      </c>
      <c r="B2848" s="3" t="s">
        <v>3838</v>
      </c>
      <c r="C2848" s="3" t="s">
        <v>7950</v>
      </c>
      <c r="D2848" s="6">
        <v>10000</v>
      </c>
      <c r="E2848" s="8">
        <v>872</v>
      </c>
      <c r="F2848" t="s">
        <v>8220</v>
      </c>
      <c r="G2848" t="s">
        <v>8223</v>
      </c>
      <c r="H2848" t="s">
        <v>8245</v>
      </c>
      <c r="I2848">
        <v>1405882287</v>
      </c>
      <c r="J2848">
        <v>1400698287</v>
      </c>
      <c r="K2848" t="b">
        <v>1</v>
      </c>
      <c r="L2848">
        <v>34</v>
      </c>
      <c r="M2848" t="b">
        <v>0</v>
      </c>
      <c r="N2848" t="s">
        <v>8269</v>
      </c>
      <c r="O2848" s="9">
        <f t="shared" si="225"/>
        <v>9</v>
      </c>
      <c r="P2848">
        <f t="shared" si="226"/>
        <v>25.65</v>
      </c>
      <c r="Q2848" s="11" t="s">
        <v>8315</v>
      </c>
      <c r="R2848" t="s">
        <v>8316</v>
      </c>
      <c r="S2848" s="16">
        <f t="shared" si="227"/>
        <v>41780.785729166666</v>
      </c>
      <c r="T2848" s="16">
        <f t="shared" si="228"/>
        <v>16271.785729166666</v>
      </c>
      <c r="U2848">
        <f t="shared" si="224"/>
        <v>2014</v>
      </c>
    </row>
    <row r="2849" spans="1:21" ht="43.2" x14ac:dyDescent="0.55000000000000004">
      <c r="A2849">
        <v>3807</v>
      </c>
      <c r="B2849" s="3" t="s">
        <v>3804</v>
      </c>
      <c r="C2849" s="3" t="s">
        <v>7917</v>
      </c>
      <c r="D2849" s="6">
        <v>1500</v>
      </c>
      <c r="E2849" s="8">
        <v>455</v>
      </c>
      <c r="F2849" t="s">
        <v>8220</v>
      </c>
      <c r="G2849" t="s">
        <v>8223</v>
      </c>
      <c r="H2849" t="s">
        <v>8245</v>
      </c>
      <c r="I2849">
        <v>1428097739</v>
      </c>
      <c r="J2849">
        <v>1427492939</v>
      </c>
      <c r="K2849" t="b">
        <v>0</v>
      </c>
      <c r="L2849">
        <v>9</v>
      </c>
      <c r="M2849" t="b">
        <v>0</v>
      </c>
      <c r="N2849" t="s">
        <v>8303</v>
      </c>
      <c r="O2849" s="9">
        <f t="shared" si="225"/>
        <v>30</v>
      </c>
      <c r="P2849">
        <f t="shared" si="226"/>
        <v>50.56</v>
      </c>
      <c r="Q2849" s="11" t="s">
        <v>8315</v>
      </c>
      <c r="R2849" t="s">
        <v>8316</v>
      </c>
      <c r="S2849" s="16">
        <f t="shared" si="227"/>
        <v>42090.909016203703</v>
      </c>
      <c r="T2849" s="16">
        <f t="shared" si="228"/>
        <v>16528.909016203706</v>
      </c>
      <c r="U2849">
        <f t="shared" si="224"/>
        <v>2015</v>
      </c>
    </row>
    <row r="2850" spans="1:21" ht="43.2" x14ac:dyDescent="0.55000000000000004">
      <c r="A2850">
        <v>2896</v>
      </c>
      <c r="B2850" s="3" t="s">
        <v>2896</v>
      </c>
      <c r="C2850" s="3" t="s">
        <v>7006</v>
      </c>
      <c r="D2850" s="6">
        <v>3000</v>
      </c>
      <c r="E2850" s="8">
        <v>625</v>
      </c>
      <c r="F2850" t="s">
        <v>8220</v>
      </c>
      <c r="G2850" t="s">
        <v>8223</v>
      </c>
      <c r="H2850" t="s">
        <v>8245</v>
      </c>
      <c r="I2850">
        <v>1481522400</v>
      </c>
      <c r="J2850">
        <v>1480283321</v>
      </c>
      <c r="K2850" t="b">
        <v>0</v>
      </c>
      <c r="L2850">
        <v>12</v>
      </c>
      <c r="M2850" t="b">
        <v>0</v>
      </c>
      <c r="N2850" t="s">
        <v>8269</v>
      </c>
      <c r="O2850" s="9">
        <f t="shared" si="225"/>
        <v>21</v>
      </c>
      <c r="P2850">
        <f t="shared" si="226"/>
        <v>52.08</v>
      </c>
      <c r="Q2850" s="11" t="s">
        <v>8315</v>
      </c>
      <c r="R2850" t="s">
        <v>8316</v>
      </c>
      <c r="S2850" s="16">
        <f t="shared" si="227"/>
        <v>42701.908807870372</v>
      </c>
      <c r="T2850" s="16">
        <f t="shared" si="228"/>
        <v>17147.25</v>
      </c>
      <c r="U2850">
        <f t="shared" si="224"/>
        <v>2016</v>
      </c>
    </row>
    <row r="2851" spans="1:21" ht="43.2" x14ac:dyDescent="0.55000000000000004">
      <c r="A2851">
        <v>3910</v>
      </c>
      <c r="B2851" s="3" t="s">
        <v>3907</v>
      </c>
      <c r="C2851" s="3" t="s">
        <v>8018</v>
      </c>
      <c r="D2851" s="6">
        <v>6000</v>
      </c>
      <c r="E2851" s="8">
        <v>185</v>
      </c>
      <c r="F2851" t="s">
        <v>8220</v>
      </c>
      <c r="G2851" t="s">
        <v>8223</v>
      </c>
      <c r="H2851" t="s">
        <v>8245</v>
      </c>
      <c r="I2851">
        <v>1441649397</v>
      </c>
      <c r="J2851">
        <v>1439057397</v>
      </c>
      <c r="K2851" t="b">
        <v>0</v>
      </c>
      <c r="L2851">
        <v>3</v>
      </c>
      <c r="M2851" t="b">
        <v>0</v>
      </c>
      <c r="N2851" t="s">
        <v>8269</v>
      </c>
      <c r="O2851" s="9">
        <f t="shared" si="225"/>
        <v>3</v>
      </c>
      <c r="P2851">
        <f t="shared" si="226"/>
        <v>61.67</v>
      </c>
      <c r="Q2851" s="11" t="s">
        <v>8315</v>
      </c>
      <c r="R2851" t="s">
        <v>8316</v>
      </c>
      <c r="S2851" s="16">
        <f t="shared" si="227"/>
        <v>42224.756909722222</v>
      </c>
      <c r="T2851" s="16">
        <f t="shared" si="228"/>
        <v>16685.756909722222</v>
      </c>
      <c r="U2851">
        <f t="shared" si="224"/>
        <v>2015</v>
      </c>
    </row>
    <row r="2852" spans="1:21" ht="43.2" x14ac:dyDescent="0.55000000000000004">
      <c r="A2852">
        <v>2883</v>
      </c>
      <c r="B2852" s="3" t="s">
        <v>2883</v>
      </c>
      <c r="C2852" s="3" t="s">
        <v>6993</v>
      </c>
      <c r="D2852" s="6">
        <v>10000</v>
      </c>
      <c r="E2852" s="8">
        <v>1908</v>
      </c>
      <c r="F2852" t="s">
        <v>8220</v>
      </c>
      <c r="G2852" t="s">
        <v>8223</v>
      </c>
      <c r="H2852" t="s">
        <v>8245</v>
      </c>
      <c r="I2852">
        <v>1454734740</v>
      </c>
      <c r="J2852">
        <v>1451684437</v>
      </c>
      <c r="K2852" t="b">
        <v>0</v>
      </c>
      <c r="L2852">
        <v>5</v>
      </c>
      <c r="M2852" t="b">
        <v>0</v>
      </c>
      <c r="N2852" t="s">
        <v>8269</v>
      </c>
      <c r="O2852" s="9">
        <f t="shared" si="225"/>
        <v>19</v>
      </c>
      <c r="P2852">
        <f t="shared" si="226"/>
        <v>381.6</v>
      </c>
      <c r="Q2852" s="11" t="s">
        <v>8315</v>
      </c>
      <c r="R2852" t="s">
        <v>8316</v>
      </c>
      <c r="S2852" s="16">
        <f t="shared" si="227"/>
        <v>42370.90320601852</v>
      </c>
      <c r="T2852" s="16">
        <f t="shared" si="228"/>
        <v>16837.207638888889</v>
      </c>
      <c r="U2852">
        <f t="shared" si="224"/>
        <v>2016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5"/>
        <v>0</v>
      </c>
      <c r="P2853">
        <f t="shared" si="226"/>
        <v>0</v>
      </c>
      <c r="Q2853" s="11" t="s">
        <v>8315</v>
      </c>
      <c r="R2853" t="s">
        <v>8316</v>
      </c>
      <c r="S2853" s="16">
        <f t="shared" si="227"/>
        <v>42390.002650462964</v>
      </c>
      <c r="T2853" s="16">
        <f t="shared" si="228"/>
        <v>16829.97013888889</v>
      </c>
      <c r="U2853">
        <f t="shared" si="224"/>
        <v>2016</v>
      </c>
    </row>
    <row r="2854" spans="1:21" ht="43.2" hidden="1" x14ac:dyDescent="0.55000000000000004">
      <c r="A2854">
        <v>3805</v>
      </c>
      <c r="B2854" s="3" t="s">
        <v>3802</v>
      </c>
      <c r="C2854" s="3" t="s">
        <v>7915</v>
      </c>
      <c r="D2854" s="6">
        <v>150000</v>
      </c>
      <c r="E2854" s="8">
        <v>3</v>
      </c>
      <c r="F2854" t="s">
        <v>8220</v>
      </c>
      <c r="G2854" t="s">
        <v>8223</v>
      </c>
      <c r="H2854" t="s">
        <v>8245</v>
      </c>
      <c r="I2854">
        <v>1411852640</v>
      </c>
      <c r="J2854">
        <v>1406668640</v>
      </c>
      <c r="K2854" t="b">
        <v>0</v>
      </c>
      <c r="L2854">
        <v>2</v>
      </c>
      <c r="M2854" t="b">
        <v>0</v>
      </c>
      <c r="N2854" t="s">
        <v>8303</v>
      </c>
      <c r="O2854" s="9">
        <f t="shared" si="225"/>
        <v>0</v>
      </c>
      <c r="P2854">
        <f t="shared" si="226"/>
        <v>1.5</v>
      </c>
      <c r="Q2854" s="11" t="s">
        <v>8315</v>
      </c>
      <c r="R2854" t="s">
        <v>8357</v>
      </c>
      <c r="S2854" s="16">
        <f t="shared" si="227"/>
        <v>41849.887037037035</v>
      </c>
      <c r="T2854" s="16">
        <f t="shared" si="228"/>
        <v>16340.887037037035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5"/>
        <v>0</v>
      </c>
      <c r="P2855">
        <f t="shared" si="226"/>
        <v>0</v>
      </c>
      <c r="Q2855" s="11" t="s">
        <v>8315</v>
      </c>
      <c r="R2855" t="s">
        <v>8316</v>
      </c>
      <c r="S2855" s="16">
        <f t="shared" si="227"/>
        <v>41836.190937499996</v>
      </c>
      <c r="T2855" s="16">
        <f t="shared" si="228"/>
        <v>16327.190937499998</v>
      </c>
      <c r="U2855">
        <f t="shared" si="224"/>
        <v>2014</v>
      </c>
    </row>
    <row r="2856" spans="1:21" ht="43.2" x14ac:dyDescent="0.55000000000000004">
      <c r="A2856">
        <v>3990</v>
      </c>
      <c r="B2856" s="3" t="s">
        <v>3986</v>
      </c>
      <c r="C2856" s="3" t="s">
        <v>8096</v>
      </c>
      <c r="D2856" s="6">
        <v>1650</v>
      </c>
      <c r="E2856" s="8">
        <v>69</v>
      </c>
      <c r="F2856" t="s">
        <v>8220</v>
      </c>
      <c r="G2856" t="s">
        <v>8224</v>
      </c>
      <c r="H2856" t="s">
        <v>8246</v>
      </c>
      <c r="I2856">
        <v>1456934893</v>
      </c>
      <c r="J2856">
        <v>1454342893</v>
      </c>
      <c r="K2856" t="b">
        <v>0</v>
      </c>
      <c r="L2856">
        <v>3</v>
      </c>
      <c r="M2856" t="b">
        <v>0</v>
      </c>
      <c r="N2856" t="s">
        <v>8269</v>
      </c>
      <c r="O2856" s="9">
        <f t="shared" si="225"/>
        <v>4</v>
      </c>
      <c r="P2856">
        <f t="shared" si="226"/>
        <v>23</v>
      </c>
      <c r="Q2856" s="11" t="s">
        <v>8315</v>
      </c>
      <c r="R2856" t="s">
        <v>8316</v>
      </c>
      <c r="S2856" s="16">
        <f t="shared" si="227"/>
        <v>42401.672372685185</v>
      </c>
      <c r="T2856" s="16">
        <f t="shared" si="228"/>
        <v>16862.672372685185</v>
      </c>
      <c r="U2856">
        <f t="shared" si="224"/>
        <v>2016</v>
      </c>
    </row>
    <row r="2857" spans="1:21" ht="43.2" x14ac:dyDescent="0.55000000000000004">
      <c r="A2857">
        <v>4006</v>
      </c>
      <c r="B2857" s="3" t="s">
        <v>4002</v>
      </c>
      <c r="C2857" s="3" t="s">
        <v>8111</v>
      </c>
      <c r="D2857" s="6">
        <v>30000</v>
      </c>
      <c r="E2857" s="8">
        <v>2</v>
      </c>
      <c r="F2857" t="s">
        <v>8220</v>
      </c>
      <c r="G2857" t="s">
        <v>8223</v>
      </c>
      <c r="H2857" t="s">
        <v>8245</v>
      </c>
      <c r="I2857">
        <v>1455647587</v>
      </c>
      <c r="J2857">
        <v>1453487587</v>
      </c>
      <c r="K2857" t="b">
        <v>0</v>
      </c>
      <c r="L2857">
        <v>1</v>
      </c>
      <c r="M2857" t="b">
        <v>0</v>
      </c>
      <c r="N2857" t="s">
        <v>8269</v>
      </c>
      <c r="O2857" s="9">
        <f t="shared" si="225"/>
        <v>0</v>
      </c>
      <c r="P2857">
        <f t="shared" si="226"/>
        <v>2</v>
      </c>
      <c r="Q2857" s="11" t="s">
        <v>8315</v>
      </c>
      <c r="R2857" t="s">
        <v>8316</v>
      </c>
      <c r="S2857" s="16">
        <f t="shared" si="227"/>
        <v>42391.772997685184</v>
      </c>
      <c r="T2857" s="16">
        <f t="shared" si="228"/>
        <v>16847.772997685188</v>
      </c>
      <c r="U2857">
        <f t="shared" si="224"/>
        <v>2016</v>
      </c>
    </row>
    <row r="2858" spans="1:21" ht="57.6" x14ac:dyDescent="0.55000000000000004">
      <c r="A2858">
        <v>2908</v>
      </c>
      <c r="B2858" s="3" t="s">
        <v>2908</v>
      </c>
      <c r="C2858" s="3" t="s">
        <v>7018</v>
      </c>
      <c r="D2858" s="6">
        <v>9600</v>
      </c>
      <c r="E2858" s="8">
        <v>264</v>
      </c>
      <c r="F2858" t="s">
        <v>8220</v>
      </c>
      <c r="G2858" t="s">
        <v>8223</v>
      </c>
      <c r="H2858" t="s">
        <v>8245</v>
      </c>
      <c r="I2858">
        <v>1465407219</v>
      </c>
      <c r="J2858">
        <v>1462815219</v>
      </c>
      <c r="K2858" t="b">
        <v>0</v>
      </c>
      <c r="L2858">
        <v>5</v>
      </c>
      <c r="M2858" t="b">
        <v>0</v>
      </c>
      <c r="N2858" t="s">
        <v>8269</v>
      </c>
      <c r="O2858" s="9">
        <f t="shared" si="225"/>
        <v>3</v>
      </c>
      <c r="P2858">
        <f t="shared" si="226"/>
        <v>52.8</v>
      </c>
      <c r="Q2858" s="11" t="s">
        <v>8315</v>
      </c>
      <c r="R2858" t="s">
        <v>8316</v>
      </c>
      <c r="S2858" s="16">
        <f t="shared" si="227"/>
        <v>42499.731701388882</v>
      </c>
      <c r="T2858" s="16">
        <f t="shared" si="228"/>
        <v>16960.731701388886</v>
      </c>
      <c r="U2858">
        <f t="shared" si="224"/>
        <v>2016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6">
        <f t="shared" si="227"/>
        <v>42726.920081018514</v>
      </c>
      <c r="T2859" s="16">
        <f t="shared" si="228"/>
        <v>17217.75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5"/>
        <v>0</v>
      </c>
      <c r="P2860">
        <f t="shared" si="226"/>
        <v>0</v>
      </c>
      <c r="Q2860" s="11" t="s">
        <v>8315</v>
      </c>
      <c r="R2860" t="s">
        <v>8316</v>
      </c>
      <c r="S2860" s="16">
        <f t="shared" si="227"/>
        <v>41954.545081018514</v>
      </c>
      <c r="T2860" s="16">
        <f t="shared" si="228"/>
        <v>16409.477777777778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6">
        <f t="shared" si="227"/>
        <v>42233.362314814818</v>
      </c>
      <c r="T2861" s="16">
        <f t="shared" si="228"/>
        <v>16724.362314814814</v>
      </c>
      <c r="U2861">
        <f t="shared" si="224"/>
        <v>2015</v>
      </c>
    </row>
    <row r="2862" spans="1:21" ht="43.2" x14ac:dyDescent="0.55000000000000004">
      <c r="A2862">
        <v>3856</v>
      </c>
      <c r="B2862" s="3" t="s">
        <v>3853</v>
      </c>
      <c r="C2862" s="3" t="s">
        <v>7965</v>
      </c>
      <c r="D2862" s="6">
        <v>5000</v>
      </c>
      <c r="E2862" s="8">
        <v>1</v>
      </c>
      <c r="F2862" t="s">
        <v>8220</v>
      </c>
      <c r="G2862" t="s">
        <v>8223</v>
      </c>
      <c r="H2862" t="s">
        <v>8245</v>
      </c>
      <c r="I2862">
        <v>1425833403</v>
      </c>
      <c r="J2862">
        <v>1423245003</v>
      </c>
      <c r="K2862" t="b">
        <v>0</v>
      </c>
      <c r="L2862">
        <v>1</v>
      </c>
      <c r="M2862" t="b">
        <v>0</v>
      </c>
      <c r="N2862" t="s">
        <v>8269</v>
      </c>
      <c r="O2862" s="9">
        <f t="shared" si="225"/>
        <v>0</v>
      </c>
      <c r="P2862">
        <f t="shared" si="226"/>
        <v>1</v>
      </c>
      <c r="Q2862" s="11" t="s">
        <v>8315</v>
      </c>
      <c r="R2862" t="s">
        <v>8316</v>
      </c>
      <c r="S2862" s="16">
        <f t="shared" si="227"/>
        <v>42041.743090277778</v>
      </c>
      <c r="T2862" s="16">
        <f t="shared" si="228"/>
        <v>16502.70142361111</v>
      </c>
      <c r="U2862">
        <f t="shared" si="224"/>
        <v>2015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6">
        <f t="shared" si="227"/>
        <v>42257.590833333335</v>
      </c>
      <c r="T2863" s="16">
        <f t="shared" si="228"/>
        <v>16702.590833333332</v>
      </c>
      <c r="U2863">
        <f t="shared" si="224"/>
        <v>2015</v>
      </c>
    </row>
    <row r="2864" spans="1:21" ht="43.2" x14ac:dyDescent="0.55000000000000004">
      <c r="A2864">
        <v>2878</v>
      </c>
      <c r="B2864" s="3" t="s">
        <v>2878</v>
      </c>
      <c r="C2864" s="3" t="s">
        <v>6988</v>
      </c>
      <c r="D2864" s="6">
        <v>3000</v>
      </c>
      <c r="E2864" s="8">
        <v>63</v>
      </c>
      <c r="F2864" t="s">
        <v>8220</v>
      </c>
      <c r="G2864" t="s">
        <v>8224</v>
      </c>
      <c r="H2864" t="s">
        <v>8246</v>
      </c>
      <c r="I2864">
        <v>1435934795</v>
      </c>
      <c r="J2864">
        <v>1430750795</v>
      </c>
      <c r="K2864" t="b">
        <v>0</v>
      </c>
      <c r="L2864">
        <v>4</v>
      </c>
      <c r="M2864" t="b">
        <v>0</v>
      </c>
      <c r="N2864" t="s">
        <v>8269</v>
      </c>
      <c r="O2864" s="9">
        <f t="shared" si="225"/>
        <v>2</v>
      </c>
      <c r="P2864">
        <f t="shared" si="226"/>
        <v>15.75</v>
      </c>
      <c r="Q2864" s="11" t="s">
        <v>8315</v>
      </c>
      <c r="R2864" t="s">
        <v>8316</v>
      </c>
      <c r="S2864" s="16">
        <f t="shared" si="227"/>
        <v>42128.615682870368</v>
      </c>
      <c r="T2864" s="16">
        <f t="shared" si="228"/>
        <v>16619.615682870372</v>
      </c>
      <c r="U2864">
        <f t="shared" si="224"/>
        <v>2015</v>
      </c>
    </row>
    <row r="2865" spans="1:21" ht="43.2" x14ac:dyDescent="0.55000000000000004">
      <c r="A2865">
        <v>2849</v>
      </c>
      <c r="B2865" s="3" t="s">
        <v>2849</v>
      </c>
      <c r="C2865" s="3" t="s">
        <v>6959</v>
      </c>
      <c r="D2865" s="6">
        <v>500</v>
      </c>
      <c r="E2865" s="8">
        <v>5</v>
      </c>
      <c r="F2865" t="s">
        <v>8220</v>
      </c>
      <c r="G2865" t="s">
        <v>8224</v>
      </c>
      <c r="H2865" t="s">
        <v>8246</v>
      </c>
      <c r="I2865">
        <v>1461406600</v>
      </c>
      <c r="J2865">
        <v>1458814600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5"/>
        <v>1</v>
      </c>
      <c r="P2865">
        <f t="shared" si="226"/>
        <v>5</v>
      </c>
      <c r="Q2865" s="11" t="s">
        <v>8315</v>
      </c>
      <c r="R2865" t="s">
        <v>8316</v>
      </c>
      <c r="S2865" s="16">
        <f t="shared" si="227"/>
        <v>42453.428240740745</v>
      </c>
      <c r="T2865" s="16">
        <f t="shared" si="228"/>
        <v>16914.428240740741</v>
      </c>
      <c r="U2865">
        <f t="shared" si="224"/>
        <v>2016</v>
      </c>
    </row>
    <row r="2866" spans="1:21" ht="43.2" x14ac:dyDescent="0.55000000000000004">
      <c r="A2866">
        <v>4033</v>
      </c>
      <c r="B2866" s="3" t="s">
        <v>4029</v>
      </c>
      <c r="C2866" s="3" t="s">
        <v>8138</v>
      </c>
      <c r="D2866" s="6">
        <v>23900</v>
      </c>
      <c r="E2866" s="8">
        <v>6141.99</v>
      </c>
      <c r="F2866" t="s">
        <v>8220</v>
      </c>
      <c r="G2866" t="s">
        <v>8224</v>
      </c>
      <c r="H2866" t="s">
        <v>8246</v>
      </c>
      <c r="I2866">
        <v>1475398800</v>
      </c>
      <c r="J2866">
        <v>1472711224</v>
      </c>
      <c r="K2866" t="b">
        <v>0</v>
      </c>
      <c r="L2866">
        <v>94</v>
      </c>
      <c r="M2866" t="b">
        <v>0</v>
      </c>
      <c r="N2866" t="s">
        <v>8269</v>
      </c>
      <c r="O2866" s="9">
        <f t="shared" si="225"/>
        <v>26</v>
      </c>
      <c r="P2866">
        <f t="shared" si="226"/>
        <v>65.34</v>
      </c>
      <c r="Q2866" s="11" t="s">
        <v>8315</v>
      </c>
      <c r="R2866" t="s">
        <v>8316</v>
      </c>
      <c r="S2866" s="16">
        <f t="shared" si="227"/>
        <v>42614.268796296295</v>
      </c>
      <c r="T2866" s="16">
        <f t="shared" si="228"/>
        <v>17076.375</v>
      </c>
      <c r="U2866">
        <f t="shared" si="224"/>
        <v>2016</v>
      </c>
    </row>
    <row r="2867" spans="1:21" ht="43.2" x14ac:dyDescent="0.55000000000000004">
      <c r="A2867">
        <v>4036</v>
      </c>
      <c r="B2867" s="3" t="s">
        <v>4032</v>
      </c>
      <c r="C2867" s="3" t="s">
        <v>7438</v>
      </c>
      <c r="D2867" s="6">
        <v>6000</v>
      </c>
      <c r="E2867" s="8">
        <v>2823</v>
      </c>
      <c r="F2867" t="s">
        <v>8220</v>
      </c>
      <c r="G2867" t="s">
        <v>8223</v>
      </c>
      <c r="H2867" t="s">
        <v>8245</v>
      </c>
      <c r="I2867">
        <v>1404253800</v>
      </c>
      <c r="J2867">
        <v>1402784964</v>
      </c>
      <c r="K2867" t="b">
        <v>0</v>
      </c>
      <c r="L2867">
        <v>17</v>
      </c>
      <c r="M2867" t="b">
        <v>0</v>
      </c>
      <c r="N2867" t="s">
        <v>8269</v>
      </c>
      <c r="O2867" s="9">
        <f t="shared" si="225"/>
        <v>47</v>
      </c>
      <c r="P2867">
        <f t="shared" si="226"/>
        <v>166.06</v>
      </c>
      <c r="Q2867" s="11" t="s">
        <v>8315</v>
      </c>
      <c r="R2867" t="s">
        <v>8316</v>
      </c>
      <c r="S2867" s="16">
        <f t="shared" si="227"/>
        <v>41804.937083333331</v>
      </c>
      <c r="T2867" s="16">
        <f t="shared" si="228"/>
        <v>16252.9375</v>
      </c>
      <c r="U2867">
        <f t="shared" si="224"/>
        <v>2014</v>
      </c>
    </row>
    <row r="2868" spans="1:21" ht="43.2" x14ac:dyDescent="0.55000000000000004">
      <c r="A2868">
        <v>4102</v>
      </c>
      <c r="B2868" s="3" t="s">
        <v>4098</v>
      </c>
      <c r="C2868" s="3" t="s">
        <v>8205</v>
      </c>
      <c r="D2868" s="6">
        <v>500</v>
      </c>
      <c r="E2868" s="8">
        <v>137</v>
      </c>
      <c r="F2868" t="s">
        <v>8220</v>
      </c>
      <c r="G2868" t="s">
        <v>8223</v>
      </c>
      <c r="H2868" t="s">
        <v>8245</v>
      </c>
      <c r="I2868">
        <v>1463343673</v>
      </c>
      <c r="J2868">
        <v>1460751673</v>
      </c>
      <c r="K2868" t="b">
        <v>0</v>
      </c>
      <c r="L2868">
        <v>6</v>
      </c>
      <c r="M2868" t="b">
        <v>0</v>
      </c>
      <c r="N2868" t="s">
        <v>8269</v>
      </c>
      <c r="O2868" s="9">
        <f t="shared" si="225"/>
        <v>27</v>
      </c>
      <c r="P2868">
        <f t="shared" si="226"/>
        <v>22.83</v>
      </c>
      <c r="Q2868" s="11" t="s">
        <v>8315</v>
      </c>
      <c r="R2868" t="s">
        <v>8316</v>
      </c>
      <c r="S2868" s="16">
        <f t="shared" si="227"/>
        <v>42475.848067129627</v>
      </c>
      <c r="T2868" s="16">
        <f t="shared" si="228"/>
        <v>16936.848067129627</v>
      </c>
      <c r="U2868">
        <f t="shared" si="224"/>
        <v>2016</v>
      </c>
    </row>
    <row r="2869" spans="1:21" ht="43.2" hidden="1" x14ac:dyDescent="0.55000000000000004">
      <c r="A2869">
        <v>3188</v>
      </c>
      <c r="B2869" s="3" t="s">
        <v>3188</v>
      </c>
      <c r="C2869" s="3" t="s">
        <v>7298</v>
      </c>
      <c r="D2869" s="6">
        <v>200</v>
      </c>
      <c r="E2869" s="8">
        <v>130</v>
      </c>
      <c r="F2869" t="s">
        <v>8220</v>
      </c>
      <c r="G2869" t="s">
        <v>8224</v>
      </c>
      <c r="H2869" t="s">
        <v>8246</v>
      </c>
      <c r="I2869">
        <v>1433930302</v>
      </c>
      <c r="J2869">
        <v>1432115902</v>
      </c>
      <c r="K2869" t="b">
        <v>0</v>
      </c>
      <c r="L2869">
        <v>9</v>
      </c>
      <c r="M2869" t="b">
        <v>0</v>
      </c>
      <c r="N2869" t="s">
        <v>8303</v>
      </c>
      <c r="O2869" s="9">
        <f t="shared" si="225"/>
        <v>65</v>
      </c>
      <c r="P2869">
        <f t="shared" si="226"/>
        <v>14.44</v>
      </c>
      <c r="Q2869" s="11" t="s">
        <v>8315</v>
      </c>
      <c r="R2869" t="s">
        <v>8357</v>
      </c>
      <c r="S2869" s="16">
        <f t="shared" si="227"/>
        <v>42144.415532407409</v>
      </c>
      <c r="T2869" s="16">
        <f t="shared" si="228"/>
        <v>16596.415532407405</v>
      </c>
      <c r="U2869">
        <f t="shared" si="224"/>
        <v>2015</v>
      </c>
    </row>
    <row r="2870" spans="1:21" ht="43.2" x14ac:dyDescent="0.55000000000000004">
      <c r="A2870">
        <v>4092</v>
      </c>
      <c r="B2870" s="3" t="s">
        <v>4088</v>
      </c>
      <c r="C2870" s="3" t="s">
        <v>8195</v>
      </c>
      <c r="D2870" s="6">
        <v>110000</v>
      </c>
      <c r="E2870" s="8">
        <v>20</v>
      </c>
      <c r="F2870" t="s">
        <v>8220</v>
      </c>
      <c r="G2870" t="s">
        <v>8223</v>
      </c>
      <c r="H2870" t="s">
        <v>8245</v>
      </c>
      <c r="I2870">
        <v>1428205247</v>
      </c>
      <c r="J2870">
        <v>1423024847</v>
      </c>
      <c r="K2870" t="b">
        <v>0</v>
      </c>
      <c r="L2870">
        <v>1</v>
      </c>
      <c r="M2870" t="b">
        <v>0</v>
      </c>
      <c r="N2870" t="s">
        <v>8269</v>
      </c>
      <c r="O2870" s="9">
        <f t="shared" si="225"/>
        <v>0</v>
      </c>
      <c r="P2870">
        <f t="shared" si="226"/>
        <v>20</v>
      </c>
      <c r="Q2870" s="11" t="s">
        <v>8315</v>
      </c>
      <c r="R2870" t="s">
        <v>8316</v>
      </c>
      <c r="S2870" s="16">
        <f t="shared" si="227"/>
        <v>42039.194988425923</v>
      </c>
      <c r="T2870" s="16">
        <f t="shared" si="228"/>
        <v>16530.153321759262</v>
      </c>
      <c r="U2870">
        <f t="shared" si="224"/>
        <v>2015</v>
      </c>
    </row>
    <row r="2871" spans="1:21" ht="57.6" x14ac:dyDescent="0.55000000000000004">
      <c r="A2871">
        <v>3985</v>
      </c>
      <c r="B2871" s="3" t="s">
        <v>3981</v>
      </c>
      <c r="C2871" s="3" t="s">
        <v>8091</v>
      </c>
      <c r="D2871" s="6">
        <v>2000</v>
      </c>
      <c r="E2871" s="8">
        <v>641</v>
      </c>
      <c r="F2871" t="s">
        <v>8220</v>
      </c>
      <c r="G2871" t="s">
        <v>8223</v>
      </c>
      <c r="H2871" t="s">
        <v>8245</v>
      </c>
      <c r="I2871">
        <v>1456002300</v>
      </c>
      <c r="J2871">
        <v>1454173120</v>
      </c>
      <c r="K2871" t="b">
        <v>0</v>
      </c>
      <c r="L2871">
        <v>19</v>
      </c>
      <c r="M2871" t="b">
        <v>0</v>
      </c>
      <c r="N2871" t="s">
        <v>8269</v>
      </c>
      <c r="O2871" s="9">
        <f t="shared" si="225"/>
        <v>32</v>
      </c>
      <c r="P2871">
        <f t="shared" si="226"/>
        <v>33.74</v>
      </c>
      <c r="Q2871" s="11" t="s">
        <v>8315</v>
      </c>
      <c r="R2871" t="s">
        <v>8316</v>
      </c>
      <c r="S2871" s="16">
        <f t="shared" si="227"/>
        <v>42399.707407407404</v>
      </c>
      <c r="T2871" s="16">
        <f t="shared" si="228"/>
        <v>16851.878472222223</v>
      </c>
      <c r="U2871">
        <f t="shared" si="224"/>
        <v>2016</v>
      </c>
    </row>
    <row r="2872" spans="1:21" ht="28.8" x14ac:dyDescent="0.55000000000000004">
      <c r="A2872">
        <v>3866</v>
      </c>
      <c r="B2872" s="3" t="s">
        <v>3863</v>
      </c>
      <c r="C2872" s="3" t="s">
        <v>7975</v>
      </c>
      <c r="D2872" s="6">
        <v>2000</v>
      </c>
      <c r="E2872" s="8">
        <v>11</v>
      </c>
      <c r="F2872" t="s">
        <v>8220</v>
      </c>
      <c r="G2872" t="s">
        <v>8223</v>
      </c>
      <c r="H2872" t="s">
        <v>8245</v>
      </c>
      <c r="I2872">
        <v>1458703740</v>
      </c>
      <c r="J2872">
        <v>1454453021</v>
      </c>
      <c r="K2872" t="b">
        <v>0</v>
      </c>
      <c r="L2872">
        <v>2</v>
      </c>
      <c r="M2872" t="b">
        <v>0</v>
      </c>
      <c r="N2872" t="s">
        <v>8269</v>
      </c>
      <c r="O2872" s="9">
        <f t="shared" si="225"/>
        <v>1</v>
      </c>
      <c r="P2872">
        <f t="shared" si="226"/>
        <v>5.5</v>
      </c>
      <c r="Q2872" s="11" t="s">
        <v>8315</v>
      </c>
      <c r="R2872" t="s">
        <v>8316</v>
      </c>
      <c r="S2872" s="16">
        <f t="shared" si="227"/>
        <v>42402.947002314817</v>
      </c>
      <c r="T2872" s="16">
        <f t="shared" si="228"/>
        <v>16883.145138888889</v>
      </c>
      <c r="U2872">
        <f t="shared" si="224"/>
        <v>2016</v>
      </c>
    </row>
    <row r="2873" spans="1:21" ht="43.2" x14ac:dyDescent="0.55000000000000004">
      <c r="A2873">
        <v>3989</v>
      </c>
      <c r="B2873" s="3" t="s">
        <v>3985</v>
      </c>
      <c r="C2873" s="3" t="s">
        <v>8095</v>
      </c>
      <c r="D2873" s="6">
        <v>3000</v>
      </c>
      <c r="E2873" s="8">
        <v>0</v>
      </c>
      <c r="F2873" t="s">
        <v>8220</v>
      </c>
      <c r="G2873" t="s">
        <v>8223</v>
      </c>
      <c r="H2873" t="s">
        <v>8245</v>
      </c>
      <c r="I2873">
        <v>1447009181</v>
      </c>
      <c r="J2873">
        <v>1444413581</v>
      </c>
      <c r="K2873" t="b">
        <v>0</v>
      </c>
      <c r="L2873">
        <v>0</v>
      </c>
      <c r="M2873" t="b">
        <v>0</v>
      </c>
      <c r="N2873" t="s">
        <v>8269</v>
      </c>
      <c r="O2873" s="9">
        <f t="shared" si="225"/>
        <v>0</v>
      </c>
      <c r="P2873">
        <f t="shared" si="226"/>
        <v>0</v>
      </c>
      <c r="Q2873" s="11" t="s">
        <v>8315</v>
      </c>
      <c r="R2873" t="s">
        <v>8316</v>
      </c>
      <c r="S2873" s="16">
        <f t="shared" si="227"/>
        <v>42286.749780092592</v>
      </c>
      <c r="T2873" s="16">
        <f t="shared" si="228"/>
        <v>16747.79144675926</v>
      </c>
      <c r="U2873">
        <f t="shared" si="224"/>
        <v>2015</v>
      </c>
    </row>
    <row r="2874" spans="1:21" ht="43.2" x14ac:dyDescent="0.55000000000000004">
      <c r="A2874">
        <v>2915</v>
      </c>
      <c r="B2874" s="3" t="s">
        <v>2915</v>
      </c>
      <c r="C2874" s="3" t="s">
        <v>7025</v>
      </c>
      <c r="D2874" s="6">
        <v>1000</v>
      </c>
      <c r="E2874" s="8">
        <v>611</v>
      </c>
      <c r="F2874" t="s">
        <v>8220</v>
      </c>
      <c r="G2874" t="s">
        <v>8224</v>
      </c>
      <c r="H2874" t="s">
        <v>8246</v>
      </c>
      <c r="I2874">
        <v>1458117190</v>
      </c>
      <c r="J2874">
        <v>1455528790</v>
      </c>
      <c r="K2874" t="b">
        <v>0</v>
      </c>
      <c r="L2874">
        <v>3</v>
      </c>
      <c r="M2874" t="b">
        <v>0</v>
      </c>
      <c r="N2874" t="s">
        <v>8269</v>
      </c>
      <c r="O2874" s="9">
        <f t="shared" si="225"/>
        <v>61</v>
      </c>
      <c r="P2874">
        <f t="shared" si="226"/>
        <v>203.67</v>
      </c>
      <c r="Q2874" s="11" t="s">
        <v>8315</v>
      </c>
      <c r="R2874" t="s">
        <v>8316</v>
      </c>
      <c r="S2874" s="16">
        <f t="shared" si="227"/>
        <v>42415.398032407407</v>
      </c>
      <c r="T2874" s="16">
        <f t="shared" si="228"/>
        <v>16876.356365740739</v>
      </c>
      <c r="U2874">
        <f t="shared" si="224"/>
        <v>2016</v>
      </c>
    </row>
    <row r="2875" spans="1:21" ht="43.2" x14ac:dyDescent="0.55000000000000004">
      <c r="A2875">
        <v>2867</v>
      </c>
      <c r="B2875" s="3" t="s">
        <v>2867</v>
      </c>
      <c r="C2875" s="3" t="s">
        <v>6977</v>
      </c>
      <c r="D2875" s="6">
        <v>2500</v>
      </c>
      <c r="E2875" s="8">
        <v>504</v>
      </c>
      <c r="F2875" t="s">
        <v>8220</v>
      </c>
      <c r="G2875" t="s">
        <v>8223</v>
      </c>
      <c r="H2875" t="s">
        <v>8245</v>
      </c>
      <c r="I2875">
        <v>1467604800</v>
      </c>
      <c r="J2875">
        <v>1465533672</v>
      </c>
      <c r="K2875" t="b">
        <v>0</v>
      </c>
      <c r="L2875">
        <v>10</v>
      </c>
      <c r="M2875" t="b">
        <v>0</v>
      </c>
      <c r="N2875" t="s">
        <v>8269</v>
      </c>
      <c r="O2875" s="9">
        <f t="shared" si="225"/>
        <v>20</v>
      </c>
      <c r="P2875">
        <f t="shared" si="226"/>
        <v>50.4</v>
      </c>
      <c r="Q2875" s="11" t="s">
        <v>8315</v>
      </c>
      <c r="R2875" t="s">
        <v>8316</v>
      </c>
      <c r="S2875" s="16">
        <f t="shared" si="227"/>
        <v>42531.195277777777</v>
      </c>
      <c r="T2875" s="16">
        <f t="shared" si="228"/>
        <v>16986.166666666668</v>
      </c>
      <c r="U2875">
        <f t="shared" si="224"/>
        <v>2016</v>
      </c>
    </row>
    <row r="2876" spans="1:21" ht="28.8" x14ac:dyDescent="0.55000000000000004">
      <c r="A2876">
        <v>4065</v>
      </c>
      <c r="B2876" s="3" t="s">
        <v>4061</v>
      </c>
      <c r="C2876" s="3" t="s">
        <v>8169</v>
      </c>
      <c r="D2876" s="6">
        <v>4000</v>
      </c>
      <c r="E2876" s="8">
        <v>27</v>
      </c>
      <c r="F2876" t="s">
        <v>8220</v>
      </c>
      <c r="G2876" t="s">
        <v>8223</v>
      </c>
      <c r="H2876" t="s">
        <v>8245</v>
      </c>
      <c r="I2876">
        <v>1407883811</v>
      </c>
      <c r="J2876">
        <v>1405291811</v>
      </c>
      <c r="K2876" t="b">
        <v>0</v>
      </c>
      <c r="L2876">
        <v>4</v>
      </c>
      <c r="M2876" t="b">
        <v>0</v>
      </c>
      <c r="N2876" t="s">
        <v>8269</v>
      </c>
      <c r="O2876" s="9">
        <f t="shared" si="225"/>
        <v>1</v>
      </c>
      <c r="P2876">
        <f t="shared" si="226"/>
        <v>6.75</v>
      </c>
      <c r="Q2876" s="11" t="s">
        <v>8315</v>
      </c>
      <c r="R2876" t="s">
        <v>8316</v>
      </c>
      <c r="S2876" s="16">
        <f t="shared" si="227"/>
        <v>41833.951516203706</v>
      </c>
      <c r="T2876" s="16">
        <f t="shared" si="228"/>
        <v>16294.951516203704</v>
      </c>
      <c r="U2876">
        <f t="shared" si="224"/>
        <v>2014</v>
      </c>
    </row>
    <row r="2877" spans="1:21" ht="43.2" x14ac:dyDescent="0.55000000000000004">
      <c r="A2877">
        <v>4009</v>
      </c>
      <c r="B2877" s="3" t="s">
        <v>4005</v>
      </c>
      <c r="C2877" s="3" t="s">
        <v>8114</v>
      </c>
      <c r="D2877" s="6">
        <v>1930</v>
      </c>
      <c r="E2877" s="8">
        <v>75</v>
      </c>
      <c r="F2877" t="s">
        <v>8220</v>
      </c>
      <c r="G2877" t="s">
        <v>8224</v>
      </c>
      <c r="H2877" t="s">
        <v>8246</v>
      </c>
      <c r="I2877">
        <v>1410281360</v>
      </c>
      <c r="J2877">
        <v>1406825360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5"/>
        <v>4</v>
      </c>
      <c r="P2877">
        <f t="shared" si="226"/>
        <v>25</v>
      </c>
      <c r="Q2877" s="11" t="s">
        <v>8315</v>
      </c>
      <c r="R2877" t="s">
        <v>8316</v>
      </c>
      <c r="S2877" s="16">
        <f t="shared" si="227"/>
        <v>41851.700925925928</v>
      </c>
      <c r="T2877" s="16">
        <f t="shared" si="228"/>
        <v>16322.700925925927</v>
      </c>
      <c r="U2877">
        <f t="shared" si="224"/>
        <v>2014</v>
      </c>
    </row>
    <row r="2878" spans="1:21" ht="43.2" x14ac:dyDescent="0.55000000000000004">
      <c r="A2878">
        <v>3983</v>
      </c>
      <c r="B2878" s="3" t="s">
        <v>3979</v>
      </c>
      <c r="C2878" s="3" t="s">
        <v>8089</v>
      </c>
      <c r="D2878" s="6">
        <v>11140</v>
      </c>
      <c r="E2878" s="8">
        <v>3877</v>
      </c>
      <c r="F2878" t="s">
        <v>8220</v>
      </c>
      <c r="G2878" t="s">
        <v>8223</v>
      </c>
      <c r="H2878" t="s">
        <v>8245</v>
      </c>
      <c r="I2878">
        <v>1400569140</v>
      </c>
      <c r="J2878">
        <v>1397854356</v>
      </c>
      <c r="K2878" t="b">
        <v>0</v>
      </c>
      <c r="L2878">
        <v>46</v>
      </c>
      <c r="M2878" t="b">
        <v>0</v>
      </c>
      <c r="N2878" t="s">
        <v>8269</v>
      </c>
      <c r="O2878" s="9">
        <f t="shared" si="225"/>
        <v>35</v>
      </c>
      <c r="P2878">
        <f t="shared" si="226"/>
        <v>84.28</v>
      </c>
      <c r="Q2878" s="11" t="s">
        <v>8315</v>
      </c>
      <c r="R2878" t="s">
        <v>8316</v>
      </c>
      <c r="S2878" s="16">
        <f t="shared" si="227"/>
        <v>41747.86986111111</v>
      </c>
      <c r="T2878" s="16">
        <f t="shared" si="228"/>
        <v>16210.290972222223</v>
      </c>
      <c r="U2878">
        <f t="shared" si="224"/>
        <v>2014</v>
      </c>
    </row>
    <row r="2879" spans="1:21" ht="43.2" hidden="1" x14ac:dyDescent="0.55000000000000004">
      <c r="A2879">
        <v>3796</v>
      </c>
      <c r="B2879" s="3" t="s">
        <v>3793</v>
      </c>
      <c r="C2879" s="3" t="s">
        <v>7906</v>
      </c>
      <c r="D2879" s="6">
        <v>22500</v>
      </c>
      <c r="E2879" s="8">
        <v>1</v>
      </c>
      <c r="F2879" t="s">
        <v>8220</v>
      </c>
      <c r="G2879" t="s">
        <v>8223</v>
      </c>
      <c r="H2879" t="s">
        <v>8245</v>
      </c>
      <c r="I2879">
        <v>1484354556</v>
      </c>
      <c r="J2879">
        <v>1479170556</v>
      </c>
      <c r="K2879" t="b">
        <v>0</v>
      </c>
      <c r="L2879">
        <v>1</v>
      </c>
      <c r="M2879" t="b">
        <v>0</v>
      </c>
      <c r="N2879" t="s">
        <v>8303</v>
      </c>
      <c r="O2879" s="9">
        <f t="shared" si="225"/>
        <v>0</v>
      </c>
      <c r="P2879">
        <f t="shared" si="226"/>
        <v>1</v>
      </c>
      <c r="Q2879" s="11" t="s">
        <v>8315</v>
      </c>
      <c r="R2879" t="s">
        <v>8357</v>
      </c>
      <c r="S2879" s="16">
        <f t="shared" si="227"/>
        <v>42689.029583333337</v>
      </c>
      <c r="T2879" s="16">
        <f t="shared" si="228"/>
        <v>17180.029583333333</v>
      </c>
      <c r="U2879">
        <f t="shared" si="224"/>
        <v>2016</v>
      </c>
    </row>
    <row r="2880" spans="1:21" ht="28.8" hidden="1" x14ac:dyDescent="0.55000000000000004">
      <c r="A2880">
        <v>3799</v>
      </c>
      <c r="B2880" s="3" t="s">
        <v>3796</v>
      </c>
      <c r="C2880" s="3" t="s">
        <v>7909</v>
      </c>
      <c r="D2880" s="6">
        <v>10000</v>
      </c>
      <c r="E2880" s="8">
        <v>402</v>
      </c>
      <c r="F2880" t="s">
        <v>8220</v>
      </c>
      <c r="G2880" t="s">
        <v>8223</v>
      </c>
      <c r="H2880" t="s">
        <v>8245</v>
      </c>
      <c r="I2880">
        <v>1457734843</v>
      </c>
      <c r="J2880">
        <v>1455142843</v>
      </c>
      <c r="K2880" t="b">
        <v>0</v>
      </c>
      <c r="L2880">
        <v>4</v>
      </c>
      <c r="M2880" t="b">
        <v>0</v>
      </c>
      <c r="N2880" t="s">
        <v>8303</v>
      </c>
      <c r="O2880" s="9">
        <f t="shared" si="225"/>
        <v>4</v>
      </c>
      <c r="P2880">
        <f t="shared" si="226"/>
        <v>100.5</v>
      </c>
      <c r="Q2880" s="11" t="s">
        <v>8315</v>
      </c>
      <c r="R2880" t="s">
        <v>8357</v>
      </c>
      <c r="S2880" s="16">
        <f t="shared" si="227"/>
        <v>42410.93105324074</v>
      </c>
      <c r="T2880" s="16">
        <f t="shared" si="228"/>
        <v>16871.93105324074</v>
      </c>
      <c r="U2880">
        <f t="shared" si="224"/>
        <v>2016</v>
      </c>
    </row>
    <row r="2881" spans="1:21" ht="43.2" x14ac:dyDescent="0.55000000000000004">
      <c r="A2881">
        <v>3953</v>
      </c>
      <c r="B2881" s="3" t="s">
        <v>3950</v>
      </c>
      <c r="C2881" s="3" t="s">
        <v>8060</v>
      </c>
      <c r="D2881" s="6">
        <v>17600</v>
      </c>
      <c r="E2881" s="8">
        <v>0</v>
      </c>
      <c r="F2881" t="s">
        <v>8220</v>
      </c>
      <c r="G2881" t="s">
        <v>8223</v>
      </c>
      <c r="H2881" t="s">
        <v>8245</v>
      </c>
      <c r="I2881">
        <v>1469834940</v>
      </c>
      <c r="J2881">
        <v>1467162586</v>
      </c>
      <c r="K2881" t="b">
        <v>0</v>
      </c>
      <c r="L2881">
        <v>0</v>
      </c>
      <c r="M2881" t="b">
        <v>0</v>
      </c>
      <c r="N2881" t="s">
        <v>8269</v>
      </c>
      <c r="O2881" s="9">
        <f t="shared" si="225"/>
        <v>0</v>
      </c>
      <c r="P2881">
        <f t="shared" si="226"/>
        <v>0</v>
      </c>
      <c r="Q2881" s="11" t="s">
        <v>8315</v>
      </c>
      <c r="R2881" t="s">
        <v>8316</v>
      </c>
      <c r="S2881" s="16">
        <f t="shared" si="227"/>
        <v>42550.048449074078</v>
      </c>
      <c r="T2881" s="16">
        <f t="shared" si="228"/>
        <v>17011.978472222221</v>
      </c>
      <c r="U2881">
        <f t="shared" si="224"/>
        <v>2016</v>
      </c>
    </row>
    <row r="2882" spans="1:21" ht="43.2" x14ac:dyDescent="0.55000000000000004">
      <c r="A2882">
        <v>3919</v>
      </c>
      <c r="B2882" s="3" t="s">
        <v>3916</v>
      </c>
      <c r="C2882" s="3" t="s">
        <v>8027</v>
      </c>
      <c r="D2882" s="6">
        <v>5000</v>
      </c>
      <c r="E2882" s="8">
        <v>90</v>
      </c>
      <c r="F2882" t="s">
        <v>8220</v>
      </c>
      <c r="G2882" t="s">
        <v>8224</v>
      </c>
      <c r="H2882" t="s">
        <v>8246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8269</v>
      </c>
      <c r="O2882" s="9">
        <f t="shared" si="225"/>
        <v>2</v>
      </c>
      <c r="P2882">
        <f t="shared" si="226"/>
        <v>30</v>
      </c>
      <c r="Q2882" s="11" t="s">
        <v>8315</v>
      </c>
      <c r="R2882" t="s">
        <v>8316</v>
      </c>
      <c r="S2882" s="16">
        <f t="shared" si="227"/>
        <v>42358.684872685189</v>
      </c>
      <c r="T2882" s="16">
        <f t="shared" si="228"/>
        <v>16818</v>
      </c>
      <c r="U2882">
        <f t="shared" si="224"/>
        <v>2015</v>
      </c>
    </row>
    <row r="2883" spans="1:21" ht="43.2" x14ac:dyDescent="0.55000000000000004">
      <c r="A2883">
        <v>4085</v>
      </c>
      <c r="B2883" s="3" t="s">
        <v>4081</v>
      </c>
      <c r="C2883" s="3" t="s">
        <v>8188</v>
      </c>
      <c r="D2883" s="6">
        <v>3500</v>
      </c>
      <c r="E2883" s="8">
        <v>10</v>
      </c>
      <c r="F2883" t="s">
        <v>8220</v>
      </c>
      <c r="G2883" t="s">
        <v>8223</v>
      </c>
      <c r="H2883" t="s">
        <v>8245</v>
      </c>
      <c r="I2883">
        <v>1427169540</v>
      </c>
      <c r="J2883">
        <v>1424701775</v>
      </c>
      <c r="K2883" t="b">
        <v>0</v>
      </c>
      <c r="L2883">
        <v>1</v>
      </c>
      <c r="M2883" t="b">
        <v>0</v>
      </c>
      <c r="N2883" t="s">
        <v>8269</v>
      </c>
      <c r="O2883" s="9">
        <f t="shared" si="225"/>
        <v>0</v>
      </c>
      <c r="P2883">
        <f t="shared" si="226"/>
        <v>10</v>
      </c>
      <c r="Q2883" s="11" t="s">
        <v>8315</v>
      </c>
      <c r="R2883" t="s">
        <v>8316</v>
      </c>
      <c r="S2883" s="16">
        <f t="shared" si="227"/>
        <v>42058.603877314818</v>
      </c>
      <c r="T2883" s="16">
        <f t="shared" si="228"/>
        <v>16518.165972222221</v>
      </c>
      <c r="U2883">
        <f t="shared" ref="U2883:U2946" si="229">YEAR(S2883)</f>
        <v>2015</v>
      </c>
    </row>
    <row r="2884" spans="1:21" ht="43.2" x14ac:dyDescent="0.55000000000000004">
      <c r="A2884">
        <v>3943</v>
      </c>
      <c r="B2884" s="3" t="s">
        <v>3940</v>
      </c>
      <c r="C2884" s="3" t="s">
        <v>8051</v>
      </c>
      <c r="D2884" s="6">
        <v>5000</v>
      </c>
      <c r="E2884" s="8">
        <v>1782</v>
      </c>
      <c r="F2884" t="s">
        <v>8220</v>
      </c>
      <c r="G2884" t="s">
        <v>8223</v>
      </c>
      <c r="H2884" t="s">
        <v>8245</v>
      </c>
      <c r="I2884">
        <v>1446483000</v>
      </c>
      <c r="J2884">
        <v>1443811268</v>
      </c>
      <c r="K2884" t="b">
        <v>0</v>
      </c>
      <c r="L2884">
        <v>13</v>
      </c>
      <c r="M2884" t="b">
        <v>0</v>
      </c>
      <c r="N2884" t="s">
        <v>8269</v>
      </c>
      <c r="O2884" s="9">
        <f t="shared" si="225"/>
        <v>36</v>
      </c>
      <c r="P2884">
        <f t="shared" si="226"/>
        <v>137.08000000000001</v>
      </c>
      <c r="Q2884" s="11" t="s">
        <v>8315</v>
      </c>
      <c r="R2884" t="s">
        <v>8316</v>
      </c>
      <c r="S2884" s="16">
        <f t="shared" si="227"/>
        <v>42279.778564814813</v>
      </c>
      <c r="T2884" s="16">
        <f t="shared" si="228"/>
        <v>16741.701388888887</v>
      </c>
      <c r="U2884">
        <f t="shared" si="229"/>
        <v>2015</v>
      </c>
    </row>
    <row r="2885" spans="1:21" ht="43.2" x14ac:dyDescent="0.55000000000000004">
      <c r="A2885">
        <v>2895</v>
      </c>
      <c r="B2885" s="3" t="s">
        <v>2895</v>
      </c>
      <c r="C2885" s="3" t="s">
        <v>7005</v>
      </c>
      <c r="D2885" s="6">
        <v>500</v>
      </c>
      <c r="E2885" s="8">
        <v>23</v>
      </c>
      <c r="F2885" t="s">
        <v>8220</v>
      </c>
      <c r="G2885" t="s">
        <v>8223</v>
      </c>
      <c r="H2885" t="s">
        <v>8245</v>
      </c>
      <c r="I2885">
        <v>1403470800</v>
      </c>
      <c r="J2885">
        <v>1403356792</v>
      </c>
      <c r="K2885" t="b">
        <v>0</v>
      </c>
      <c r="L2885">
        <v>4</v>
      </c>
      <c r="M2885" t="b">
        <v>0</v>
      </c>
      <c r="N2885" t="s">
        <v>8269</v>
      </c>
      <c r="O2885" s="9">
        <f t="shared" si="225"/>
        <v>5</v>
      </c>
      <c r="P2885">
        <f t="shared" si="226"/>
        <v>5.75</v>
      </c>
      <c r="Q2885" s="11" t="s">
        <v>8315</v>
      </c>
      <c r="R2885" t="s">
        <v>8316</v>
      </c>
      <c r="S2885" s="16">
        <f t="shared" si="227"/>
        <v>41811.555462962962</v>
      </c>
      <c r="T2885" s="16">
        <f t="shared" si="228"/>
        <v>16243.875</v>
      </c>
      <c r="U2885">
        <f t="shared" si="229"/>
        <v>2014</v>
      </c>
    </row>
    <row r="2886" spans="1:21" ht="28.8" x14ac:dyDescent="0.55000000000000004">
      <c r="A2886">
        <v>4100</v>
      </c>
      <c r="B2886" s="3" t="s">
        <v>4096</v>
      </c>
      <c r="C2886" s="3" t="s">
        <v>8203</v>
      </c>
      <c r="D2886" s="6">
        <v>270</v>
      </c>
      <c r="E2886" s="8">
        <v>0</v>
      </c>
      <c r="F2886" t="s">
        <v>8220</v>
      </c>
      <c r="G2886" t="s">
        <v>8223</v>
      </c>
      <c r="H2886" t="s">
        <v>8245</v>
      </c>
      <c r="I2886">
        <v>1414205990</v>
      </c>
      <c r="J2886">
        <v>1413341990</v>
      </c>
      <c r="K2886" t="b">
        <v>0</v>
      </c>
      <c r="L2886">
        <v>0</v>
      </c>
      <c r="M2886" t="b">
        <v>0</v>
      </c>
      <c r="N2886" t="s">
        <v>8269</v>
      </c>
      <c r="O2886" s="9">
        <f t="shared" si="225"/>
        <v>0</v>
      </c>
      <c r="P2886">
        <f t="shared" si="226"/>
        <v>0</v>
      </c>
      <c r="Q2886" s="11" t="s">
        <v>8315</v>
      </c>
      <c r="R2886" t="s">
        <v>8316</v>
      </c>
      <c r="S2886" s="16">
        <f t="shared" si="227"/>
        <v>41927.124884259261</v>
      </c>
      <c r="T2886" s="16">
        <f t="shared" si="228"/>
        <v>16368.124884259259</v>
      </c>
      <c r="U2886">
        <f t="shared" si="229"/>
        <v>2014</v>
      </c>
    </row>
    <row r="2887" spans="1:21" ht="43.2" x14ac:dyDescent="0.55000000000000004">
      <c r="A2887">
        <v>2870</v>
      </c>
      <c r="B2887" s="3" t="s">
        <v>2870</v>
      </c>
      <c r="C2887" s="3" t="s">
        <v>6980</v>
      </c>
      <c r="D2887" s="6">
        <v>5000</v>
      </c>
      <c r="E2887" s="8">
        <v>750</v>
      </c>
      <c r="F2887" t="s">
        <v>8220</v>
      </c>
      <c r="G2887" t="s">
        <v>8223</v>
      </c>
      <c r="H2887" t="s">
        <v>8245</v>
      </c>
      <c r="I2887">
        <v>1400301165</v>
      </c>
      <c r="J2887">
        <v>1397709165</v>
      </c>
      <c r="K2887" t="b">
        <v>0</v>
      </c>
      <c r="L2887">
        <v>9</v>
      </c>
      <c r="M2887" t="b">
        <v>0</v>
      </c>
      <c r="N2887" t="s">
        <v>8269</v>
      </c>
      <c r="O2887" s="9">
        <f t="shared" si="225"/>
        <v>15</v>
      </c>
      <c r="P2887">
        <f t="shared" si="226"/>
        <v>83.33</v>
      </c>
      <c r="Q2887" s="11" t="s">
        <v>8315</v>
      </c>
      <c r="R2887" t="s">
        <v>8316</v>
      </c>
      <c r="S2887" s="16">
        <f t="shared" si="227"/>
        <v>41746.189409722225</v>
      </c>
      <c r="T2887" s="16">
        <f t="shared" si="228"/>
        <v>16207.189409722223</v>
      </c>
      <c r="U2887">
        <f t="shared" si="229"/>
        <v>2014</v>
      </c>
    </row>
    <row r="2888" spans="1:21" ht="43.2" x14ac:dyDescent="0.55000000000000004">
      <c r="A2888">
        <v>4056</v>
      </c>
      <c r="B2888" s="3" t="s">
        <v>4052</v>
      </c>
      <c r="C2888" s="3" t="s">
        <v>8160</v>
      </c>
      <c r="D2888" s="6">
        <v>1500</v>
      </c>
      <c r="E2888" s="8">
        <v>795</v>
      </c>
      <c r="F2888" t="s">
        <v>8220</v>
      </c>
      <c r="G2888" t="s">
        <v>8223</v>
      </c>
      <c r="H2888" t="s">
        <v>8245</v>
      </c>
      <c r="I2888">
        <v>1467575940</v>
      </c>
      <c r="J2888">
        <v>1465856639</v>
      </c>
      <c r="K2888" t="b">
        <v>0</v>
      </c>
      <c r="L2888">
        <v>9</v>
      </c>
      <c r="M2888" t="b">
        <v>0</v>
      </c>
      <c r="N2888" t="s">
        <v>8269</v>
      </c>
      <c r="O2888" s="9">
        <f t="shared" si="225"/>
        <v>53</v>
      </c>
      <c r="P2888">
        <f t="shared" si="226"/>
        <v>88.33</v>
      </c>
      <c r="Q2888" s="11" t="s">
        <v>8315</v>
      </c>
      <c r="R2888" t="s">
        <v>8316</v>
      </c>
      <c r="S2888" s="16">
        <f t="shared" si="227"/>
        <v>42534.933321759265</v>
      </c>
      <c r="T2888" s="16">
        <f t="shared" si="228"/>
        <v>16985.832638888889</v>
      </c>
      <c r="U2888">
        <f t="shared" si="229"/>
        <v>2016</v>
      </c>
    </row>
    <row r="2889" spans="1:21" ht="28.8" x14ac:dyDescent="0.55000000000000004">
      <c r="A2889">
        <v>2916</v>
      </c>
      <c r="B2889" s="3" t="s">
        <v>2916</v>
      </c>
      <c r="C2889" s="3" t="s">
        <v>7026</v>
      </c>
      <c r="D2889" s="6">
        <v>1850</v>
      </c>
      <c r="E2889" s="8">
        <v>145</v>
      </c>
      <c r="F2889" t="s">
        <v>8220</v>
      </c>
      <c r="G2889" t="s">
        <v>8224</v>
      </c>
      <c r="H2889" t="s">
        <v>8246</v>
      </c>
      <c r="I2889">
        <v>1400498789</v>
      </c>
      <c r="J2889">
        <v>1398511589</v>
      </c>
      <c r="K2889" t="b">
        <v>0</v>
      </c>
      <c r="L2889">
        <v>7</v>
      </c>
      <c r="M2889" t="b">
        <v>0</v>
      </c>
      <c r="N2889" t="s">
        <v>8269</v>
      </c>
      <c r="O2889" s="9">
        <f t="shared" ref="O2889:O2952" si="230">ROUND(E2889/D2889*100,0)</f>
        <v>8</v>
      </c>
      <c r="P2889">
        <f t="shared" ref="P2889:P2952" si="231">IFERROR(ROUND(E2889/L2889,2),0)</f>
        <v>20.71</v>
      </c>
      <c r="Q2889" s="11" t="s">
        <v>8315</v>
      </c>
      <c r="R2889" t="s">
        <v>8316</v>
      </c>
      <c r="S2889" s="16">
        <f t="shared" ref="S2889:S2952" si="232">(((J2889/60)/60)/24)+DATE(1970,1,1)</f>
        <v>41755.476724537039</v>
      </c>
      <c r="T2889" s="16">
        <f t="shared" ref="T2889:T2952" si="233">(((I2889/60)/60)/24)</f>
        <v>16209.476724537039</v>
      </c>
      <c r="U2889">
        <f t="shared" si="229"/>
        <v>2014</v>
      </c>
    </row>
    <row r="2890" spans="1:21" ht="43.2" x14ac:dyDescent="0.55000000000000004">
      <c r="A2890">
        <v>2887</v>
      </c>
      <c r="B2890" s="3" t="s">
        <v>2887</v>
      </c>
      <c r="C2890" s="3" t="s">
        <v>6997</v>
      </c>
      <c r="D2890" s="6">
        <v>3000</v>
      </c>
      <c r="E2890" s="8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8269</v>
      </c>
      <c r="O2890" s="9">
        <f t="shared" si="230"/>
        <v>0</v>
      </c>
      <c r="P2890">
        <f t="shared" si="231"/>
        <v>5</v>
      </c>
      <c r="Q2890" s="11" t="s">
        <v>8315</v>
      </c>
      <c r="R2890" t="s">
        <v>8316</v>
      </c>
      <c r="S2890" s="16">
        <f t="shared" si="232"/>
        <v>41985.427361111113</v>
      </c>
      <c r="T2890" s="16">
        <f t="shared" si="233"/>
        <v>16446.427361111109</v>
      </c>
      <c r="U2890">
        <f t="shared" si="229"/>
        <v>2014</v>
      </c>
    </row>
    <row r="2891" spans="1:21" ht="43.2" x14ac:dyDescent="0.55000000000000004">
      <c r="A2891">
        <v>3996</v>
      </c>
      <c r="B2891" s="3" t="s">
        <v>3992</v>
      </c>
      <c r="C2891" s="3" t="s">
        <v>8102</v>
      </c>
      <c r="D2891" s="6">
        <v>3000</v>
      </c>
      <c r="E2891" s="8">
        <v>497</v>
      </c>
      <c r="F2891" t="s">
        <v>8220</v>
      </c>
      <c r="G2891" t="s">
        <v>8223</v>
      </c>
      <c r="H2891" t="s">
        <v>8245</v>
      </c>
      <c r="I2891">
        <v>1416499440</v>
      </c>
      <c r="J2891">
        <v>1415341464</v>
      </c>
      <c r="K2891" t="b">
        <v>0</v>
      </c>
      <c r="L2891">
        <v>17</v>
      </c>
      <c r="M2891" t="b">
        <v>0</v>
      </c>
      <c r="N2891" t="s">
        <v>8269</v>
      </c>
      <c r="O2891" s="9">
        <f t="shared" si="230"/>
        <v>17</v>
      </c>
      <c r="P2891">
        <f t="shared" si="231"/>
        <v>29.24</v>
      </c>
      <c r="Q2891" s="11" t="s">
        <v>8315</v>
      </c>
      <c r="R2891" t="s">
        <v>8316</v>
      </c>
      <c r="S2891" s="16">
        <f t="shared" si="232"/>
        <v>41950.26694444444</v>
      </c>
      <c r="T2891" s="16">
        <f t="shared" si="233"/>
        <v>16394.669444444444</v>
      </c>
      <c r="U2891">
        <f t="shared" si="229"/>
        <v>2014</v>
      </c>
    </row>
    <row r="2892" spans="1:21" ht="43.2" x14ac:dyDescent="0.55000000000000004">
      <c r="A2892">
        <v>4097</v>
      </c>
      <c r="B2892" s="3" t="s">
        <v>4093</v>
      </c>
      <c r="C2892" s="3" t="s">
        <v>8200</v>
      </c>
      <c r="D2892" s="6">
        <v>10000</v>
      </c>
      <c r="E2892" s="8">
        <v>0</v>
      </c>
      <c r="F2892" t="s">
        <v>8220</v>
      </c>
      <c r="G2892" t="s">
        <v>8224</v>
      </c>
      <c r="H2892" t="s">
        <v>8246</v>
      </c>
      <c r="I2892">
        <v>1454284500</v>
      </c>
      <c r="J2892">
        <v>1449431237</v>
      </c>
      <c r="K2892" t="b">
        <v>0</v>
      </c>
      <c r="L2892">
        <v>0</v>
      </c>
      <c r="M2892" t="b">
        <v>0</v>
      </c>
      <c r="N2892" t="s">
        <v>8269</v>
      </c>
      <c r="O2892" s="9">
        <f t="shared" si="230"/>
        <v>0</v>
      </c>
      <c r="P2892">
        <f t="shared" si="231"/>
        <v>0</v>
      </c>
      <c r="Q2892" s="11" t="s">
        <v>8315</v>
      </c>
      <c r="R2892" t="s">
        <v>8316</v>
      </c>
      <c r="S2892" s="16">
        <f t="shared" si="232"/>
        <v>42344.824502314819</v>
      </c>
      <c r="T2892" s="16">
        <f t="shared" si="233"/>
        <v>16831.996527777777</v>
      </c>
      <c r="U2892">
        <f t="shared" si="229"/>
        <v>2015</v>
      </c>
    </row>
    <row r="2893" spans="1:21" ht="43.2" x14ac:dyDescent="0.55000000000000004">
      <c r="A2893">
        <v>4021</v>
      </c>
      <c r="B2893" s="3" t="s">
        <v>4017</v>
      </c>
      <c r="C2893" s="3" t="s">
        <v>8126</v>
      </c>
      <c r="D2893" s="6">
        <v>15000</v>
      </c>
      <c r="E2893" s="8">
        <v>125</v>
      </c>
      <c r="F2893" t="s">
        <v>8220</v>
      </c>
      <c r="G2893" t="s">
        <v>8223</v>
      </c>
      <c r="H2893" t="s">
        <v>8245</v>
      </c>
      <c r="I2893">
        <v>1414360358</v>
      </c>
      <c r="J2893">
        <v>1409176358</v>
      </c>
      <c r="K2893" t="b">
        <v>0</v>
      </c>
      <c r="L2893">
        <v>2</v>
      </c>
      <c r="M2893" t="b">
        <v>0</v>
      </c>
      <c r="N2893" t="s">
        <v>8269</v>
      </c>
      <c r="O2893" s="9">
        <f t="shared" si="230"/>
        <v>1</v>
      </c>
      <c r="P2893">
        <f t="shared" si="231"/>
        <v>62.5</v>
      </c>
      <c r="Q2893" s="11" t="s">
        <v>8315</v>
      </c>
      <c r="R2893" t="s">
        <v>8316</v>
      </c>
      <c r="S2893" s="16">
        <f t="shared" si="232"/>
        <v>41878.911550925928</v>
      </c>
      <c r="T2893" s="16">
        <f t="shared" si="233"/>
        <v>16369.911550925926</v>
      </c>
      <c r="U2893">
        <f t="shared" si="229"/>
        <v>2014</v>
      </c>
    </row>
    <row r="2894" spans="1:21" ht="43.2" x14ac:dyDescent="0.55000000000000004">
      <c r="A2894">
        <v>3905</v>
      </c>
      <c r="B2894" s="3" t="s">
        <v>3902</v>
      </c>
      <c r="C2894" s="3" t="s">
        <v>8013</v>
      </c>
      <c r="D2894" s="6">
        <v>1500</v>
      </c>
      <c r="E2894" s="8">
        <v>173</v>
      </c>
      <c r="F2894" t="s">
        <v>8220</v>
      </c>
      <c r="G2894" t="s">
        <v>8224</v>
      </c>
      <c r="H2894" t="s">
        <v>8246</v>
      </c>
      <c r="I2894">
        <v>1434063600</v>
      </c>
      <c r="J2894">
        <v>1430405903</v>
      </c>
      <c r="K2894" t="b">
        <v>0</v>
      </c>
      <c r="L2894">
        <v>7</v>
      </c>
      <c r="M2894" t="b">
        <v>0</v>
      </c>
      <c r="N2894" t="s">
        <v>8269</v>
      </c>
      <c r="O2894" s="9">
        <f t="shared" si="230"/>
        <v>12</v>
      </c>
      <c r="P2894">
        <f t="shared" si="231"/>
        <v>24.71</v>
      </c>
      <c r="Q2894" s="11" t="s">
        <v>8315</v>
      </c>
      <c r="R2894" t="s">
        <v>8316</v>
      </c>
      <c r="S2894" s="16">
        <f t="shared" si="232"/>
        <v>42124.623877314814</v>
      </c>
      <c r="T2894" s="16">
        <f t="shared" si="233"/>
        <v>16597.958333333332</v>
      </c>
      <c r="U2894">
        <f t="shared" si="229"/>
        <v>2015</v>
      </c>
    </row>
    <row r="2895" spans="1:21" ht="43.2" x14ac:dyDescent="0.55000000000000004">
      <c r="A2895">
        <v>2886</v>
      </c>
      <c r="B2895" s="3" t="s">
        <v>2886</v>
      </c>
      <c r="C2895" s="3" t="s">
        <v>6996</v>
      </c>
      <c r="D2895" s="6">
        <v>200</v>
      </c>
      <c r="E2895" s="8">
        <v>10</v>
      </c>
      <c r="F2895" t="s">
        <v>8220</v>
      </c>
      <c r="G2895" t="s">
        <v>8223</v>
      </c>
      <c r="H2895" t="s">
        <v>8245</v>
      </c>
      <c r="I2895">
        <v>1442635140</v>
      </c>
      <c r="J2895">
        <v>1442243484</v>
      </c>
      <c r="K2895" t="b">
        <v>0</v>
      </c>
      <c r="L2895">
        <v>1</v>
      </c>
      <c r="M2895" t="b">
        <v>0</v>
      </c>
      <c r="N2895" t="s">
        <v>8269</v>
      </c>
      <c r="O2895" s="9">
        <f t="shared" si="230"/>
        <v>5</v>
      </c>
      <c r="P2895">
        <f t="shared" si="231"/>
        <v>10</v>
      </c>
      <c r="Q2895" s="11" t="s">
        <v>8315</v>
      </c>
      <c r="R2895" t="s">
        <v>8316</v>
      </c>
      <c r="S2895" s="16">
        <f t="shared" si="232"/>
        <v>42261.632916666669</v>
      </c>
      <c r="T2895" s="16">
        <f t="shared" si="233"/>
        <v>16697.165972222221</v>
      </c>
      <c r="U2895">
        <f t="shared" si="229"/>
        <v>2015</v>
      </c>
    </row>
    <row r="2896" spans="1:21" ht="43.2" hidden="1" x14ac:dyDescent="0.55000000000000004">
      <c r="A2896">
        <v>3192</v>
      </c>
      <c r="B2896" s="3" t="s">
        <v>3192</v>
      </c>
      <c r="C2896" s="3" t="s">
        <v>7302</v>
      </c>
      <c r="D2896" s="6">
        <v>10000</v>
      </c>
      <c r="E2896" s="8">
        <v>102</v>
      </c>
      <c r="F2896" t="s">
        <v>8220</v>
      </c>
      <c r="G2896" t="s">
        <v>8224</v>
      </c>
      <c r="H2896" t="s">
        <v>8246</v>
      </c>
      <c r="I2896">
        <v>1425160800</v>
      </c>
      <c r="J2896">
        <v>1421274859</v>
      </c>
      <c r="K2896" t="b">
        <v>0</v>
      </c>
      <c r="L2896">
        <v>8</v>
      </c>
      <c r="M2896" t="b">
        <v>0</v>
      </c>
      <c r="N2896" t="s">
        <v>8303</v>
      </c>
      <c r="O2896" s="9">
        <f t="shared" si="230"/>
        <v>1</v>
      </c>
      <c r="P2896">
        <f t="shared" si="231"/>
        <v>12.75</v>
      </c>
      <c r="Q2896" s="11" t="s">
        <v>8315</v>
      </c>
      <c r="R2896" t="s">
        <v>8357</v>
      </c>
      <c r="S2896" s="16">
        <f t="shared" si="232"/>
        <v>42018.94049768518</v>
      </c>
      <c r="T2896" s="16">
        <f t="shared" si="233"/>
        <v>16494.916666666668</v>
      </c>
      <c r="U2896">
        <f t="shared" si="229"/>
        <v>2015</v>
      </c>
    </row>
    <row r="2897" spans="1:21" ht="43.2" x14ac:dyDescent="0.55000000000000004">
      <c r="A2897">
        <v>2888</v>
      </c>
      <c r="B2897" s="3" t="s">
        <v>2888</v>
      </c>
      <c r="C2897" s="3" t="s">
        <v>6998</v>
      </c>
      <c r="D2897" s="6">
        <v>30000</v>
      </c>
      <c r="E2897" s="8">
        <v>0</v>
      </c>
      <c r="F2897" t="s">
        <v>8220</v>
      </c>
      <c r="G2897" t="s">
        <v>8223</v>
      </c>
      <c r="H2897" t="s">
        <v>8245</v>
      </c>
      <c r="I2897">
        <v>1413608340</v>
      </c>
      <c r="J2897">
        <v>1412945440</v>
      </c>
      <c r="K2897" t="b">
        <v>0</v>
      </c>
      <c r="L2897">
        <v>0</v>
      </c>
      <c r="M2897" t="b">
        <v>0</v>
      </c>
      <c r="N2897" t="s">
        <v>8269</v>
      </c>
      <c r="O2897" s="9">
        <f t="shared" si="230"/>
        <v>0</v>
      </c>
      <c r="P2897">
        <f t="shared" si="231"/>
        <v>0</v>
      </c>
      <c r="Q2897" s="11" t="s">
        <v>8315</v>
      </c>
      <c r="R2897" t="s">
        <v>8316</v>
      </c>
      <c r="S2897" s="16">
        <f t="shared" si="232"/>
        <v>41922.535185185188</v>
      </c>
      <c r="T2897" s="16">
        <f t="shared" si="233"/>
        <v>16361.207638888889</v>
      </c>
      <c r="U2897">
        <f t="shared" si="229"/>
        <v>2014</v>
      </c>
    </row>
    <row r="2898" spans="1:21" ht="43.2" x14ac:dyDescent="0.55000000000000004">
      <c r="A2898">
        <v>4031</v>
      </c>
      <c r="B2898" s="3" t="s">
        <v>4027</v>
      </c>
      <c r="C2898" s="3" t="s">
        <v>8136</v>
      </c>
      <c r="D2898" s="6">
        <v>5000</v>
      </c>
      <c r="E2898" s="8">
        <v>0</v>
      </c>
      <c r="F2898" t="s">
        <v>8220</v>
      </c>
      <c r="G2898" t="s">
        <v>8223</v>
      </c>
      <c r="H2898" t="s">
        <v>8245</v>
      </c>
      <c r="I2898">
        <v>1418914964</v>
      </c>
      <c r="J2898">
        <v>1414591364</v>
      </c>
      <c r="K2898" t="b">
        <v>0</v>
      </c>
      <c r="L2898">
        <v>0</v>
      </c>
      <c r="M2898" t="b">
        <v>0</v>
      </c>
      <c r="N2898" t="s">
        <v>8269</v>
      </c>
      <c r="O2898" s="9">
        <f t="shared" si="230"/>
        <v>0</v>
      </c>
      <c r="P2898">
        <f t="shared" si="231"/>
        <v>0</v>
      </c>
      <c r="Q2898" s="11" t="s">
        <v>8315</v>
      </c>
      <c r="R2898" t="s">
        <v>8316</v>
      </c>
      <c r="S2898" s="16">
        <f t="shared" si="232"/>
        <v>41941.585231481484</v>
      </c>
      <c r="T2898" s="16">
        <f t="shared" si="233"/>
        <v>16422.626898148148</v>
      </c>
      <c r="U2898">
        <f t="shared" si="229"/>
        <v>2014</v>
      </c>
    </row>
    <row r="2899" spans="1:21" ht="43.2" x14ac:dyDescent="0.55000000000000004">
      <c r="A2899">
        <v>3940</v>
      </c>
      <c r="B2899" s="3" t="s">
        <v>3937</v>
      </c>
      <c r="C2899" s="3" t="s">
        <v>8048</v>
      </c>
      <c r="D2899" s="6">
        <v>5000</v>
      </c>
      <c r="E2899" s="8">
        <v>11</v>
      </c>
      <c r="F2899" t="s">
        <v>8220</v>
      </c>
      <c r="G2899" t="s">
        <v>8223</v>
      </c>
      <c r="H2899" t="s">
        <v>8245</v>
      </c>
      <c r="I2899">
        <v>1420199351</v>
      </c>
      <c r="J2899">
        <v>1416311351</v>
      </c>
      <c r="K2899" t="b">
        <v>0</v>
      </c>
      <c r="L2899">
        <v>2</v>
      </c>
      <c r="M2899" t="b">
        <v>0</v>
      </c>
      <c r="N2899" t="s">
        <v>8269</v>
      </c>
      <c r="O2899" s="9">
        <f t="shared" si="230"/>
        <v>0</v>
      </c>
      <c r="P2899">
        <f t="shared" si="231"/>
        <v>5.5</v>
      </c>
      <c r="Q2899" s="11" t="s">
        <v>8315</v>
      </c>
      <c r="R2899" t="s">
        <v>8316</v>
      </c>
      <c r="S2899" s="16">
        <f t="shared" si="232"/>
        <v>41961.492488425924</v>
      </c>
      <c r="T2899" s="16">
        <f t="shared" si="233"/>
        <v>16437.492488425927</v>
      </c>
      <c r="U2899">
        <f t="shared" si="229"/>
        <v>2014</v>
      </c>
    </row>
    <row r="2900" spans="1:21" ht="43.2" x14ac:dyDescent="0.55000000000000004">
      <c r="A2900">
        <v>4081</v>
      </c>
      <c r="B2900" s="3" t="s">
        <v>4077</v>
      </c>
      <c r="C2900" s="3" t="s">
        <v>8184</v>
      </c>
      <c r="D2900" s="6">
        <v>2224</v>
      </c>
      <c r="E2900" s="8">
        <v>350</v>
      </c>
      <c r="F2900" t="s">
        <v>8220</v>
      </c>
      <c r="G2900" t="s">
        <v>8223</v>
      </c>
      <c r="H2900" t="s">
        <v>8245</v>
      </c>
      <c r="I2900">
        <v>1425819425</v>
      </c>
      <c r="J2900">
        <v>1423231025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30"/>
        <v>16</v>
      </c>
      <c r="P2900">
        <f t="shared" si="231"/>
        <v>29.17</v>
      </c>
      <c r="Q2900" s="11" t="s">
        <v>8315</v>
      </c>
      <c r="R2900" t="s">
        <v>8316</v>
      </c>
      <c r="S2900" s="16">
        <f t="shared" si="232"/>
        <v>42041.581307870365</v>
      </c>
      <c r="T2900" s="16">
        <f t="shared" si="233"/>
        <v>16502.539641203704</v>
      </c>
      <c r="U2900">
        <f t="shared" si="229"/>
        <v>2015</v>
      </c>
    </row>
    <row r="2901" spans="1:21" ht="43.2" hidden="1" x14ac:dyDescent="0.55000000000000004">
      <c r="A2901">
        <v>3789</v>
      </c>
      <c r="B2901" s="3" t="s">
        <v>3786</v>
      </c>
      <c r="C2901" s="3" t="s">
        <v>7899</v>
      </c>
      <c r="D2901" s="6">
        <v>3550</v>
      </c>
      <c r="E2901" s="8">
        <v>116</v>
      </c>
      <c r="F2901" t="s">
        <v>8220</v>
      </c>
      <c r="G2901" t="s">
        <v>8224</v>
      </c>
      <c r="H2901" t="s">
        <v>8246</v>
      </c>
      <c r="I2901">
        <v>1434395418</v>
      </c>
      <c r="J2901">
        <v>1431630618</v>
      </c>
      <c r="K2901" t="b">
        <v>0</v>
      </c>
      <c r="L2901">
        <v>4</v>
      </c>
      <c r="M2901" t="b">
        <v>0</v>
      </c>
      <c r="N2901" t="s">
        <v>8303</v>
      </c>
      <c r="O2901" s="9">
        <f t="shared" si="230"/>
        <v>3</v>
      </c>
      <c r="P2901">
        <f t="shared" si="231"/>
        <v>29</v>
      </c>
      <c r="Q2901" s="11" t="s">
        <v>8315</v>
      </c>
      <c r="R2901" t="s">
        <v>8357</v>
      </c>
      <c r="S2901" s="16">
        <f t="shared" si="232"/>
        <v>42138.798819444448</v>
      </c>
      <c r="T2901" s="16">
        <f t="shared" si="233"/>
        <v>16601.798819444444</v>
      </c>
      <c r="U2901">
        <f t="shared" si="229"/>
        <v>2015</v>
      </c>
    </row>
    <row r="2902" spans="1:21" ht="43.2" x14ac:dyDescent="0.55000000000000004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 s="9">
        <f t="shared" si="230"/>
        <v>1</v>
      </c>
      <c r="P2902">
        <f t="shared" si="231"/>
        <v>3</v>
      </c>
      <c r="Q2902" s="11" t="s">
        <v>8315</v>
      </c>
      <c r="R2902" t="s">
        <v>8316</v>
      </c>
      <c r="S2902" s="16">
        <f t="shared" si="232"/>
        <v>41982.904386574075</v>
      </c>
      <c r="T2902" s="16">
        <f t="shared" si="233"/>
        <v>16473.904386574075</v>
      </c>
      <c r="U2902">
        <f t="shared" si="229"/>
        <v>2014</v>
      </c>
    </row>
    <row r="2903" spans="1:21" ht="43.2" x14ac:dyDescent="0.55000000000000004">
      <c r="A2903">
        <v>3967</v>
      </c>
      <c r="B2903" s="3" t="s">
        <v>3964</v>
      </c>
      <c r="C2903" s="3" t="s">
        <v>8074</v>
      </c>
      <c r="D2903" s="6">
        <v>1700</v>
      </c>
      <c r="E2903" s="8">
        <v>410</v>
      </c>
      <c r="F2903" t="s">
        <v>8220</v>
      </c>
      <c r="G2903" t="s">
        <v>8223</v>
      </c>
      <c r="H2903" t="s">
        <v>8245</v>
      </c>
      <c r="I2903">
        <v>1488783507</v>
      </c>
      <c r="J2903">
        <v>1486191507</v>
      </c>
      <c r="K2903" t="b">
        <v>0</v>
      </c>
      <c r="L2903">
        <v>10</v>
      </c>
      <c r="M2903" t="b">
        <v>0</v>
      </c>
      <c r="N2903" t="s">
        <v>8269</v>
      </c>
      <c r="O2903" s="9">
        <f t="shared" si="230"/>
        <v>24</v>
      </c>
      <c r="P2903">
        <f t="shared" si="231"/>
        <v>41</v>
      </c>
      <c r="Q2903" s="11" t="s">
        <v>8315</v>
      </c>
      <c r="R2903" t="s">
        <v>8316</v>
      </c>
      <c r="S2903" s="16">
        <f t="shared" si="232"/>
        <v>42770.290590277778</v>
      </c>
      <c r="T2903" s="16">
        <f t="shared" si="233"/>
        <v>17231.290590277778</v>
      </c>
      <c r="U2903">
        <f t="shared" si="229"/>
        <v>2017</v>
      </c>
    </row>
    <row r="2904" spans="1:21" ht="43.2" x14ac:dyDescent="0.55000000000000004">
      <c r="A2904">
        <v>3728</v>
      </c>
      <c r="B2904" s="3" t="s">
        <v>3725</v>
      </c>
      <c r="C2904" s="3" t="s">
        <v>7838</v>
      </c>
      <c r="D2904" s="6">
        <v>20000</v>
      </c>
      <c r="E2904" s="8">
        <v>1862</v>
      </c>
      <c r="F2904" t="s">
        <v>8220</v>
      </c>
      <c r="G2904" t="s">
        <v>8223</v>
      </c>
      <c r="H2904" t="s">
        <v>8245</v>
      </c>
      <c r="I2904">
        <v>1439957176</v>
      </c>
      <c r="J2904">
        <v>1437365176</v>
      </c>
      <c r="K2904" t="b">
        <v>0</v>
      </c>
      <c r="L2904">
        <v>31</v>
      </c>
      <c r="M2904" t="b">
        <v>0</v>
      </c>
      <c r="N2904" t="s">
        <v>8269</v>
      </c>
      <c r="O2904" s="9">
        <f t="shared" si="230"/>
        <v>9</v>
      </c>
      <c r="P2904">
        <f t="shared" si="231"/>
        <v>60.06</v>
      </c>
      <c r="Q2904" s="11" t="s">
        <v>8315</v>
      </c>
      <c r="R2904" t="s">
        <v>8316</v>
      </c>
      <c r="S2904" s="16">
        <f t="shared" si="232"/>
        <v>42205.171018518522</v>
      </c>
      <c r="T2904" s="16">
        <f t="shared" si="233"/>
        <v>16666.171018518518</v>
      </c>
      <c r="U2904">
        <f t="shared" si="229"/>
        <v>2015</v>
      </c>
    </row>
    <row r="2905" spans="1:21" ht="43.2" hidden="1" x14ac:dyDescent="0.55000000000000004">
      <c r="A2905">
        <v>3800</v>
      </c>
      <c r="B2905" s="3" t="s">
        <v>3797</v>
      </c>
      <c r="C2905" s="3" t="s">
        <v>7910</v>
      </c>
      <c r="D2905" s="6">
        <v>22000</v>
      </c>
      <c r="E2905" s="8">
        <v>881</v>
      </c>
      <c r="F2905" t="s">
        <v>8220</v>
      </c>
      <c r="G2905" t="s">
        <v>8223</v>
      </c>
      <c r="H2905" t="s">
        <v>8245</v>
      </c>
      <c r="I2905">
        <v>1420952340</v>
      </c>
      <c r="J2905">
        <v>1418146883</v>
      </c>
      <c r="K2905" t="b">
        <v>0</v>
      </c>
      <c r="L2905">
        <v>16</v>
      </c>
      <c r="M2905" t="b">
        <v>0</v>
      </c>
      <c r="N2905" t="s">
        <v>8303</v>
      </c>
      <c r="O2905" s="9">
        <f t="shared" si="230"/>
        <v>4</v>
      </c>
      <c r="P2905">
        <f t="shared" si="231"/>
        <v>55.06</v>
      </c>
      <c r="Q2905" s="11" t="s">
        <v>8315</v>
      </c>
      <c r="R2905" t="s">
        <v>8357</v>
      </c>
      <c r="S2905" s="16">
        <f t="shared" si="232"/>
        <v>41982.737071759257</v>
      </c>
      <c r="T2905" s="16">
        <f t="shared" si="233"/>
        <v>16446.207638888889</v>
      </c>
      <c r="U2905">
        <f t="shared" si="229"/>
        <v>2014</v>
      </c>
    </row>
    <row r="2906" spans="1:21" ht="43.2" x14ac:dyDescent="0.55000000000000004">
      <c r="A2906">
        <v>2868</v>
      </c>
      <c r="B2906" s="3" t="s">
        <v>2868</v>
      </c>
      <c r="C2906" s="3" t="s">
        <v>6978</v>
      </c>
      <c r="D2906" s="6">
        <v>15000</v>
      </c>
      <c r="E2906" s="8">
        <v>6301.76</v>
      </c>
      <c r="F2906" t="s">
        <v>8220</v>
      </c>
      <c r="G2906" t="s">
        <v>8223</v>
      </c>
      <c r="H2906" t="s">
        <v>8245</v>
      </c>
      <c r="I2906">
        <v>1475697054</v>
      </c>
      <c r="J2906">
        <v>1473105054</v>
      </c>
      <c r="K2906" t="b">
        <v>0</v>
      </c>
      <c r="L2906">
        <v>60</v>
      </c>
      <c r="M2906" t="b">
        <v>0</v>
      </c>
      <c r="N2906" t="s">
        <v>8269</v>
      </c>
      <c r="O2906" s="9">
        <f t="shared" si="230"/>
        <v>42</v>
      </c>
      <c r="P2906">
        <f t="shared" si="231"/>
        <v>105.03</v>
      </c>
      <c r="Q2906" s="11" t="s">
        <v>8315</v>
      </c>
      <c r="R2906" t="s">
        <v>8316</v>
      </c>
      <c r="S2906" s="16">
        <f t="shared" si="232"/>
        <v>42618.827013888891</v>
      </c>
      <c r="T2906" s="16">
        <f t="shared" si="233"/>
        <v>17079.827013888887</v>
      </c>
      <c r="U2906">
        <f t="shared" si="229"/>
        <v>2016</v>
      </c>
    </row>
    <row r="2907" spans="1:21" ht="28.8" x14ac:dyDescent="0.55000000000000004">
      <c r="A2907">
        <v>3981</v>
      </c>
      <c r="B2907" s="3" t="s">
        <v>3358</v>
      </c>
      <c r="C2907" s="3" t="s">
        <v>7469</v>
      </c>
      <c r="D2907" s="6">
        <v>30000</v>
      </c>
      <c r="E2907" s="8">
        <v>1225</v>
      </c>
      <c r="F2907" t="s">
        <v>8220</v>
      </c>
      <c r="G2907" t="s">
        <v>8223</v>
      </c>
      <c r="H2907" t="s">
        <v>8245</v>
      </c>
      <c r="I2907">
        <v>1468729149</v>
      </c>
      <c r="J2907">
        <v>1463545149</v>
      </c>
      <c r="K2907" t="b">
        <v>0</v>
      </c>
      <c r="L2907">
        <v>7</v>
      </c>
      <c r="M2907" t="b">
        <v>0</v>
      </c>
      <c r="N2907" t="s">
        <v>8269</v>
      </c>
      <c r="O2907" s="9">
        <f t="shared" si="230"/>
        <v>4</v>
      </c>
      <c r="P2907">
        <f t="shared" si="231"/>
        <v>175</v>
      </c>
      <c r="Q2907" s="11" t="s">
        <v>8315</v>
      </c>
      <c r="R2907" t="s">
        <v>8316</v>
      </c>
      <c r="S2907" s="16">
        <f t="shared" si="232"/>
        <v>42508.179965277777</v>
      </c>
      <c r="T2907" s="16">
        <f t="shared" si="233"/>
        <v>16999.179965277777</v>
      </c>
      <c r="U2907">
        <f t="shared" si="229"/>
        <v>2016</v>
      </c>
    </row>
    <row r="2908" spans="1:21" ht="43.2" x14ac:dyDescent="0.55000000000000004">
      <c r="A2908">
        <v>2880</v>
      </c>
      <c r="B2908" s="3" t="s">
        <v>2880</v>
      </c>
      <c r="C2908" s="3" t="s">
        <v>6990</v>
      </c>
      <c r="D2908" s="6">
        <v>12000</v>
      </c>
      <c r="E2908" s="8">
        <v>2800</v>
      </c>
      <c r="F2908" t="s">
        <v>8220</v>
      </c>
      <c r="G2908" t="s">
        <v>8223</v>
      </c>
      <c r="H2908" t="s">
        <v>8245</v>
      </c>
      <c r="I2908">
        <v>1440090300</v>
      </c>
      <c r="J2908">
        <v>1436305452</v>
      </c>
      <c r="K2908" t="b">
        <v>0</v>
      </c>
      <c r="L2908">
        <v>29</v>
      </c>
      <c r="M2908" t="b">
        <v>0</v>
      </c>
      <c r="N2908" t="s">
        <v>8269</v>
      </c>
      <c r="O2908" s="9">
        <f t="shared" si="230"/>
        <v>23</v>
      </c>
      <c r="P2908">
        <f t="shared" si="231"/>
        <v>96.55</v>
      </c>
      <c r="Q2908" s="11" t="s">
        <v>8315</v>
      </c>
      <c r="R2908" t="s">
        <v>8316</v>
      </c>
      <c r="S2908" s="16">
        <f t="shared" si="232"/>
        <v>42192.905694444446</v>
      </c>
      <c r="T2908" s="16">
        <f t="shared" si="233"/>
        <v>16667.711805555555</v>
      </c>
      <c r="U2908">
        <f t="shared" si="229"/>
        <v>2015</v>
      </c>
    </row>
    <row r="2909" spans="1:21" ht="28.8" hidden="1" x14ac:dyDescent="0.55000000000000004">
      <c r="A2909">
        <v>3803</v>
      </c>
      <c r="B2909" s="3" t="s">
        <v>3800</v>
      </c>
      <c r="C2909" s="3" t="s">
        <v>7913</v>
      </c>
      <c r="D2909" s="6">
        <v>12000</v>
      </c>
      <c r="E2909" s="8">
        <v>2358</v>
      </c>
      <c r="F2909" t="s">
        <v>8220</v>
      </c>
      <c r="G2909" t="s">
        <v>8223</v>
      </c>
      <c r="H2909" t="s">
        <v>8245</v>
      </c>
      <c r="I2909">
        <v>1457133568</v>
      </c>
      <c r="J2909">
        <v>1454541568</v>
      </c>
      <c r="K2909" t="b">
        <v>0</v>
      </c>
      <c r="L2909">
        <v>40</v>
      </c>
      <c r="M2909" t="b">
        <v>0</v>
      </c>
      <c r="N2909" t="s">
        <v>8303</v>
      </c>
      <c r="O2909" s="9">
        <f t="shared" si="230"/>
        <v>20</v>
      </c>
      <c r="P2909">
        <f t="shared" si="231"/>
        <v>58.95</v>
      </c>
      <c r="Q2909" s="11" t="s">
        <v>8315</v>
      </c>
      <c r="R2909" t="s">
        <v>8357</v>
      </c>
      <c r="S2909" s="16">
        <f t="shared" si="232"/>
        <v>42403.971851851849</v>
      </c>
      <c r="T2909" s="16">
        <f t="shared" si="233"/>
        <v>16864.971851851853</v>
      </c>
      <c r="U2909">
        <f t="shared" si="229"/>
        <v>2016</v>
      </c>
    </row>
    <row r="2910" spans="1:21" x14ac:dyDescent="0.55000000000000004">
      <c r="A2910">
        <v>3904</v>
      </c>
      <c r="B2910" s="3" t="s">
        <v>3901</v>
      </c>
      <c r="C2910" s="3" t="s">
        <v>8012</v>
      </c>
      <c r="D2910" s="6">
        <v>10000</v>
      </c>
      <c r="E2910" s="8">
        <v>3</v>
      </c>
      <c r="F2910" t="s">
        <v>8220</v>
      </c>
      <c r="G2910" t="s">
        <v>8223</v>
      </c>
      <c r="H2910" t="s">
        <v>8245</v>
      </c>
      <c r="I2910">
        <v>1429074240</v>
      </c>
      <c r="J2910">
        <v>1427866200</v>
      </c>
      <c r="K2910" t="b">
        <v>0</v>
      </c>
      <c r="L2910">
        <v>2</v>
      </c>
      <c r="M2910" t="b">
        <v>0</v>
      </c>
      <c r="N2910" t="s">
        <v>8269</v>
      </c>
      <c r="O2910" s="9">
        <f t="shared" si="230"/>
        <v>0</v>
      </c>
      <c r="P2910">
        <f t="shared" si="231"/>
        <v>1.5</v>
      </c>
      <c r="Q2910" s="11" t="s">
        <v>8315</v>
      </c>
      <c r="R2910" t="s">
        <v>8316</v>
      </c>
      <c r="S2910" s="16">
        <f t="shared" si="232"/>
        <v>42095.229166666672</v>
      </c>
      <c r="T2910" s="16">
        <f t="shared" si="233"/>
        <v>16540.211111111112</v>
      </c>
      <c r="U2910">
        <f t="shared" si="229"/>
        <v>2015</v>
      </c>
    </row>
    <row r="2911" spans="1:21" ht="43.2" hidden="1" x14ac:dyDescent="0.55000000000000004">
      <c r="A2911">
        <v>3628</v>
      </c>
      <c r="B2911" s="3" t="s">
        <v>3626</v>
      </c>
      <c r="C2911" s="3" t="s">
        <v>7738</v>
      </c>
      <c r="D2911" s="6">
        <v>100000</v>
      </c>
      <c r="E2911" s="8">
        <v>0</v>
      </c>
      <c r="F2911" t="s">
        <v>8220</v>
      </c>
      <c r="G2911" t="s">
        <v>8223</v>
      </c>
      <c r="H2911" t="s">
        <v>8245</v>
      </c>
      <c r="I2911">
        <v>1450040396</v>
      </c>
      <c r="J2911">
        <v>1444852796</v>
      </c>
      <c r="K2911" t="b">
        <v>0</v>
      </c>
      <c r="L2911">
        <v>0</v>
      </c>
      <c r="M2911" t="b">
        <v>0</v>
      </c>
      <c r="N2911" t="s">
        <v>8303</v>
      </c>
      <c r="O2911" s="9">
        <f t="shared" si="230"/>
        <v>0</v>
      </c>
      <c r="P2911">
        <f t="shared" si="231"/>
        <v>0</v>
      </c>
      <c r="Q2911" s="11" t="s">
        <v>8315</v>
      </c>
      <c r="R2911" t="s">
        <v>8357</v>
      </c>
      <c r="S2911" s="16">
        <f t="shared" si="232"/>
        <v>42291.833287037036</v>
      </c>
      <c r="T2911" s="16">
        <f t="shared" si="233"/>
        <v>16782.874953703704</v>
      </c>
      <c r="U2911">
        <f t="shared" si="229"/>
        <v>2015</v>
      </c>
    </row>
    <row r="2912" spans="1:21" ht="43.2" x14ac:dyDescent="0.55000000000000004">
      <c r="A2912">
        <v>4082</v>
      </c>
      <c r="B2912" s="3" t="s">
        <v>4078</v>
      </c>
      <c r="C2912" s="3" t="s">
        <v>8185</v>
      </c>
      <c r="D2912" s="6">
        <v>150</v>
      </c>
      <c r="E2912" s="8">
        <v>3</v>
      </c>
      <c r="F2912" t="s">
        <v>8220</v>
      </c>
      <c r="G2912" t="s">
        <v>8223</v>
      </c>
      <c r="H2912" t="s">
        <v>8245</v>
      </c>
      <c r="I2912">
        <v>1447542000</v>
      </c>
      <c r="J2912">
        <v>1446179553</v>
      </c>
      <c r="K2912" t="b">
        <v>0</v>
      </c>
      <c r="L2912">
        <v>2</v>
      </c>
      <c r="M2912" t="b">
        <v>0</v>
      </c>
      <c r="N2912" t="s">
        <v>8269</v>
      </c>
      <c r="O2912" s="9">
        <f t="shared" si="230"/>
        <v>2</v>
      </c>
      <c r="P2912">
        <f t="shared" si="231"/>
        <v>1.5</v>
      </c>
      <c r="Q2912" s="11" t="s">
        <v>8315</v>
      </c>
      <c r="R2912" t="s">
        <v>8316</v>
      </c>
      <c r="S2912" s="16">
        <f t="shared" si="232"/>
        <v>42307.189270833333</v>
      </c>
      <c r="T2912" s="16">
        <f t="shared" si="233"/>
        <v>16753.958333333332</v>
      </c>
      <c r="U2912">
        <f t="shared" si="229"/>
        <v>2015</v>
      </c>
    </row>
    <row r="2913" spans="1:21" ht="28.8" hidden="1" x14ac:dyDescent="0.55000000000000004">
      <c r="A2913">
        <v>3792</v>
      </c>
      <c r="B2913" s="3" t="s">
        <v>3789</v>
      </c>
      <c r="C2913" s="3" t="s">
        <v>7902</v>
      </c>
      <c r="D2913" s="6">
        <v>12500</v>
      </c>
      <c r="E2913" s="8">
        <v>35</v>
      </c>
      <c r="F2913" t="s">
        <v>8220</v>
      </c>
      <c r="G2913" t="s">
        <v>8223</v>
      </c>
      <c r="H2913" t="s">
        <v>8245</v>
      </c>
      <c r="I2913">
        <v>1436957022</v>
      </c>
      <c r="J2913">
        <v>1434365022</v>
      </c>
      <c r="K2913" t="b">
        <v>0</v>
      </c>
      <c r="L2913">
        <v>2</v>
      </c>
      <c r="M2913" t="b">
        <v>0</v>
      </c>
      <c r="N2913" t="s">
        <v>8303</v>
      </c>
      <c r="O2913" s="9">
        <f t="shared" si="230"/>
        <v>0</v>
      </c>
      <c r="P2913">
        <f t="shared" si="231"/>
        <v>17.5</v>
      </c>
      <c r="Q2913" s="11" t="s">
        <v>8315</v>
      </c>
      <c r="R2913" t="s">
        <v>8357</v>
      </c>
      <c r="S2913" s="16">
        <f t="shared" si="232"/>
        <v>42170.447013888886</v>
      </c>
      <c r="T2913" s="16">
        <f t="shared" si="233"/>
        <v>16631.44701388889</v>
      </c>
      <c r="U2913">
        <f t="shared" si="229"/>
        <v>2015</v>
      </c>
    </row>
    <row r="2914" spans="1:21" ht="57.6" x14ac:dyDescent="0.55000000000000004">
      <c r="A2914">
        <v>2900</v>
      </c>
      <c r="B2914" s="3" t="s">
        <v>2900</v>
      </c>
      <c r="C2914" s="3" t="s">
        <v>7010</v>
      </c>
      <c r="D2914" s="6">
        <v>5500</v>
      </c>
      <c r="E2914" s="8">
        <v>3405</v>
      </c>
      <c r="F2914" t="s">
        <v>8220</v>
      </c>
      <c r="G2914" t="s">
        <v>8223</v>
      </c>
      <c r="H2914" t="s">
        <v>8245</v>
      </c>
      <c r="I2914">
        <v>1407562632</v>
      </c>
      <c r="J2914">
        <v>1404970632</v>
      </c>
      <c r="K2914" t="b">
        <v>0</v>
      </c>
      <c r="L2914">
        <v>7</v>
      </c>
      <c r="M2914" t="b">
        <v>0</v>
      </c>
      <c r="N2914" t="s">
        <v>8269</v>
      </c>
      <c r="O2914" s="9">
        <f t="shared" si="230"/>
        <v>62</v>
      </c>
      <c r="P2914">
        <f t="shared" si="231"/>
        <v>486.43</v>
      </c>
      <c r="Q2914" s="11" t="s">
        <v>8315</v>
      </c>
      <c r="R2914" t="s">
        <v>8316</v>
      </c>
      <c r="S2914" s="16">
        <f t="shared" si="232"/>
        <v>41830.234166666669</v>
      </c>
      <c r="T2914" s="16">
        <f t="shared" si="233"/>
        <v>16291.234166666667</v>
      </c>
      <c r="U2914">
        <f t="shared" si="229"/>
        <v>2014</v>
      </c>
    </row>
    <row r="2915" spans="1:21" ht="43.2" x14ac:dyDescent="0.55000000000000004">
      <c r="A2915">
        <v>2902</v>
      </c>
      <c r="B2915" s="3" t="s">
        <v>2902</v>
      </c>
      <c r="C2915" s="3" t="s">
        <v>7012</v>
      </c>
      <c r="D2915" s="6">
        <v>150000</v>
      </c>
      <c r="E2915" s="8">
        <v>25</v>
      </c>
      <c r="F2915" t="s">
        <v>8220</v>
      </c>
      <c r="G2915" t="s">
        <v>8223</v>
      </c>
      <c r="H2915" t="s">
        <v>8245</v>
      </c>
      <c r="I2915">
        <v>1440412396</v>
      </c>
      <c r="J2915">
        <v>1437820396</v>
      </c>
      <c r="K2915" t="b">
        <v>0</v>
      </c>
      <c r="L2915">
        <v>1</v>
      </c>
      <c r="M2915" t="b">
        <v>0</v>
      </c>
      <c r="N2915" t="s">
        <v>8269</v>
      </c>
      <c r="O2915" s="9">
        <f t="shared" si="230"/>
        <v>0</v>
      </c>
      <c r="P2915">
        <f t="shared" si="231"/>
        <v>25</v>
      </c>
      <c r="Q2915" s="11" t="s">
        <v>8315</v>
      </c>
      <c r="R2915" t="s">
        <v>8316</v>
      </c>
      <c r="S2915" s="16">
        <f t="shared" si="232"/>
        <v>42210.439768518518</v>
      </c>
      <c r="T2915" s="16">
        <f t="shared" si="233"/>
        <v>16671.439768518518</v>
      </c>
      <c r="U2915">
        <f t="shared" si="229"/>
        <v>2015</v>
      </c>
    </row>
    <row r="2916" spans="1:21" ht="43.2" x14ac:dyDescent="0.55000000000000004">
      <c r="A2916">
        <v>4005</v>
      </c>
      <c r="B2916" s="3" t="s">
        <v>4001</v>
      </c>
      <c r="C2916" s="3" t="s">
        <v>8110</v>
      </c>
      <c r="D2916" s="6">
        <v>3000</v>
      </c>
      <c r="E2916" s="8">
        <v>40</v>
      </c>
      <c r="F2916" t="s">
        <v>8220</v>
      </c>
      <c r="G2916" t="s">
        <v>8223</v>
      </c>
      <c r="H2916" t="s">
        <v>8245</v>
      </c>
      <c r="I2916">
        <v>1413832985</v>
      </c>
      <c r="J2916">
        <v>1408648985</v>
      </c>
      <c r="K2916" t="b">
        <v>0</v>
      </c>
      <c r="L2916">
        <v>2</v>
      </c>
      <c r="M2916" t="b">
        <v>0</v>
      </c>
      <c r="N2916" t="s">
        <v>8269</v>
      </c>
      <c r="O2916" s="9">
        <f t="shared" si="230"/>
        <v>1</v>
      </c>
      <c r="P2916">
        <f t="shared" si="231"/>
        <v>20</v>
      </c>
      <c r="Q2916" s="11" t="s">
        <v>8315</v>
      </c>
      <c r="R2916" t="s">
        <v>8316</v>
      </c>
      <c r="S2916" s="16">
        <f t="shared" si="232"/>
        <v>41872.807696759257</v>
      </c>
      <c r="T2916" s="16">
        <f t="shared" si="233"/>
        <v>16363.807696759259</v>
      </c>
      <c r="U2916">
        <f t="shared" si="229"/>
        <v>2014</v>
      </c>
    </row>
    <row r="2917" spans="1:21" ht="43.2" x14ac:dyDescent="0.55000000000000004">
      <c r="A2917">
        <v>3938</v>
      </c>
      <c r="B2917" s="3" t="s">
        <v>3935</v>
      </c>
      <c r="C2917" s="3" t="s">
        <v>8046</v>
      </c>
      <c r="D2917" s="6">
        <v>3255</v>
      </c>
      <c r="E2917" s="8">
        <v>397</v>
      </c>
      <c r="F2917" t="s">
        <v>8220</v>
      </c>
      <c r="G2917" t="s">
        <v>8223</v>
      </c>
      <c r="H2917" t="s">
        <v>8245</v>
      </c>
      <c r="I2917">
        <v>1435441454</v>
      </c>
      <c r="J2917">
        <v>1432763054</v>
      </c>
      <c r="K2917" t="b">
        <v>0</v>
      </c>
      <c r="L2917">
        <v>5</v>
      </c>
      <c r="M2917" t="b">
        <v>0</v>
      </c>
      <c r="N2917" t="s">
        <v>8269</v>
      </c>
      <c r="O2917" s="9">
        <f t="shared" si="230"/>
        <v>12</v>
      </c>
      <c r="P2917">
        <f t="shared" si="231"/>
        <v>79.400000000000006</v>
      </c>
      <c r="Q2917" s="11" t="s">
        <v>8315</v>
      </c>
      <c r="R2917" t="s">
        <v>8316</v>
      </c>
      <c r="S2917" s="16">
        <f t="shared" si="232"/>
        <v>42151.905717592599</v>
      </c>
      <c r="T2917" s="16">
        <f t="shared" si="233"/>
        <v>16613.905717592595</v>
      </c>
      <c r="U2917">
        <f t="shared" si="229"/>
        <v>2015</v>
      </c>
    </row>
    <row r="2918" spans="1:21" ht="28.8" x14ac:dyDescent="0.55000000000000004">
      <c r="A2918">
        <v>3907</v>
      </c>
      <c r="B2918" s="3" t="s">
        <v>3904</v>
      </c>
      <c r="C2918" s="3" t="s">
        <v>8015</v>
      </c>
      <c r="D2918" s="6">
        <v>1000</v>
      </c>
      <c r="E2918" s="8">
        <v>153</v>
      </c>
      <c r="F2918" t="s">
        <v>8220</v>
      </c>
      <c r="G2918" t="s">
        <v>8223</v>
      </c>
      <c r="H2918" t="s">
        <v>8245</v>
      </c>
      <c r="I2918">
        <v>1414354080</v>
      </c>
      <c r="J2918">
        <v>1411587606</v>
      </c>
      <c r="K2918" t="b">
        <v>0</v>
      </c>
      <c r="L2918">
        <v>4</v>
      </c>
      <c r="M2918" t="b">
        <v>0</v>
      </c>
      <c r="N2918" t="s">
        <v>8269</v>
      </c>
      <c r="O2918" s="9">
        <f t="shared" si="230"/>
        <v>15</v>
      </c>
      <c r="P2918">
        <f t="shared" si="231"/>
        <v>38.25</v>
      </c>
      <c r="Q2918" s="11" t="s">
        <v>8315</v>
      </c>
      <c r="R2918" t="s">
        <v>8316</v>
      </c>
      <c r="S2918" s="16">
        <f t="shared" si="232"/>
        <v>41906.819513888891</v>
      </c>
      <c r="T2918" s="16">
        <f t="shared" si="233"/>
        <v>16369.838888888889</v>
      </c>
      <c r="U2918">
        <f t="shared" si="229"/>
        <v>2014</v>
      </c>
    </row>
    <row r="2919" spans="1:21" ht="43.2" x14ac:dyDescent="0.55000000000000004">
      <c r="A2919">
        <v>3945</v>
      </c>
      <c r="B2919" s="3" t="s">
        <v>3942</v>
      </c>
      <c r="C2919" s="3" t="s">
        <v>8053</v>
      </c>
      <c r="D2919" s="6">
        <v>2000</v>
      </c>
      <c r="E2919" s="8">
        <v>5</v>
      </c>
      <c r="F2919" t="s">
        <v>8220</v>
      </c>
      <c r="G2919" t="s">
        <v>8223</v>
      </c>
      <c r="H2919" t="s">
        <v>8245</v>
      </c>
      <c r="I2919">
        <v>1431717268</v>
      </c>
      <c r="J2919">
        <v>1429125268</v>
      </c>
      <c r="K2919" t="b">
        <v>0</v>
      </c>
      <c r="L2919">
        <v>1</v>
      </c>
      <c r="M2919" t="b">
        <v>0</v>
      </c>
      <c r="N2919" t="s">
        <v>8269</v>
      </c>
      <c r="O2919" s="9">
        <f t="shared" si="230"/>
        <v>0</v>
      </c>
      <c r="P2919">
        <f t="shared" si="231"/>
        <v>5</v>
      </c>
      <c r="Q2919" s="11" t="s">
        <v>8315</v>
      </c>
      <c r="R2919" t="s">
        <v>8316</v>
      </c>
      <c r="S2919" s="16">
        <f t="shared" si="232"/>
        <v>42109.801712962959</v>
      </c>
      <c r="T2919" s="16">
        <f t="shared" si="233"/>
        <v>16570.801712962962</v>
      </c>
      <c r="U2919">
        <f t="shared" si="229"/>
        <v>2015</v>
      </c>
    </row>
    <row r="2920" spans="1:21" ht="43.2" hidden="1" x14ac:dyDescent="0.55000000000000004">
      <c r="A2920">
        <v>3629</v>
      </c>
      <c r="B2920" s="3" t="s">
        <v>3627</v>
      </c>
      <c r="C2920" s="3" t="s">
        <v>7739</v>
      </c>
      <c r="D2920" s="6">
        <v>1000000</v>
      </c>
      <c r="E2920" s="8">
        <v>2</v>
      </c>
      <c r="F2920" t="s">
        <v>8220</v>
      </c>
      <c r="G2920" t="s">
        <v>8223</v>
      </c>
      <c r="H2920" t="s">
        <v>8245</v>
      </c>
      <c r="I2920">
        <v>1462467600</v>
      </c>
      <c r="J2920">
        <v>1457403364</v>
      </c>
      <c r="K2920" t="b">
        <v>0</v>
      </c>
      <c r="L2920">
        <v>2</v>
      </c>
      <c r="M2920" t="b">
        <v>0</v>
      </c>
      <c r="N2920" t="s">
        <v>8303</v>
      </c>
      <c r="O2920" s="9">
        <f t="shared" si="230"/>
        <v>0</v>
      </c>
      <c r="P2920">
        <f t="shared" si="231"/>
        <v>1</v>
      </c>
      <c r="Q2920" s="11" t="s">
        <v>8315</v>
      </c>
      <c r="R2920" t="s">
        <v>8357</v>
      </c>
      <c r="S2920" s="16">
        <f t="shared" si="232"/>
        <v>42437.094490740739</v>
      </c>
      <c r="T2920" s="16">
        <f t="shared" si="233"/>
        <v>16926.708333333332</v>
      </c>
      <c r="U2920">
        <f t="shared" si="229"/>
        <v>2016</v>
      </c>
    </row>
    <row r="2921" spans="1:21" ht="43.2" hidden="1" x14ac:dyDescent="0.55000000000000004">
      <c r="A2921">
        <v>3793</v>
      </c>
      <c r="B2921" s="3" t="s">
        <v>3790</v>
      </c>
      <c r="C2921" s="3" t="s">
        <v>7903</v>
      </c>
      <c r="D2921" s="6">
        <v>7000</v>
      </c>
      <c r="E2921" s="8">
        <v>4176</v>
      </c>
      <c r="F2921" t="s">
        <v>8220</v>
      </c>
      <c r="G2921" t="s">
        <v>8223</v>
      </c>
      <c r="H2921" t="s">
        <v>8245</v>
      </c>
      <c r="I2921">
        <v>1418769129</v>
      </c>
      <c r="J2921">
        <v>1416954729</v>
      </c>
      <c r="K2921" t="b">
        <v>0</v>
      </c>
      <c r="L2921">
        <v>24</v>
      </c>
      <c r="M2921" t="b">
        <v>0</v>
      </c>
      <c r="N2921" t="s">
        <v>8303</v>
      </c>
      <c r="O2921" s="9">
        <f t="shared" si="230"/>
        <v>60</v>
      </c>
      <c r="P2921">
        <f t="shared" si="231"/>
        <v>174</v>
      </c>
      <c r="Q2921" s="11" t="s">
        <v>8315</v>
      </c>
      <c r="R2921" t="s">
        <v>8357</v>
      </c>
      <c r="S2921" s="16">
        <f t="shared" si="232"/>
        <v>41968.938993055555</v>
      </c>
      <c r="T2921" s="16">
        <f t="shared" si="233"/>
        <v>16420.938993055555</v>
      </c>
      <c r="U2921">
        <f t="shared" si="229"/>
        <v>2014</v>
      </c>
    </row>
    <row r="2922" spans="1:21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30"/>
        <v>27</v>
      </c>
      <c r="P2922">
        <f t="shared" si="231"/>
        <v>51.62</v>
      </c>
      <c r="Q2922" s="11" t="s">
        <v>8315</v>
      </c>
      <c r="R2922" t="s">
        <v>8357</v>
      </c>
      <c r="S2922" s="16">
        <f t="shared" si="232"/>
        <v>42058.792476851857</v>
      </c>
      <c r="T2922" s="16">
        <f t="shared" si="233"/>
        <v>16519.750810185185</v>
      </c>
      <c r="U2922">
        <f t="shared" si="229"/>
        <v>2015</v>
      </c>
    </row>
    <row r="2923" spans="1:21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6">
        <f t="shared" si="232"/>
        <v>41877.886620370373</v>
      </c>
      <c r="T2923" s="16">
        <f t="shared" si="233"/>
        <v>16338.886620370371</v>
      </c>
      <c r="U2923">
        <f t="shared" si="229"/>
        <v>2014</v>
      </c>
    </row>
    <row r="2924" spans="1:21" ht="43.2" hidden="1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6">
        <f t="shared" si="232"/>
        <v>42097.874155092592</v>
      </c>
      <c r="T2924" s="16">
        <f t="shared" si="233"/>
        <v>16573.874155092595</v>
      </c>
      <c r="U2924">
        <f t="shared" si="229"/>
        <v>2015</v>
      </c>
    </row>
    <row r="2925" spans="1:21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6">
        <f t="shared" si="232"/>
        <v>42013.15253472222</v>
      </c>
      <c r="T2925" s="16">
        <f t="shared" si="233"/>
        <v>16459.125</v>
      </c>
      <c r="U2925">
        <f t="shared" si="229"/>
        <v>2015</v>
      </c>
    </row>
    <row r="2926" spans="1:21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6">
        <f t="shared" si="232"/>
        <v>42103.556828703702</v>
      </c>
      <c r="T2926" s="16">
        <f t="shared" si="233"/>
        <v>16564.165972222221</v>
      </c>
      <c r="U2926">
        <f t="shared" si="229"/>
        <v>2015</v>
      </c>
    </row>
    <row r="2927" spans="1:21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6">
        <f t="shared" si="232"/>
        <v>41863.584120370368</v>
      </c>
      <c r="T2927" s="16">
        <f t="shared" si="233"/>
        <v>16324.584120370369</v>
      </c>
      <c r="U2927">
        <f t="shared" si="229"/>
        <v>2014</v>
      </c>
    </row>
    <row r="2928" spans="1:21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6">
        <f t="shared" si="232"/>
        <v>42044.765960648147</v>
      </c>
      <c r="T2928" s="16">
        <f t="shared" si="233"/>
        <v>16489.76596064815</v>
      </c>
      <c r="U2928">
        <f t="shared" si="229"/>
        <v>2015</v>
      </c>
    </row>
    <row r="2929" spans="1:21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6">
        <f t="shared" si="232"/>
        <v>41806.669317129628</v>
      </c>
      <c r="T2929" s="16">
        <f t="shared" si="233"/>
        <v>16266.208333333334</v>
      </c>
      <c r="U2929">
        <f t="shared" si="229"/>
        <v>2014</v>
      </c>
    </row>
    <row r="2930" spans="1:21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6">
        <f t="shared" si="232"/>
        <v>42403.998217592598</v>
      </c>
      <c r="T2930" s="16">
        <f t="shared" si="233"/>
        <v>16864.998217592594</v>
      </c>
      <c r="U2930">
        <f t="shared" si="229"/>
        <v>2016</v>
      </c>
    </row>
    <row r="2931" spans="1:21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6">
        <f t="shared" si="232"/>
        <v>41754.564328703702</v>
      </c>
      <c r="T2931" s="16">
        <f t="shared" si="233"/>
        <v>16215.564328703704</v>
      </c>
      <c r="U2931">
        <f t="shared" si="229"/>
        <v>2014</v>
      </c>
    </row>
    <row r="2932" spans="1:21" ht="43.2" hidden="1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6">
        <f t="shared" si="232"/>
        <v>42101.584074074075</v>
      </c>
      <c r="T2932" s="16">
        <f t="shared" si="233"/>
        <v>16562.584074074075</v>
      </c>
      <c r="U2932">
        <f t="shared" si="229"/>
        <v>2015</v>
      </c>
    </row>
    <row r="2933" spans="1:21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6">
        <f t="shared" si="232"/>
        <v>41872.291238425925</v>
      </c>
      <c r="T2933" s="16">
        <f t="shared" si="233"/>
        <v>16328.255555555557</v>
      </c>
      <c r="U2933">
        <f t="shared" si="229"/>
        <v>2014</v>
      </c>
    </row>
    <row r="2934" spans="1:21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6">
        <f t="shared" si="232"/>
        <v>42025.164780092593</v>
      </c>
      <c r="T2934" s="16">
        <f t="shared" si="233"/>
        <v>16487.458333333332</v>
      </c>
      <c r="U2934">
        <f t="shared" si="229"/>
        <v>2015</v>
      </c>
    </row>
    <row r="2935" spans="1:21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6">
        <f t="shared" si="232"/>
        <v>42495.956631944442</v>
      </c>
      <c r="T2935" s="16">
        <f t="shared" si="233"/>
        <v>16956.956631944446</v>
      </c>
      <c r="U2935">
        <f t="shared" si="229"/>
        <v>2016</v>
      </c>
    </row>
    <row r="2936" spans="1:21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6">
        <f t="shared" si="232"/>
        <v>41775.636157407411</v>
      </c>
      <c r="T2936" s="16">
        <f t="shared" si="233"/>
        <v>16236.636157407409</v>
      </c>
      <c r="U2936">
        <f t="shared" si="229"/>
        <v>2014</v>
      </c>
    </row>
    <row r="2937" spans="1:21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6">
        <f t="shared" si="232"/>
        <v>42553.583425925928</v>
      </c>
      <c r="T2937" s="16">
        <f t="shared" si="233"/>
        <v>17042.708333333332</v>
      </c>
      <c r="U2937">
        <f t="shared" si="229"/>
        <v>2016</v>
      </c>
    </row>
    <row r="2938" spans="1:21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6">
        <f t="shared" si="232"/>
        <v>41912.650729166664</v>
      </c>
      <c r="T2938" s="16">
        <f t="shared" si="233"/>
        <v>16356.207638888889</v>
      </c>
      <c r="U2938">
        <f t="shared" si="229"/>
        <v>2014</v>
      </c>
    </row>
    <row r="2939" spans="1:21" ht="28.8" hidden="1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6">
        <f t="shared" si="232"/>
        <v>41803.457326388889</v>
      </c>
      <c r="T2939" s="16">
        <f t="shared" si="233"/>
        <v>16264.457326388889</v>
      </c>
      <c r="U2939">
        <f t="shared" si="229"/>
        <v>2014</v>
      </c>
    </row>
    <row r="2940" spans="1:21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6">
        <f t="shared" si="232"/>
        <v>42004.703865740739</v>
      </c>
      <c r="T2940" s="16">
        <f t="shared" si="233"/>
        <v>16465.703865740743</v>
      </c>
      <c r="U2940">
        <f t="shared" si="229"/>
        <v>2014</v>
      </c>
    </row>
    <row r="2941" spans="1:21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6">
        <f t="shared" si="232"/>
        <v>41845.809166666666</v>
      </c>
      <c r="T2941" s="16">
        <f t="shared" si="233"/>
        <v>16310.041666666666</v>
      </c>
      <c r="U2941">
        <f t="shared" si="229"/>
        <v>2014</v>
      </c>
    </row>
    <row r="2942" spans="1:21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107</v>
      </c>
      <c r="P2942">
        <f t="shared" si="231"/>
        <v>81.239999999999995</v>
      </c>
      <c r="Q2942" s="11" t="s">
        <v>8315</v>
      </c>
      <c r="R2942" t="s">
        <v>8355</v>
      </c>
      <c r="S2942" s="16">
        <f t="shared" si="232"/>
        <v>41982.773356481484</v>
      </c>
      <c r="T2942" s="16">
        <f t="shared" si="233"/>
        <v>16453.773356481481</v>
      </c>
      <c r="U2942">
        <f t="shared" si="229"/>
        <v>2014</v>
      </c>
    </row>
    <row r="2943" spans="1:21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6">
        <f t="shared" si="232"/>
        <v>42034.960127314815</v>
      </c>
      <c r="T2943" s="16">
        <f t="shared" si="233"/>
        <v>16495.960127314815</v>
      </c>
      <c r="U2943">
        <f t="shared" si="229"/>
        <v>2015</v>
      </c>
    </row>
    <row r="2944" spans="1:21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6">
        <f t="shared" si="232"/>
        <v>42334.803923611107</v>
      </c>
      <c r="T2944" s="16">
        <f t="shared" si="233"/>
        <v>16785.845833333333</v>
      </c>
      <c r="U2944">
        <f t="shared" si="229"/>
        <v>2015</v>
      </c>
    </row>
    <row r="2945" spans="1:21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6">
        <f t="shared" si="232"/>
        <v>42077.129398148143</v>
      </c>
      <c r="T2945" s="16">
        <f t="shared" si="233"/>
        <v>16538.129398148147</v>
      </c>
      <c r="U2945">
        <f t="shared" si="229"/>
        <v>2015</v>
      </c>
    </row>
    <row r="2946" spans="1:21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6">
        <f t="shared" si="232"/>
        <v>42132.9143287037</v>
      </c>
      <c r="T2946" s="16">
        <f t="shared" si="233"/>
        <v>16593.914328703704</v>
      </c>
      <c r="U2946">
        <f t="shared" si="229"/>
        <v>2015</v>
      </c>
    </row>
    <row r="2947" spans="1:21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16579.139583333334</v>
      </c>
      <c r="U2947">
        <f t="shared" ref="U2947:U3010" si="234">YEAR(S2947)</f>
        <v>2015</v>
      </c>
    </row>
    <row r="2948" spans="1:21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17028.531157407408</v>
      </c>
      <c r="U2948">
        <f t="shared" si="234"/>
        <v>2016</v>
      </c>
    </row>
    <row r="2949" spans="1:21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17129.715972222224</v>
      </c>
      <c r="U2949">
        <f t="shared" si="234"/>
        <v>2016</v>
      </c>
    </row>
    <row r="2950" spans="1:21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16588.649224537035</v>
      </c>
      <c r="U2950">
        <f t="shared" si="234"/>
        <v>2015</v>
      </c>
    </row>
    <row r="2951" spans="1:21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16758.864780092594</v>
      </c>
      <c r="U2951">
        <f t="shared" si="234"/>
        <v>2015</v>
      </c>
    </row>
    <row r="2952" spans="1:21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16823.365185185186</v>
      </c>
      <c r="U2952">
        <f t="shared" si="234"/>
        <v>2015</v>
      </c>
    </row>
    <row r="2953" spans="1:21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ref="O2953:O3016" si="235">ROUND(E2953/D2953*100,0)</f>
        <v>2</v>
      </c>
      <c r="P2953">
        <f t="shared" ref="P2953:P3016" si="236">IFERROR(ROUND(E2953/L2953,2),0)</f>
        <v>18.899999999999999</v>
      </c>
      <c r="Q2953" s="11" t="s">
        <v>8315</v>
      </c>
      <c r="R2953" t="s">
        <v>8355</v>
      </c>
      <c r="S2953" s="16">
        <f t="shared" ref="S2953:S3016" si="237">(((J2953/60)/60)/24)+DATE(1970,1,1)</f>
        <v>41872.802928240737</v>
      </c>
      <c r="T2953" s="16">
        <f t="shared" ref="T2953:T3016" si="238">(((I2953/60)/60)/24)</f>
        <v>16348.802928240739</v>
      </c>
      <c r="U2953">
        <f t="shared" si="234"/>
        <v>2014</v>
      </c>
    </row>
    <row r="2954" spans="1:21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5"/>
        <v>8</v>
      </c>
      <c r="P2954">
        <f t="shared" si="236"/>
        <v>200.63</v>
      </c>
      <c r="Q2954" s="11" t="s">
        <v>8315</v>
      </c>
      <c r="R2954" t="s">
        <v>8355</v>
      </c>
      <c r="S2954" s="16">
        <f t="shared" si="237"/>
        <v>42628.690266203703</v>
      </c>
      <c r="T2954" s="16">
        <f t="shared" si="238"/>
        <v>17091.166666666668</v>
      </c>
      <c r="U2954">
        <f t="shared" si="234"/>
        <v>2016</v>
      </c>
    </row>
    <row r="2955" spans="1:21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16">
        <f t="shared" si="237"/>
        <v>42255.791909722218</v>
      </c>
      <c r="T2955" s="16">
        <f t="shared" si="238"/>
        <v>16716.791909722222</v>
      </c>
      <c r="U2955">
        <f t="shared" si="234"/>
        <v>2015</v>
      </c>
    </row>
    <row r="2956" spans="1:21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5"/>
        <v>0</v>
      </c>
      <c r="P2956">
        <f t="shared" si="236"/>
        <v>0</v>
      </c>
      <c r="Q2956" s="11" t="s">
        <v>8315</v>
      </c>
      <c r="R2956" t="s">
        <v>8355</v>
      </c>
      <c r="S2956" s="16">
        <f t="shared" si="237"/>
        <v>42790.583368055552</v>
      </c>
      <c r="T2956" s="16">
        <f t="shared" si="238"/>
        <v>17241.541701388891</v>
      </c>
      <c r="U2956">
        <f t="shared" si="234"/>
        <v>2017</v>
      </c>
    </row>
    <row r="2957" spans="1:21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16">
        <f t="shared" si="237"/>
        <v>42141.741307870368</v>
      </c>
      <c r="T2957" s="16">
        <f t="shared" si="238"/>
        <v>16602.741307870372</v>
      </c>
      <c r="U2957">
        <f t="shared" si="234"/>
        <v>2015</v>
      </c>
    </row>
    <row r="2958" spans="1:21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16">
        <f t="shared" si="237"/>
        <v>42464.958912037036</v>
      </c>
      <c r="T2958" s="16">
        <f t="shared" si="238"/>
        <v>16925.958912037036</v>
      </c>
      <c r="U2958">
        <f t="shared" si="234"/>
        <v>2016</v>
      </c>
    </row>
    <row r="2959" spans="1:21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16">
        <f t="shared" si="237"/>
        <v>42031.011249999996</v>
      </c>
      <c r="T2959" s="16">
        <f t="shared" si="238"/>
        <v>16521.969583333332</v>
      </c>
      <c r="U2959">
        <f t="shared" si="234"/>
        <v>2015</v>
      </c>
    </row>
    <row r="2960" spans="1:21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5"/>
        <v>0</v>
      </c>
      <c r="P2960">
        <f t="shared" si="236"/>
        <v>0</v>
      </c>
      <c r="Q2960" s="11" t="s">
        <v>8315</v>
      </c>
      <c r="R2960" t="s">
        <v>8355</v>
      </c>
      <c r="S2960" s="16">
        <f t="shared" si="237"/>
        <v>42438.779131944444</v>
      </c>
      <c r="T2960" s="16">
        <f t="shared" si="238"/>
        <v>16929.737465277776</v>
      </c>
      <c r="U2960">
        <f t="shared" si="234"/>
        <v>2016</v>
      </c>
    </row>
    <row r="2961" spans="1:21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5"/>
        <v>0</v>
      </c>
      <c r="P2961">
        <f t="shared" si="236"/>
        <v>0</v>
      </c>
      <c r="Q2961" s="11" t="s">
        <v>8315</v>
      </c>
      <c r="R2961" t="s">
        <v>8355</v>
      </c>
      <c r="S2961" s="16">
        <f t="shared" si="237"/>
        <v>42498.008391203708</v>
      </c>
      <c r="T2961" s="16">
        <f t="shared" si="238"/>
        <v>16959.008391203704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5"/>
        <v>0</v>
      </c>
      <c r="P2962">
        <f t="shared" si="236"/>
        <v>0</v>
      </c>
      <c r="Q2962" s="11" t="s">
        <v>8315</v>
      </c>
      <c r="R2962" t="s">
        <v>8316</v>
      </c>
      <c r="S2962" s="16">
        <f t="shared" si="237"/>
        <v>41863.757210648146</v>
      </c>
      <c r="T2962" s="16">
        <f t="shared" si="238"/>
        <v>16324.757210648148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5"/>
        <v>110</v>
      </c>
      <c r="P2963">
        <f t="shared" si="236"/>
        <v>50.75</v>
      </c>
      <c r="Q2963" s="11" t="s">
        <v>8315</v>
      </c>
      <c r="R2963" t="s">
        <v>8316</v>
      </c>
      <c r="S2963" s="16">
        <f t="shared" si="237"/>
        <v>42061.212488425925</v>
      </c>
      <c r="T2963" s="16">
        <f t="shared" si="238"/>
        <v>16520.166666666668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5"/>
        <v>122</v>
      </c>
      <c r="P2964">
        <f t="shared" si="236"/>
        <v>60.9</v>
      </c>
      <c r="Q2964" s="11" t="s">
        <v>8315</v>
      </c>
      <c r="R2964" t="s">
        <v>8316</v>
      </c>
      <c r="S2964" s="16">
        <f t="shared" si="237"/>
        <v>42036.24428240741</v>
      </c>
      <c r="T2964" s="16">
        <f t="shared" si="238"/>
        <v>16495.290972222221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5"/>
        <v>107</v>
      </c>
      <c r="P2965">
        <f t="shared" si="236"/>
        <v>109.03</v>
      </c>
      <c r="Q2965" s="11" t="s">
        <v>8315</v>
      </c>
      <c r="R2965" t="s">
        <v>8316</v>
      </c>
      <c r="S2965" s="16">
        <f t="shared" si="237"/>
        <v>42157.470185185186</v>
      </c>
      <c r="T2965" s="16">
        <f t="shared" si="238"/>
        <v>16618.470185185186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5"/>
        <v>101</v>
      </c>
      <c r="P2966">
        <f t="shared" si="236"/>
        <v>25.69</v>
      </c>
      <c r="Q2966" s="11" t="s">
        <v>8315</v>
      </c>
      <c r="R2966" t="s">
        <v>8316</v>
      </c>
      <c r="S2966" s="16">
        <f t="shared" si="237"/>
        <v>41827.909942129627</v>
      </c>
      <c r="T2966" s="16">
        <f t="shared" si="238"/>
        <v>16288.897222222222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5"/>
        <v>109</v>
      </c>
      <c r="P2967">
        <f t="shared" si="236"/>
        <v>41.92</v>
      </c>
      <c r="Q2967" s="11" t="s">
        <v>8315</v>
      </c>
      <c r="R2967" t="s">
        <v>8316</v>
      </c>
      <c r="S2967" s="16">
        <f t="shared" si="237"/>
        <v>42162.729548611111</v>
      </c>
      <c r="T2967" s="16">
        <f t="shared" si="238"/>
        <v>16623.729548611111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5"/>
        <v>114</v>
      </c>
      <c r="P2968">
        <f t="shared" si="236"/>
        <v>88.77</v>
      </c>
      <c r="Q2968" s="11" t="s">
        <v>8315</v>
      </c>
      <c r="R2968" t="s">
        <v>8316</v>
      </c>
      <c r="S2968" s="16">
        <f t="shared" si="237"/>
        <v>42233.738564814819</v>
      </c>
      <c r="T2968" s="16">
        <f t="shared" si="238"/>
        <v>16694.738564814816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5"/>
        <v>114</v>
      </c>
      <c r="P2969">
        <f t="shared" si="236"/>
        <v>80.23</v>
      </c>
      <c r="Q2969" s="11" t="s">
        <v>8315</v>
      </c>
      <c r="R2969" t="s">
        <v>8316</v>
      </c>
      <c r="S2969" s="16">
        <f t="shared" si="237"/>
        <v>42042.197824074072</v>
      </c>
      <c r="T2969" s="16">
        <f t="shared" si="238"/>
        <v>16503.156157407408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5"/>
        <v>106</v>
      </c>
      <c r="P2970">
        <f t="shared" si="236"/>
        <v>78.94</v>
      </c>
      <c r="Q2970" s="11" t="s">
        <v>8315</v>
      </c>
      <c r="R2970" t="s">
        <v>8316</v>
      </c>
      <c r="S2970" s="16">
        <f t="shared" si="237"/>
        <v>42585.523842592593</v>
      </c>
      <c r="T2970" s="16">
        <f t="shared" si="238"/>
        <v>17030.165972222221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5"/>
        <v>163</v>
      </c>
      <c r="P2971">
        <f t="shared" si="236"/>
        <v>95.59</v>
      </c>
      <c r="Q2971" s="11" t="s">
        <v>8315</v>
      </c>
      <c r="R2971" t="s">
        <v>8316</v>
      </c>
      <c r="S2971" s="16">
        <f t="shared" si="237"/>
        <v>42097.786493055552</v>
      </c>
      <c r="T2971" s="16">
        <f t="shared" si="238"/>
        <v>16558.952083333334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5"/>
        <v>106</v>
      </c>
      <c r="P2972">
        <f t="shared" si="236"/>
        <v>69.89</v>
      </c>
      <c r="Q2972" s="11" t="s">
        <v>8315</v>
      </c>
      <c r="R2972" t="s">
        <v>8316</v>
      </c>
      <c r="S2972" s="16">
        <f t="shared" si="237"/>
        <v>41808.669571759259</v>
      </c>
      <c r="T2972" s="16">
        <f t="shared" si="238"/>
        <v>16269.669571759259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5"/>
        <v>100</v>
      </c>
      <c r="P2973">
        <f t="shared" si="236"/>
        <v>74.53</v>
      </c>
      <c r="Q2973" s="11" t="s">
        <v>8315</v>
      </c>
      <c r="R2973" t="s">
        <v>8316</v>
      </c>
      <c r="S2973" s="16">
        <f t="shared" si="237"/>
        <v>41852.658310185187</v>
      </c>
      <c r="T2973" s="16">
        <f t="shared" si="238"/>
        <v>16313.658310185185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5"/>
        <v>105</v>
      </c>
      <c r="P2974">
        <f t="shared" si="236"/>
        <v>123.94</v>
      </c>
      <c r="Q2974" s="11" t="s">
        <v>8315</v>
      </c>
      <c r="R2974" t="s">
        <v>8316</v>
      </c>
      <c r="S2974" s="16">
        <f t="shared" si="237"/>
        <v>42694.110185185185</v>
      </c>
      <c r="T2974" s="16">
        <f t="shared" si="238"/>
        <v>17140.041666666668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5"/>
        <v>175</v>
      </c>
      <c r="P2975">
        <f t="shared" si="236"/>
        <v>264.85000000000002</v>
      </c>
      <c r="Q2975" s="11" t="s">
        <v>8315</v>
      </c>
      <c r="R2975" t="s">
        <v>8316</v>
      </c>
      <c r="S2975" s="16">
        <f t="shared" si="237"/>
        <v>42341.818379629629</v>
      </c>
      <c r="T2975" s="16">
        <f t="shared" si="238"/>
        <v>16801.166666666668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5"/>
        <v>102</v>
      </c>
      <c r="P2976">
        <f t="shared" si="236"/>
        <v>58.62</v>
      </c>
      <c r="Q2976" s="11" t="s">
        <v>8315</v>
      </c>
      <c r="R2976" t="s">
        <v>8316</v>
      </c>
      <c r="S2976" s="16">
        <f t="shared" si="237"/>
        <v>41880.061006944445</v>
      </c>
      <c r="T2976" s="16">
        <f t="shared" si="238"/>
        <v>16339.065972222221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5"/>
        <v>100</v>
      </c>
      <c r="P2977">
        <f t="shared" si="236"/>
        <v>70.88</v>
      </c>
      <c r="Q2977" s="11" t="s">
        <v>8315</v>
      </c>
      <c r="R2977" t="s">
        <v>8316</v>
      </c>
      <c r="S2977" s="16">
        <f t="shared" si="237"/>
        <v>41941.683865740742</v>
      </c>
      <c r="T2977" s="16">
        <f t="shared" si="238"/>
        <v>16401.125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5"/>
        <v>171</v>
      </c>
      <c r="P2978">
        <f t="shared" si="236"/>
        <v>8.57</v>
      </c>
      <c r="Q2978" s="11" t="s">
        <v>8315</v>
      </c>
      <c r="R2978" t="s">
        <v>8316</v>
      </c>
      <c r="S2978" s="16">
        <f t="shared" si="237"/>
        <v>42425.730671296296</v>
      </c>
      <c r="T2978" s="16">
        <f t="shared" si="238"/>
        <v>16873.5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5"/>
        <v>114</v>
      </c>
      <c r="P2979">
        <f t="shared" si="236"/>
        <v>113.57</v>
      </c>
      <c r="Q2979" s="11" t="s">
        <v>8315</v>
      </c>
      <c r="R2979" t="s">
        <v>8316</v>
      </c>
      <c r="S2979" s="16">
        <f t="shared" si="237"/>
        <v>42026.88118055556</v>
      </c>
      <c r="T2979" s="16">
        <f t="shared" si="238"/>
        <v>16517.093055555557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5"/>
        <v>129</v>
      </c>
      <c r="P2980">
        <f t="shared" si="236"/>
        <v>60.69</v>
      </c>
      <c r="Q2980" s="11" t="s">
        <v>8315</v>
      </c>
      <c r="R2980" t="s">
        <v>8316</v>
      </c>
      <c r="S2980" s="16">
        <f t="shared" si="237"/>
        <v>41922.640590277777</v>
      </c>
      <c r="T2980" s="16">
        <f t="shared" si="238"/>
        <v>16363.249305555555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5"/>
        <v>101</v>
      </c>
      <c r="P2981">
        <f t="shared" si="236"/>
        <v>110.22</v>
      </c>
      <c r="Q2981" s="11" t="s">
        <v>8315</v>
      </c>
      <c r="R2981" t="s">
        <v>8316</v>
      </c>
      <c r="S2981" s="16">
        <f t="shared" si="237"/>
        <v>41993.824340277773</v>
      </c>
      <c r="T2981" s="16">
        <f t="shared" si="238"/>
        <v>16441.25</v>
      </c>
      <c r="U2981">
        <f t="shared" si="234"/>
        <v>2014</v>
      </c>
    </row>
    <row r="2982" spans="1:21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5"/>
        <v>109</v>
      </c>
      <c r="P2982">
        <f t="shared" si="236"/>
        <v>136.46</v>
      </c>
      <c r="Q2982" s="11" t="s">
        <v>8315</v>
      </c>
      <c r="R2982" t="s">
        <v>8355</v>
      </c>
      <c r="S2982" s="16">
        <f t="shared" si="237"/>
        <v>42219.915856481486</v>
      </c>
      <c r="T2982" s="16">
        <f t="shared" si="238"/>
        <v>16671.083333333332</v>
      </c>
      <c r="U2982">
        <f t="shared" si="234"/>
        <v>2015</v>
      </c>
    </row>
    <row r="2983" spans="1:21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6">
        <f t="shared" si="237"/>
        <v>42225.559675925921</v>
      </c>
      <c r="T2983" s="16">
        <f t="shared" si="238"/>
        <v>16701.559675925924</v>
      </c>
      <c r="U2983">
        <f t="shared" si="234"/>
        <v>2015</v>
      </c>
    </row>
    <row r="2984" spans="1:21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6">
        <f t="shared" si="237"/>
        <v>42381.686840277776</v>
      </c>
      <c r="T2984" s="16">
        <f t="shared" si="238"/>
        <v>16842.68684027778</v>
      </c>
      <c r="U2984">
        <f t="shared" si="234"/>
        <v>2016</v>
      </c>
    </row>
    <row r="2985" spans="1:21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6">
        <f t="shared" si="237"/>
        <v>41894.632361111115</v>
      </c>
      <c r="T2985" s="16">
        <f t="shared" si="238"/>
        <v>16385.674027777779</v>
      </c>
      <c r="U2985">
        <f t="shared" si="234"/>
        <v>2014</v>
      </c>
    </row>
    <row r="2986" spans="1:21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6">
        <f t="shared" si="237"/>
        <v>42576.278715277775</v>
      </c>
      <c r="T2986" s="16">
        <f t="shared" si="238"/>
        <v>17037.278715277778</v>
      </c>
      <c r="U2986">
        <f t="shared" si="234"/>
        <v>2016</v>
      </c>
    </row>
    <row r="2987" spans="1:21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6">
        <f t="shared" si="237"/>
        <v>42654.973703703698</v>
      </c>
      <c r="T2987" s="16">
        <f t="shared" si="238"/>
        <v>17105.166666666668</v>
      </c>
      <c r="U2987">
        <f t="shared" si="234"/>
        <v>2016</v>
      </c>
    </row>
    <row r="2988" spans="1:21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6">
        <f t="shared" si="237"/>
        <v>42431.500069444446</v>
      </c>
      <c r="T2988" s="16">
        <f t="shared" si="238"/>
        <v>16922.458402777778</v>
      </c>
      <c r="U2988">
        <f t="shared" si="234"/>
        <v>2016</v>
      </c>
    </row>
    <row r="2989" spans="1:21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6">
        <f t="shared" si="237"/>
        <v>42627.307303240741</v>
      </c>
      <c r="T2989" s="16">
        <f t="shared" si="238"/>
        <v>17087</v>
      </c>
      <c r="U2989">
        <f t="shared" si="234"/>
        <v>2016</v>
      </c>
    </row>
    <row r="2990" spans="1:21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6">
        <f t="shared" si="237"/>
        <v>42511.362048611118</v>
      </c>
      <c r="T2990" s="16">
        <f t="shared" si="238"/>
        <v>16972.362048611114</v>
      </c>
      <c r="U2990">
        <f t="shared" si="234"/>
        <v>2016</v>
      </c>
    </row>
    <row r="2991" spans="1:21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6">
        <f t="shared" si="237"/>
        <v>42337.02039351852</v>
      </c>
      <c r="T2991" s="16">
        <f t="shared" si="238"/>
        <v>16790.207638888889</v>
      </c>
      <c r="U2991">
        <f t="shared" si="234"/>
        <v>2015</v>
      </c>
    </row>
    <row r="2992" spans="1:21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6">
        <f t="shared" si="237"/>
        <v>42341.57430555555</v>
      </c>
      <c r="T2992" s="16">
        <f t="shared" si="238"/>
        <v>16807.574305555554</v>
      </c>
      <c r="U2992">
        <f t="shared" si="234"/>
        <v>2015</v>
      </c>
    </row>
    <row r="2993" spans="1:21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6">
        <f t="shared" si="237"/>
        <v>42740.837152777778</v>
      </c>
      <c r="T2993" s="16">
        <f t="shared" si="238"/>
        <v>17193.837152777778</v>
      </c>
      <c r="U2993">
        <f t="shared" si="234"/>
        <v>2017</v>
      </c>
    </row>
    <row r="2994" spans="1:21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6">
        <f t="shared" si="237"/>
        <v>42622.767476851848</v>
      </c>
      <c r="T2994" s="16">
        <f t="shared" si="238"/>
        <v>17083.767476851852</v>
      </c>
      <c r="U2994">
        <f t="shared" si="234"/>
        <v>2016</v>
      </c>
    </row>
    <row r="2995" spans="1:21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6">
        <f t="shared" si="237"/>
        <v>42390.838738425926</v>
      </c>
      <c r="T2995" s="16">
        <f t="shared" si="238"/>
        <v>16851.838738425929</v>
      </c>
      <c r="U2995">
        <f t="shared" si="234"/>
        <v>2016</v>
      </c>
    </row>
    <row r="2996" spans="1:21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6">
        <f t="shared" si="237"/>
        <v>41885.478842592594</v>
      </c>
      <c r="T2996" s="16">
        <f t="shared" si="238"/>
        <v>16346.478842592594</v>
      </c>
      <c r="U2996">
        <f t="shared" si="234"/>
        <v>2014</v>
      </c>
    </row>
    <row r="2997" spans="1:21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6">
        <f t="shared" si="237"/>
        <v>42724.665173611109</v>
      </c>
      <c r="T2997" s="16">
        <f t="shared" si="238"/>
        <v>17185.665173611113</v>
      </c>
      <c r="U2997">
        <f t="shared" si="234"/>
        <v>2016</v>
      </c>
    </row>
    <row r="2998" spans="1:21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6">
        <f t="shared" si="237"/>
        <v>42090.912500000006</v>
      </c>
      <c r="T2998" s="16">
        <f t="shared" si="238"/>
        <v>16581.912500000002</v>
      </c>
      <c r="U2998">
        <f t="shared" si="234"/>
        <v>2015</v>
      </c>
    </row>
    <row r="2999" spans="1:21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6">
        <f t="shared" si="237"/>
        <v>42775.733715277776</v>
      </c>
      <c r="T2999" s="16">
        <f t="shared" si="238"/>
        <v>17224.207638888889</v>
      </c>
      <c r="U2999">
        <f t="shared" si="234"/>
        <v>2017</v>
      </c>
    </row>
    <row r="3000" spans="1:21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6">
        <f t="shared" si="237"/>
        <v>41778.193622685183</v>
      </c>
      <c r="T3000" s="16">
        <f t="shared" si="238"/>
        <v>16237.184027777779</v>
      </c>
      <c r="U3000">
        <f t="shared" si="234"/>
        <v>2014</v>
      </c>
    </row>
    <row r="3001" spans="1:21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6">
        <f t="shared" si="237"/>
        <v>42780.740277777775</v>
      </c>
      <c r="T3001" s="16">
        <f t="shared" si="238"/>
        <v>17226.083333333332</v>
      </c>
      <c r="U3001">
        <f t="shared" si="234"/>
        <v>2017</v>
      </c>
    </row>
    <row r="3002" spans="1:21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6">
        <f t="shared" si="237"/>
        <v>42752.827199074076</v>
      </c>
      <c r="T3002" s="16">
        <f t="shared" si="238"/>
        <v>17197.75</v>
      </c>
      <c r="U3002">
        <f t="shared" si="234"/>
        <v>2017</v>
      </c>
    </row>
    <row r="3003" spans="1:21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6">
        <f t="shared" si="237"/>
        <v>42534.895625000005</v>
      </c>
      <c r="T3003" s="16">
        <f t="shared" si="238"/>
        <v>16995.895625000001</v>
      </c>
      <c r="U3003">
        <f t="shared" si="234"/>
        <v>2016</v>
      </c>
    </row>
    <row r="3004" spans="1:21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6">
        <f t="shared" si="237"/>
        <v>41239.83625</v>
      </c>
      <c r="T3004" s="16">
        <f t="shared" si="238"/>
        <v>15700.83625</v>
      </c>
      <c r="U3004">
        <f t="shared" si="234"/>
        <v>2012</v>
      </c>
    </row>
    <row r="3005" spans="1:21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6">
        <f t="shared" si="237"/>
        <v>42398.849259259259</v>
      </c>
      <c r="T3005" s="16">
        <f t="shared" si="238"/>
        <v>16861.249305555557</v>
      </c>
      <c r="U3005">
        <f t="shared" si="234"/>
        <v>2016</v>
      </c>
    </row>
    <row r="3006" spans="1:21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6">
        <f t="shared" si="237"/>
        <v>41928.881064814814</v>
      </c>
      <c r="T3006" s="16">
        <f t="shared" si="238"/>
        <v>16389.922731481482</v>
      </c>
      <c r="U3006">
        <f t="shared" si="234"/>
        <v>2014</v>
      </c>
    </row>
    <row r="3007" spans="1:21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6">
        <f t="shared" si="237"/>
        <v>41888.674826388888</v>
      </c>
      <c r="T3007" s="16">
        <f t="shared" si="238"/>
        <v>16349.674826388889</v>
      </c>
      <c r="U3007">
        <f t="shared" si="234"/>
        <v>2014</v>
      </c>
    </row>
    <row r="3008" spans="1:21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6">
        <f t="shared" si="237"/>
        <v>41957.756840277783</v>
      </c>
      <c r="T3008" s="16">
        <f t="shared" si="238"/>
        <v>16418.75684027778</v>
      </c>
      <c r="U3008">
        <f t="shared" si="234"/>
        <v>2014</v>
      </c>
    </row>
    <row r="3009" spans="1:21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6">
        <f t="shared" si="237"/>
        <v>42098.216238425928</v>
      </c>
      <c r="T3009" s="16">
        <f t="shared" si="238"/>
        <v>16550.216238425925</v>
      </c>
      <c r="U3009">
        <f t="shared" si="234"/>
        <v>2015</v>
      </c>
    </row>
    <row r="3010" spans="1:21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6">
        <f t="shared" si="237"/>
        <v>42360.212025462963</v>
      </c>
      <c r="T3010" s="16">
        <f t="shared" si="238"/>
        <v>16821.212025462963</v>
      </c>
      <c r="U3010">
        <f t="shared" si="234"/>
        <v>2015</v>
      </c>
    </row>
    <row r="3011" spans="1:21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16400.611574074075</v>
      </c>
      <c r="U3011">
        <f t="shared" ref="U3011:U3074" si="239">YEAR(S3011)</f>
        <v>2014</v>
      </c>
    </row>
    <row r="3012" spans="1:21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16487.832395833331</v>
      </c>
      <c r="U3012">
        <f t="shared" si="239"/>
        <v>2014</v>
      </c>
    </row>
    <row r="3013" spans="1:21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16792.957638888889</v>
      </c>
      <c r="U3013">
        <f t="shared" si="239"/>
        <v>2015</v>
      </c>
    </row>
    <row r="3014" spans="1:21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16476.702893518519</v>
      </c>
      <c r="U3014">
        <f t="shared" si="239"/>
        <v>2015</v>
      </c>
    </row>
    <row r="3015" spans="1:21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16607.836215277777</v>
      </c>
      <c r="U3015">
        <f t="shared" si="239"/>
        <v>2015</v>
      </c>
    </row>
    <row r="3016" spans="1:21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16379.208333333334</v>
      </c>
      <c r="U3016">
        <f t="shared" si="239"/>
        <v>2014</v>
      </c>
    </row>
    <row r="3017" spans="1:21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ref="O3017:O3080" si="240">ROUND(E3017/D3017*100,0)</f>
        <v>103</v>
      </c>
      <c r="P3017">
        <f t="shared" ref="P3017:P3080" si="241">IFERROR(ROUND(E3017/L3017,2),0)</f>
        <v>87.7</v>
      </c>
      <c r="Q3017" s="11" t="s">
        <v>8315</v>
      </c>
      <c r="R3017" t="s">
        <v>8355</v>
      </c>
      <c r="S3017" s="16">
        <f t="shared" ref="S3017:S3080" si="242">(((J3017/60)/60)/24)+DATE(1970,1,1)</f>
        <v>41785.72729166667</v>
      </c>
      <c r="T3017" s="16">
        <f t="shared" ref="T3017:T3080" si="243">(((I3017/60)/60)/24)</f>
        <v>16232.166666666666</v>
      </c>
      <c r="U3017">
        <f t="shared" si="239"/>
        <v>2014</v>
      </c>
    </row>
    <row r="3018" spans="1:21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40"/>
        <v>103</v>
      </c>
      <c r="P3018">
        <f t="shared" si="241"/>
        <v>242.28</v>
      </c>
      <c r="Q3018" s="11" t="s">
        <v>8315</v>
      </c>
      <c r="R3018" t="s">
        <v>8355</v>
      </c>
      <c r="S3018" s="16">
        <f t="shared" si="242"/>
        <v>41778.548055555555</v>
      </c>
      <c r="T3018" s="16">
        <f t="shared" si="243"/>
        <v>16269.548055555555</v>
      </c>
      <c r="U3018">
        <f t="shared" si="239"/>
        <v>2014</v>
      </c>
    </row>
    <row r="3019" spans="1:21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16">
        <f t="shared" si="242"/>
        <v>41841.850034722222</v>
      </c>
      <c r="T3019" s="16">
        <f t="shared" si="243"/>
        <v>16302.850034722222</v>
      </c>
      <c r="U3019">
        <f t="shared" si="239"/>
        <v>2014</v>
      </c>
    </row>
    <row r="3020" spans="1:21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16">
        <f t="shared" si="242"/>
        <v>42163.29833333334</v>
      </c>
      <c r="T3020" s="16">
        <f t="shared" si="243"/>
        <v>16636.916666666668</v>
      </c>
      <c r="U3020">
        <f t="shared" si="239"/>
        <v>2015</v>
      </c>
    </row>
    <row r="3021" spans="1:21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16">
        <f t="shared" si="242"/>
        <v>41758.833564814813</v>
      </c>
      <c r="T3021" s="16">
        <f t="shared" si="243"/>
        <v>16217.125</v>
      </c>
      <c r="U3021">
        <f t="shared" si="239"/>
        <v>2014</v>
      </c>
    </row>
    <row r="3022" spans="1:21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16">
        <f t="shared" si="242"/>
        <v>42170.846446759257</v>
      </c>
      <c r="T3022" s="16">
        <f t="shared" si="243"/>
        <v>16661.84644675926</v>
      </c>
      <c r="U3022">
        <f t="shared" si="239"/>
        <v>2015</v>
      </c>
    </row>
    <row r="3023" spans="1:21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16">
        <f t="shared" si="242"/>
        <v>42660.618854166663</v>
      </c>
      <c r="T3023" s="16">
        <f t="shared" si="243"/>
        <v>17127.249305555557</v>
      </c>
      <c r="U3023">
        <f t="shared" si="239"/>
        <v>2016</v>
      </c>
    </row>
    <row r="3024" spans="1:21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16">
        <f t="shared" si="242"/>
        <v>42564.95380787037</v>
      </c>
      <c r="T3024" s="16">
        <f t="shared" si="243"/>
        <v>17040.95380787037</v>
      </c>
      <c r="U3024">
        <f t="shared" si="239"/>
        <v>2016</v>
      </c>
    </row>
    <row r="3025" spans="1:21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16">
        <f t="shared" si="242"/>
        <v>42121.675763888896</v>
      </c>
      <c r="T3025" s="16">
        <f t="shared" si="243"/>
        <v>16597.675763888892</v>
      </c>
      <c r="U3025">
        <f t="shared" si="239"/>
        <v>2015</v>
      </c>
    </row>
    <row r="3026" spans="1:21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16">
        <f t="shared" si="242"/>
        <v>41158.993923611109</v>
      </c>
      <c r="T3026" s="16">
        <f t="shared" si="243"/>
        <v>15619.993923611111</v>
      </c>
      <c r="U3026">
        <f t="shared" si="239"/>
        <v>2012</v>
      </c>
    </row>
    <row r="3027" spans="1:21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16">
        <f t="shared" si="242"/>
        <v>41761.509409722225</v>
      </c>
      <c r="T3027" s="16">
        <f t="shared" si="243"/>
        <v>16220.666666666666</v>
      </c>
      <c r="U3027">
        <f t="shared" si="239"/>
        <v>2014</v>
      </c>
    </row>
    <row r="3028" spans="1:21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16">
        <f t="shared" si="242"/>
        <v>42783.459398148145</v>
      </c>
      <c r="T3028" s="16">
        <f t="shared" si="243"/>
        <v>17228.459398148148</v>
      </c>
      <c r="U3028">
        <f t="shared" si="239"/>
        <v>2017</v>
      </c>
    </row>
    <row r="3029" spans="1:21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16">
        <f t="shared" si="242"/>
        <v>42053.704293981486</v>
      </c>
      <c r="T3029" s="16">
        <f t="shared" si="243"/>
        <v>16514.662627314814</v>
      </c>
      <c r="U3029">
        <f t="shared" si="239"/>
        <v>2015</v>
      </c>
    </row>
    <row r="3030" spans="1:21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16">
        <f t="shared" si="242"/>
        <v>42567.264178240745</v>
      </c>
      <c r="T3030" s="16">
        <f t="shared" si="243"/>
        <v>17028.264178240741</v>
      </c>
      <c r="U3030">
        <f t="shared" si="239"/>
        <v>2016</v>
      </c>
    </row>
    <row r="3031" spans="1:21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16">
        <f t="shared" si="242"/>
        <v>41932.708877314813</v>
      </c>
      <c r="T3031" s="16">
        <f t="shared" si="243"/>
        <v>16392.190972222223</v>
      </c>
      <c r="U3031">
        <f t="shared" si="239"/>
        <v>2014</v>
      </c>
    </row>
    <row r="3032" spans="1:21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16">
        <f t="shared" si="242"/>
        <v>42233.747349537036</v>
      </c>
      <c r="T3032" s="16">
        <f t="shared" si="243"/>
        <v>16694.74734953704</v>
      </c>
      <c r="U3032">
        <f t="shared" si="239"/>
        <v>2015</v>
      </c>
    </row>
    <row r="3033" spans="1:21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16">
        <f t="shared" si="242"/>
        <v>42597.882488425923</v>
      </c>
      <c r="T3033" s="16">
        <f t="shared" si="243"/>
        <v>17088.882488425927</v>
      </c>
      <c r="U3033">
        <f t="shared" si="239"/>
        <v>2016</v>
      </c>
    </row>
    <row r="3034" spans="1:21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16">
        <f t="shared" si="242"/>
        <v>42228.044664351852</v>
      </c>
      <c r="T3034" s="16">
        <f t="shared" si="243"/>
        <v>16689.044664351852</v>
      </c>
      <c r="U3034">
        <f t="shared" si="239"/>
        <v>2015</v>
      </c>
    </row>
    <row r="3035" spans="1:21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16">
        <f t="shared" si="242"/>
        <v>42570.110243055555</v>
      </c>
      <c r="T3035" s="16">
        <f t="shared" si="243"/>
        <v>17031.110243055555</v>
      </c>
      <c r="U3035">
        <f t="shared" si="239"/>
        <v>2016</v>
      </c>
    </row>
    <row r="3036" spans="1:21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16">
        <f t="shared" si="242"/>
        <v>42644.535358796296</v>
      </c>
      <c r="T3036" s="16">
        <f t="shared" si="243"/>
        <v>17106.165972222221</v>
      </c>
      <c r="U3036">
        <f t="shared" si="239"/>
        <v>2016</v>
      </c>
    </row>
    <row r="3037" spans="1:21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16">
        <f t="shared" si="242"/>
        <v>41368.560289351852</v>
      </c>
      <c r="T3037" s="16">
        <f t="shared" si="243"/>
        <v>15829.560289351852</v>
      </c>
      <c r="U3037">
        <f t="shared" si="239"/>
        <v>2013</v>
      </c>
    </row>
    <row r="3038" spans="1:21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16">
        <f t="shared" si="242"/>
        <v>41466.785231481481</v>
      </c>
      <c r="T3038" s="16">
        <f t="shared" si="243"/>
        <v>15933.499305555555</v>
      </c>
      <c r="U3038">
        <f t="shared" si="239"/>
        <v>2013</v>
      </c>
    </row>
    <row r="3039" spans="1:21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16">
        <f t="shared" si="242"/>
        <v>40378.893206018518</v>
      </c>
      <c r="T3039" s="16">
        <f t="shared" si="243"/>
        <v>14884.207638888889</v>
      </c>
      <c r="U3039">
        <f t="shared" si="239"/>
        <v>2010</v>
      </c>
    </row>
    <row r="3040" spans="1:21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16">
        <f t="shared" si="242"/>
        <v>42373.252280092594</v>
      </c>
      <c r="T3040" s="16">
        <f t="shared" si="243"/>
        <v>16864.252280092594</v>
      </c>
      <c r="U3040">
        <f t="shared" si="239"/>
        <v>2016</v>
      </c>
    </row>
    <row r="3041" spans="1:21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16">
        <f t="shared" si="242"/>
        <v>41610.794421296298</v>
      </c>
      <c r="T3041" s="16">
        <f t="shared" si="243"/>
        <v>16068.332638888889</v>
      </c>
      <c r="U3041">
        <f t="shared" si="239"/>
        <v>2013</v>
      </c>
    </row>
    <row r="3042" spans="1:21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16">
        <f t="shared" si="242"/>
        <v>42177.791909722218</v>
      </c>
      <c r="T3042" s="16">
        <f t="shared" si="243"/>
        <v>16612.958333333332</v>
      </c>
      <c r="U3042">
        <f t="shared" si="239"/>
        <v>2015</v>
      </c>
    </row>
    <row r="3043" spans="1:21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6">
        <f t="shared" si="242"/>
        <v>42359.868611111116</v>
      </c>
      <c r="T3043" s="16">
        <f t="shared" si="243"/>
        <v>16820.868611111113</v>
      </c>
      <c r="U3043">
        <f t="shared" si="239"/>
        <v>2015</v>
      </c>
    </row>
    <row r="3044" spans="1:21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6">
        <f t="shared" si="242"/>
        <v>42253.688043981485</v>
      </c>
      <c r="T3044" s="16">
        <f t="shared" si="243"/>
        <v>16714.688043981481</v>
      </c>
      <c r="U3044">
        <f t="shared" si="239"/>
        <v>2015</v>
      </c>
    </row>
    <row r="3045" spans="1:21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6">
        <f t="shared" si="242"/>
        <v>42083.070590277777</v>
      </c>
      <c r="T3045" s="16">
        <f t="shared" si="243"/>
        <v>16541.118055555555</v>
      </c>
      <c r="U3045">
        <f t="shared" si="239"/>
        <v>2015</v>
      </c>
    </row>
    <row r="3046" spans="1:21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6">
        <f t="shared" si="242"/>
        <v>42387.7268287037</v>
      </c>
      <c r="T3046" s="16">
        <f t="shared" si="243"/>
        <v>16833.726828703704</v>
      </c>
      <c r="U3046">
        <f t="shared" si="239"/>
        <v>2016</v>
      </c>
    </row>
    <row r="3047" spans="1:21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6">
        <f t="shared" si="242"/>
        <v>41843.155729166669</v>
      </c>
      <c r="T3047" s="16">
        <f t="shared" si="243"/>
        <v>16304.155729166667</v>
      </c>
      <c r="U3047">
        <f t="shared" si="239"/>
        <v>2014</v>
      </c>
    </row>
    <row r="3048" spans="1:21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6">
        <f t="shared" si="242"/>
        <v>41862.803078703706</v>
      </c>
      <c r="T3048" s="16">
        <f t="shared" si="243"/>
        <v>16323.202777777777</v>
      </c>
      <c r="U3048">
        <f t="shared" si="239"/>
        <v>2014</v>
      </c>
    </row>
    <row r="3049" spans="1:21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6">
        <f t="shared" si="242"/>
        <v>42443.989050925928</v>
      </c>
      <c r="T3049" s="16">
        <f t="shared" si="243"/>
        <v>16918.552777777779</v>
      </c>
      <c r="U3049">
        <f t="shared" si="239"/>
        <v>2016</v>
      </c>
    </row>
    <row r="3050" spans="1:21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6">
        <f t="shared" si="242"/>
        <v>41975.901180555549</v>
      </c>
      <c r="T3050" s="16">
        <f t="shared" si="243"/>
        <v>16435.890277777777</v>
      </c>
      <c r="U3050">
        <f t="shared" si="239"/>
        <v>2014</v>
      </c>
    </row>
    <row r="3051" spans="1:21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6">
        <f t="shared" si="242"/>
        <v>42139.014525462961</v>
      </c>
      <c r="T3051" s="16">
        <f t="shared" si="243"/>
        <v>16600.014525462964</v>
      </c>
      <c r="U3051">
        <f t="shared" si="239"/>
        <v>2015</v>
      </c>
    </row>
    <row r="3052" spans="1:21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6">
        <f t="shared" si="242"/>
        <v>42465.16851851852</v>
      </c>
      <c r="T3052" s="16">
        <f t="shared" si="243"/>
        <v>16926.16851851852</v>
      </c>
      <c r="U3052">
        <f t="shared" si="239"/>
        <v>2016</v>
      </c>
    </row>
    <row r="3053" spans="1:21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6">
        <f t="shared" si="242"/>
        <v>42744.416030092587</v>
      </c>
      <c r="T3053" s="16">
        <f t="shared" si="243"/>
        <v>17205.416030092591</v>
      </c>
      <c r="U3053">
        <f t="shared" si="239"/>
        <v>2017</v>
      </c>
    </row>
    <row r="3054" spans="1:21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16">
        <f t="shared" si="242"/>
        <v>42122.670069444444</v>
      </c>
      <c r="T3054" s="16">
        <f t="shared" si="243"/>
        <v>16583.665972222221</v>
      </c>
      <c r="U3054">
        <f t="shared" si="239"/>
        <v>2015</v>
      </c>
    </row>
    <row r="3055" spans="1:21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16">
        <f t="shared" si="242"/>
        <v>41862.761724537035</v>
      </c>
      <c r="T3055" s="16">
        <f t="shared" si="243"/>
        <v>16345.165972222223</v>
      </c>
      <c r="U3055">
        <f t="shared" si="239"/>
        <v>2014</v>
      </c>
    </row>
    <row r="3056" spans="1:21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40"/>
        <v>0</v>
      </c>
      <c r="P3056">
        <f t="shared" si="241"/>
        <v>0</v>
      </c>
      <c r="Q3056" s="11" t="s">
        <v>8315</v>
      </c>
      <c r="R3056" t="s">
        <v>8355</v>
      </c>
      <c r="S3056" s="16">
        <f t="shared" si="242"/>
        <v>42027.832800925928</v>
      </c>
      <c r="T3056" s="16">
        <f t="shared" si="243"/>
        <v>16496.044444444444</v>
      </c>
      <c r="U3056">
        <f t="shared" si="239"/>
        <v>2015</v>
      </c>
    </row>
    <row r="3057" spans="1:21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16">
        <f t="shared" si="242"/>
        <v>41953.95821759259</v>
      </c>
      <c r="T3057" s="16">
        <f t="shared" si="243"/>
        <v>16444.958217592593</v>
      </c>
      <c r="U3057">
        <f t="shared" si="239"/>
        <v>2014</v>
      </c>
    </row>
    <row r="3058" spans="1:21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40"/>
        <v>0</v>
      </c>
      <c r="P3058">
        <f t="shared" si="241"/>
        <v>0</v>
      </c>
      <c r="Q3058" s="11" t="s">
        <v>8315</v>
      </c>
      <c r="R3058" t="s">
        <v>8355</v>
      </c>
      <c r="S3058" s="16">
        <f t="shared" si="242"/>
        <v>41851.636388888888</v>
      </c>
      <c r="T3058" s="16">
        <f t="shared" si="243"/>
        <v>16342.636388888888</v>
      </c>
      <c r="U3058">
        <f t="shared" si="239"/>
        <v>2014</v>
      </c>
    </row>
    <row r="3059" spans="1:21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6">
        <f t="shared" si="242"/>
        <v>42433.650590277779</v>
      </c>
      <c r="T3059" s="16">
        <f t="shared" si="243"/>
        <v>16894.608923611111</v>
      </c>
      <c r="U3059">
        <f t="shared" si="239"/>
        <v>2016</v>
      </c>
    </row>
    <row r="3060" spans="1:21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6">
        <f t="shared" si="242"/>
        <v>42460.374305555553</v>
      </c>
      <c r="T3060" s="16">
        <f t="shared" si="243"/>
        <v>16941.374305555557</v>
      </c>
      <c r="U3060">
        <f t="shared" si="239"/>
        <v>2016</v>
      </c>
    </row>
    <row r="3061" spans="1:21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16">
        <f t="shared" si="242"/>
        <v>41829.935717592591</v>
      </c>
      <c r="T3061" s="16">
        <f t="shared" si="243"/>
        <v>16290.935717592592</v>
      </c>
      <c r="U3061">
        <f t="shared" si="239"/>
        <v>2014</v>
      </c>
    </row>
    <row r="3062" spans="1:21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16">
        <f t="shared" si="242"/>
        <v>42245.274699074071</v>
      </c>
      <c r="T3062" s="16">
        <f t="shared" si="243"/>
        <v>16706.274699074074</v>
      </c>
      <c r="U3062">
        <f t="shared" si="239"/>
        <v>2015</v>
      </c>
    </row>
    <row r="3063" spans="1:21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40"/>
        <v>0</v>
      </c>
      <c r="P3063">
        <f t="shared" si="241"/>
        <v>0</v>
      </c>
      <c r="Q3063" s="11" t="s">
        <v>8315</v>
      </c>
      <c r="R3063" t="s">
        <v>8355</v>
      </c>
      <c r="S3063" s="16">
        <f t="shared" si="242"/>
        <v>41834.784120370372</v>
      </c>
      <c r="T3063" s="16">
        <f t="shared" si="243"/>
        <v>16295.78412037037</v>
      </c>
      <c r="U3063">
        <f t="shared" si="239"/>
        <v>2014</v>
      </c>
    </row>
    <row r="3064" spans="1:21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16">
        <f t="shared" si="242"/>
        <v>42248.535787037035</v>
      </c>
      <c r="T3064" s="16">
        <f t="shared" si="243"/>
        <v>16708.75</v>
      </c>
      <c r="U3064">
        <f t="shared" si="239"/>
        <v>2015</v>
      </c>
    </row>
    <row r="3065" spans="1:21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16">
        <f t="shared" si="242"/>
        <v>42630.922893518517</v>
      </c>
      <c r="T3065" s="16">
        <f t="shared" si="243"/>
        <v>17096.922893518517</v>
      </c>
      <c r="U3065">
        <f t="shared" si="239"/>
        <v>2016</v>
      </c>
    </row>
    <row r="3066" spans="1:21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16">
        <f t="shared" si="242"/>
        <v>42299.130162037036</v>
      </c>
      <c r="T3066" s="16">
        <f t="shared" si="243"/>
        <v>16761.290972222221</v>
      </c>
      <c r="U3066">
        <f t="shared" si="239"/>
        <v>2015</v>
      </c>
    </row>
    <row r="3067" spans="1:21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6">
        <f t="shared" si="242"/>
        <v>41825.055231481485</v>
      </c>
      <c r="T3067" s="16">
        <f t="shared" si="243"/>
        <v>16281.055231481483</v>
      </c>
      <c r="U3067">
        <f t="shared" si="239"/>
        <v>2014</v>
      </c>
    </row>
    <row r="3068" spans="1:21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6">
        <f t="shared" si="242"/>
        <v>42531.228437500002</v>
      </c>
      <c r="T3068" s="16">
        <f t="shared" si="243"/>
        <v>16992.228437499998</v>
      </c>
      <c r="U3068">
        <f t="shared" si="239"/>
        <v>2016</v>
      </c>
    </row>
    <row r="3069" spans="1:21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6">
        <f t="shared" si="242"/>
        <v>42226.938414351855</v>
      </c>
      <c r="T3069" s="16">
        <f t="shared" si="243"/>
        <v>16687.938414351851</v>
      </c>
      <c r="U3069">
        <f t="shared" si="239"/>
        <v>2015</v>
      </c>
    </row>
    <row r="3070" spans="1:21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6">
        <f t="shared" si="242"/>
        <v>42263.691574074073</v>
      </c>
      <c r="T3070" s="16">
        <f t="shared" si="243"/>
        <v>16724.691574074073</v>
      </c>
      <c r="U3070">
        <f t="shared" si="239"/>
        <v>2015</v>
      </c>
    </row>
    <row r="3071" spans="1:21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6">
        <f t="shared" si="242"/>
        <v>41957.833726851852</v>
      </c>
      <c r="T3071" s="16">
        <f t="shared" si="243"/>
        <v>16418.833726851852</v>
      </c>
      <c r="U3071">
        <f t="shared" si="239"/>
        <v>2014</v>
      </c>
    </row>
    <row r="3072" spans="1:21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6">
        <f t="shared" si="242"/>
        <v>42690.733437499999</v>
      </c>
      <c r="T3072" s="16">
        <f t="shared" si="243"/>
        <v>17142.733437499999</v>
      </c>
      <c r="U3072">
        <f t="shared" si="239"/>
        <v>2016</v>
      </c>
    </row>
    <row r="3073" spans="1:21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6">
        <f t="shared" si="242"/>
        <v>42097.732418981483</v>
      </c>
      <c r="T3073" s="16">
        <f t="shared" si="243"/>
        <v>16546.249305555557</v>
      </c>
      <c r="U3073">
        <f t="shared" si="239"/>
        <v>2015</v>
      </c>
    </row>
    <row r="3074" spans="1:21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16">
        <f t="shared" si="242"/>
        <v>42658.690532407403</v>
      </c>
      <c r="T3074" s="16">
        <f t="shared" si="243"/>
        <v>17104.073611111111</v>
      </c>
      <c r="U3074">
        <f t="shared" si="239"/>
        <v>2016</v>
      </c>
    </row>
    <row r="3075" spans="1:21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16600.804861111112</v>
      </c>
      <c r="U3075">
        <f t="shared" ref="U3075:U3138" si="244">YEAR(S3075)</f>
        <v>2015</v>
      </c>
    </row>
    <row r="3076" spans="1:21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16870.57128472222</v>
      </c>
      <c r="U3076">
        <f t="shared" si="244"/>
        <v>2016</v>
      </c>
    </row>
    <row r="3077" spans="1:21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17032.102314814812</v>
      </c>
      <c r="U3077">
        <f t="shared" si="244"/>
        <v>2016</v>
      </c>
    </row>
    <row r="3078" spans="1:21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16717.651886574073</v>
      </c>
      <c r="U3078">
        <f t="shared" si="244"/>
        <v>2015</v>
      </c>
    </row>
    <row r="3079" spans="1:21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17227.956921296296</v>
      </c>
      <c r="U3079">
        <f t="shared" si="244"/>
        <v>2017</v>
      </c>
    </row>
    <row r="3080" spans="1:21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16492.138831018518</v>
      </c>
      <c r="U3080">
        <f t="shared" si="244"/>
        <v>2015</v>
      </c>
    </row>
    <row r="3081" spans="1:21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ref="O3081:O3144" si="245">ROUND(E3081/D3081*100,0)</f>
        <v>1</v>
      </c>
      <c r="P3081">
        <f t="shared" ref="P3081:P3144" si="246">IFERROR(ROUND(E3081/L3081,2),0)</f>
        <v>415.78</v>
      </c>
      <c r="Q3081" s="11" t="s">
        <v>8315</v>
      </c>
      <c r="R3081" t="s">
        <v>8355</v>
      </c>
      <c r="S3081" s="16">
        <f t="shared" ref="S3081:S3144" si="247">(((J3081/60)/60)/24)+DATE(1970,1,1)</f>
        <v>42055.713368055556</v>
      </c>
      <c r="T3081" s="16">
        <f t="shared" ref="T3081:T3144" si="248">(((I3081/60)/60)/24)</f>
        <v>16516.671701388888</v>
      </c>
      <c r="U3081">
        <f t="shared" si="244"/>
        <v>2015</v>
      </c>
    </row>
    <row r="3082" spans="1:21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5"/>
        <v>0</v>
      </c>
      <c r="P3082">
        <f t="shared" si="246"/>
        <v>53.71</v>
      </c>
      <c r="Q3082" s="11" t="s">
        <v>8315</v>
      </c>
      <c r="R3082" t="s">
        <v>8355</v>
      </c>
      <c r="S3082" s="16">
        <f t="shared" si="247"/>
        <v>41940.028287037036</v>
      </c>
      <c r="T3082" s="16">
        <f t="shared" si="248"/>
        <v>16431.069953703704</v>
      </c>
      <c r="U3082">
        <f t="shared" si="244"/>
        <v>2014</v>
      </c>
    </row>
    <row r="3083" spans="1:21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6">
        <f t="shared" si="247"/>
        <v>42237.181608796294</v>
      </c>
      <c r="T3083" s="16">
        <f t="shared" si="248"/>
        <v>16698.181608796298</v>
      </c>
      <c r="U3083">
        <f t="shared" si="244"/>
        <v>2015</v>
      </c>
    </row>
    <row r="3084" spans="1:21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5"/>
        <v>0</v>
      </c>
      <c r="P3084">
        <f t="shared" si="246"/>
        <v>0</v>
      </c>
      <c r="Q3084" s="11" t="s">
        <v>8315</v>
      </c>
      <c r="R3084" t="s">
        <v>8355</v>
      </c>
      <c r="S3084" s="16">
        <f t="shared" si="247"/>
        <v>42293.922986111109</v>
      </c>
      <c r="T3084" s="16">
        <f t="shared" si="248"/>
        <v>16754.964652777777</v>
      </c>
      <c r="U3084">
        <f t="shared" si="244"/>
        <v>2015</v>
      </c>
    </row>
    <row r="3085" spans="1:21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6">
        <f t="shared" si="247"/>
        <v>41853.563402777778</v>
      </c>
      <c r="T3085" s="16">
        <f t="shared" si="248"/>
        <v>16314.208333333334</v>
      </c>
      <c r="U3085">
        <f t="shared" si="244"/>
        <v>2014</v>
      </c>
    </row>
    <row r="3086" spans="1:21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6">
        <f t="shared" si="247"/>
        <v>42100.723738425921</v>
      </c>
      <c r="T3086" s="16">
        <f t="shared" si="248"/>
        <v>16560.783333333333</v>
      </c>
      <c r="U3086">
        <f t="shared" si="244"/>
        <v>2015</v>
      </c>
    </row>
    <row r="3087" spans="1:21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6">
        <f t="shared" si="247"/>
        <v>42246.883784722217</v>
      </c>
      <c r="T3087" s="16">
        <f t="shared" si="248"/>
        <v>16707.88378472222</v>
      </c>
      <c r="U3087">
        <f t="shared" si="244"/>
        <v>2015</v>
      </c>
    </row>
    <row r="3088" spans="1:21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6">
        <f t="shared" si="247"/>
        <v>42173.67082175926</v>
      </c>
      <c r="T3088" s="16">
        <f t="shared" si="248"/>
        <v>16664.67082175926</v>
      </c>
      <c r="U3088">
        <f t="shared" si="244"/>
        <v>2015</v>
      </c>
    </row>
    <row r="3089" spans="1:21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6">
        <f t="shared" si="247"/>
        <v>42665.150347222225</v>
      </c>
      <c r="T3089" s="16">
        <f t="shared" si="248"/>
        <v>17156.192013888889</v>
      </c>
      <c r="U3089">
        <f t="shared" si="244"/>
        <v>2016</v>
      </c>
    </row>
    <row r="3090" spans="1:21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6">
        <f t="shared" si="247"/>
        <v>41981.57230324074</v>
      </c>
      <c r="T3090" s="16">
        <f t="shared" si="248"/>
        <v>16443.570138888888</v>
      </c>
      <c r="U3090">
        <f t="shared" si="244"/>
        <v>2014</v>
      </c>
    </row>
    <row r="3091" spans="1:21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6">
        <f t="shared" si="247"/>
        <v>42528.542627314819</v>
      </c>
      <c r="T3091" s="16">
        <f t="shared" si="248"/>
        <v>16991.082638888889</v>
      </c>
      <c r="U3091">
        <f t="shared" si="244"/>
        <v>2016</v>
      </c>
    </row>
    <row r="3092" spans="1:21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6">
        <f t="shared" si="247"/>
        <v>42065.818807870368</v>
      </c>
      <c r="T3092" s="16">
        <f t="shared" si="248"/>
        <v>16556.777141203704</v>
      </c>
      <c r="U3092">
        <f t="shared" si="244"/>
        <v>2015</v>
      </c>
    </row>
    <row r="3093" spans="1:21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6">
        <f t="shared" si="247"/>
        <v>42566.948414351849</v>
      </c>
      <c r="T3093" s="16">
        <f t="shared" si="248"/>
        <v>17027.948414351853</v>
      </c>
      <c r="U3093">
        <f t="shared" si="244"/>
        <v>2016</v>
      </c>
    </row>
    <row r="3094" spans="1:21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6">
        <f t="shared" si="247"/>
        <v>42255.619351851856</v>
      </c>
      <c r="T3094" s="16">
        <f t="shared" si="248"/>
        <v>16723.916666666668</v>
      </c>
      <c r="U3094">
        <f t="shared" si="244"/>
        <v>2015</v>
      </c>
    </row>
    <row r="3095" spans="1:21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6">
        <f t="shared" si="247"/>
        <v>41760.909039351849</v>
      </c>
      <c r="T3095" s="16">
        <f t="shared" si="248"/>
        <v>16222.165972222223</v>
      </c>
      <c r="U3095">
        <f t="shared" si="244"/>
        <v>2014</v>
      </c>
    </row>
    <row r="3096" spans="1:21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6">
        <f t="shared" si="247"/>
        <v>42207.795787037037</v>
      </c>
      <c r="T3096" s="16">
        <f t="shared" si="248"/>
        <v>16698.795787037037</v>
      </c>
      <c r="U3096">
        <f t="shared" si="244"/>
        <v>2015</v>
      </c>
    </row>
    <row r="3097" spans="1:21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6">
        <f t="shared" si="247"/>
        <v>42523.025231481486</v>
      </c>
      <c r="T3097" s="16">
        <f t="shared" si="248"/>
        <v>17014.025231481482</v>
      </c>
      <c r="U3097">
        <f t="shared" si="244"/>
        <v>2016</v>
      </c>
    </row>
    <row r="3098" spans="1:21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6">
        <f t="shared" si="247"/>
        <v>42114.825532407413</v>
      </c>
      <c r="T3098" s="16">
        <f t="shared" si="248"/>
        <v>16575.825532407409</v>
      </c>
      <c r="U3098">
        <f t="shared" si="244"/>
        <v>2015</v>
      </c>
    </row>
    <row r="3099" spans="1:21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6">
        <f t="shared" si="247"/>
        <v>42629.503483796296</v>
      </c>
      <c r="T3099" s="16">
        <f t="shared" si="248"/>
        <v>17081.583333333332</v>
      </c>
      <c r="U3099">
        <f t="shared" si="244"/>
        <v>2016</v>
      </c>
    </row>
    <row r="3100" spans="1:21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6">
        <f t="shared" si="247"/>
        <v>42359.792233796295</v>
      </c>
      <c r="T3100" s="16">
        <f t="shared" si="248"/>
        <v>16839.011805555554</v>
      </c>
      <c r="U3100">
        <f t="shared" si="244"/>
        <v>2015</v>
      </c>
    </row>
    <row r="3101" spans="1:21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6">
        <f t="shared" si="247"/>
        <v>42382.189710648148</v>
      </c>
      <c r="T3101" s="16">
        <f t="shared" si="248"/>
        <v>16843.189710648148</v>
      </c>
      <c r="U3101">
        <f t="shared" si="244"/>
        <v>2016</v>
      </c>
    </row>
    <row r="3102" spans="1:21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6">
        <f t="shared" si="247"/>
        <v>41902.622395833336</v>
      </c>
      <c r="T3102" s="16">
        <f t="shared" si="248"/>
        <v>16363.622395833334</v>
      </c>
      <c r="U3102">
        <f t="shared" si="244"/>
        <v>2014</v>
      </c>
    </row>
    <row r="3103" spans="1:21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6">
        <f t="shared" si="247"/>
        <v>42171.383530092593</v>
      </c>
      <c r="T3103" s="16">
        <f t="shared" si="248"/>
        <v>16632.330555555556</v>
      </c>
      <c r="U3103">
        <f t="shared" si="244"/>
        <v>2015</v>
      </c>
    </row>
    <row r="3104" spans="1:21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6">
        <f t="shared" si="247"/>
        <v>42555.340486111112</v>
      </c>
      <c r="T3104" s="16">
        <f t="shared" si="248"/>
        <v>17036.340486111112</v>
      </c>
      <c r="U3104">
        <f t="shared" si="244"/>
        <v>2016</v>
      </c>
    </row>
    <row r="3105" spans="1:21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6">
        <f t="shared" si="247"/>
        <v>42107.156319444446</v>
      </c>
      <c r="T3105" s="16">
        <f t="shared" si="248"/>
        <v>16598.156319444446</v>
      </c>
      <c r="U3105">
        <f t="shared" si="244"/>
        <v>2015</v>
      </c>
    </row>
    <row r="3106" spans="1:21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6">
        <f t="shared" si="247"/>
        <v>42006.908692129626</v>
      </c>
      <c r="T3106" s="16">
        <f t="shared" si="248"/>
        <v>16469.083333333332</v>
      </c>
      <c r="U3106">
        <f t="shared" si="244"/>
        <v>2015</v>
      </c>
    </row>
    <row r="3107" spans="1:21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6">
        <f t="shared" si="247"/>
        <v>41876.718935185185</v>
      </c>
      <c r="T3107" s="16">
        <f t="shared" si="248"/>
        <v>16362.208333333334</v>
      </c>
      <c r="U3107">
        <f t="shared" si="244"/>
        <v>2014</v>
      </c>
    </row>
    <row r="3108" spans="1:21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6">
        <f t="shared" si="247"/>
        <v>42241.429120370376</v>
      </c>
      <c r="T3108" s="16">
        <f t="shared" si="248"/>
        <v>16694.916666666668</v>
      </c>
      <c r="U3108">
        <f t="shared" si="244"/>
        <v>2015</v>
      </c>
    </row>
    <row r="3109" spans="1:21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6">
        <f t="shared" si="247"/>
        <v>42128.814247685179</v>
      </c>
      <c r="T3109" s="16">
        <f t="shared" si="248"/>
        <v>16566.814247685183</v>
      </c>
      <c r="U3109">
        <f t="shared" si="244"/>
        <v>2015</v>
      </c>
    </row>
    <row r="3110" spans="1:21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6">
        <f t="shared" si="247"/>
        <v>42062.680486111116</v>
      </c>
      <c r="T3110" s="16">
        <f t="shared" si="248"/>
        <v>16553.638819444444</v>
      </c>
      <c r="U3110">
        <f t="shared" si="244"/>
        <v>2015</v>
      </c>
    </row>
    <row r="3111" spans="1:21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6">
        <f t="shared" si="247"/>
        <v>41844.125115740739</v>
      </c>
      <c r="T3111" s="16">
        <f t="shared" si="248"/>
        <v>16310.125115740741</v>
      </c>
      <c r="U3111">
        <f t="shared" si="244"/>
        <v>2014</v>
      </c>
    </row>
    <row r="3112" spans="1:21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6">
        <f t="shared" si="247"/>
        <v>42745.031469907408</v>
      </c>
      <c r="T3112" s="16">
        <f t="shared" si="248"/>
        <v>17216.031469907408</v>
      </c>
      <c r="U3112">
        <f t="shared" si="244"/>
        <v>2017</v>
      </c>
    </row>
    <row r="3113" spans="1:21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6">
        <f t="shared" si="247"/>
        <v>41885.595138888886</v>
      </c>
      <c r="T3113" s="16">
        <f t="shared" si="248"/>
        <v>16347.595138888888</v>
      </c>
      <c r="U3113">
        <f t="shared" si="244"/>
        <v>2014</v>
      </c>
    </row>
    <row r="3114" spans="1:21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6">
        <f t="shared" si="247"/>
        <v>42615.121921296297</v>
      </c>
      <c r="T3114" s="16">
        <f t="shared" si="248"/>
        <v>17106.121921296297</v>
      </c>
      <c r="U3114">
        <f t="shared" si="244"/>
        <v>2016</v>
      </c>
    </row>
    <row r="3115" spans="1:21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6">
        <f t="shared" si="247"/>
        <v>42081.731273148151</v>
      </c>
      <c r="T3115" s="16">
        <f t="shared" si="248"/>
        <v>16542.731273148147</v>
      </c>
      <c r="U3115">
        <f t="shared" si="244"/>
        <v>2015</v>
      </c>
    </row>
    <row r="3116" spans="1:21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6">
        <f t="shared" si="247"/>
        <v>41843.632523148146</v>
      </c>
      <c r="T3116" s="16">
        <f t="shared" si="248"/>
        <v>16334.632523148148</v>
      </c>
      <c r="U3116">
        <f t="shared" si="244"/>
        <v>2014</v>
      </c>
    </row>
    <row r="3117" spans="1:21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6">
        <f t="shared" si="247"/>
        <v>42496.447071759263</v>
      </c>
      <c r="T3117" s="16">
        <f t="shared" si="248"/>
        <v>16957.447071759259</v>
      </c>
      <c r="U3117">
        <f t="shared" si="244"/>
        <v>2016</v>
      </c>
    </row>
    <row r="3118" spans="1:21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6">
        <f t="shared" si="247"/>
        <v>42081.515335648146</v>
      </c>
      <c r="T3118" s="16">
        <f t="shared" si="248"/>
        <v>16526.51533564815</v>
      </c>
      <c r="U3118">
        <f t="shared" si="244"/>
        <v>2015</v>
      </c>
    </row>
    <row r="3119" spans="1:21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6">
        <f t="shared" si="247"/>
        <v>42509.374537037031</v>
      </c>
      <c r="T3119" s="16">
        <f t="shared" si="248"/>
        <v>16948.55</v>
      </c>
      <c r="U3119">
        <f t="shared" si="244"/>
        <v>2016</v>
      </c>
    </row>
    <row r="3120" spans="1:21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6">
        <f t="shared" si="247"/>
        <v>42534.649571759262</v>
      </c>
      <c r="T3120" s="16">
        <f t="shared" si="248"/>
        <v>16984.649571759259</v>
      </c>
      <c r="U3120">
        <f t="shared" si="244"/>
        <v>2016</v>
      </c>
    </row>
    <row r="3121" spans="1:21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6">
        <f t="shared" si="247"/>
        <v>42060.04550925926</v>
      </c>
      <c r="T3121" s="16">
        <f t="shared" si="248"/>
        <v>16521.003842592592</v>
      </c>
      <c r="U3121">
        <f t="shared" si="244"/>
        <v>2015</v>
      </c>
    </row>
    <row r="3122" spans="1:21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6">
        <f t="shared" si="247"/>
        <v>42435.942083333335</v>
      </c>
      <c r="T3122" s="16">
        <f t="shared" si="248"/>
        <v>16926.900416666667</v>
      </c>
      <c r="U3122">
        <f t="shared" si="244"/>
        <v>2016</v>
      </c>
    </row>
    <row r="3123" spans="1:21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6">
        <f t="shared" si="247"/>
        <v>41848.679803240739</v>
      </c>
      <c r="T3123" s="16">
        <f t="shared" si="248"/>
        <v>16339.679803240741</v>
      </c>
      <c r="U3123">
        <f t="shared" si="244"/>
        <v>2014</v>
      </c>
    </row>
    <row r="3124" spans="1:21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6">
        <f t="shared" si="247"/>
        <v>42678.932083333333</v>
      </c>
      <c r="T3124" s="16">
        <f t="shared" si="248"/>
        <v>17114.973750000001</v>
      </c>
      <c r="U3124">
        <f t="shared" si="244"/>
        <v>2016</v>
      </c>
    </row>
    <row r="3125" spans="1:21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6">
        <f t="shared" si="247"/>
        <v>42530.993032407408</v>
      </c>
      <c r="T3125" s="16">
        <f t="shared" si="248"/>
        <v>16991.993032407405</v>
      </c>
      <c r="U3125">
        <f t="shared" si="244"/>
        <v>2016</v>
      </c>
    </row>
    <row r="3126" spans="1:21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6">
        <f t="shared" si="247"/>
        <v>41977.780104166668</v>
      </c>
      <c r="T3126" s="16">
        <f t="shared" si="248"/>
        <v>16468.780104166668</v>
      </c>
      <c r="U3126">
        <f t="shared" si="244"/>
        <v>2014</v>
      </c>
    </row>
    <row r="3127" spans="1:21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6">
        <f t="shared" si="247"/>
        <v>42346.20685185185</v>
      </c>
      <c r="T3127" s="16">
        <f t="shared" si="248"/>
        <v>16807.206851851854</v>
      </c>
      <c r="U3127">
        <f t="shared" si="244"/>
        <v>2015</v>
      </c>
    </row>
    <row r="3128" spans="1:21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6">
        <f t="shared" si="247"/>
        <v>42427.01807870371</v>
      </c>
      <c r="T3128" s="16">
        <f t="shared" si="248"/>
        <v>16887.976412037038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5"/>
        <v>0</v>
      </c>
      <c r="P3129">
        <f t="shared" si="246"/>
        <v>0</v>
      </c>
      <c r="Q3129" s="11" t="s">
        <v>8315</v>
      </c>
      <c r="R3129" t="s">
        <v>8316</v>
      </c>
      <c r="S3129" s="16">
        <f t="shared" si="247"/>
        <v>42034.856817129628</v>
      </c>
      <c r="T3129" s="16">
        <f t="shared" si="248"/>
        <v>16495.856817129628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6">
        <f t="shared" si="247"/>
        <v>42780.825706018513</v>
      </c>
      <c r="T3130" s="16">
        <f t="shared" si="248"/>
        <v>17241.784039351853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6">
        <f t="shared" si="247"/>
        <v>42803.842812499999</v>
      </c>
      <c r="T3131" s="16">
        <f t="shared" si="248"/>
        <v>17274.801145833331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6">
        <f t="shared" si="247"/>
        <v>42808.640231481477</v>
      </c>
      <c r="T3132" s="16">
        <f t="shared" si="248"/>
        <v>17270.207638888889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6">
        <f t="shared" si="247"/>
        <v>42803.579224537039</v>
      </c>
      <c r="T3133" s="16">
        <f t="shared" si="248"/>
        <v>17264.537557870372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6">
        <f t="shared" si="247"/>
        <v>42786.350231481483</v>
      </c>
      <c r="T3134" s="16">
        <f t="shared" si="248"/>
        <v>17277.308564814815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6">
        <f t="shared" si="247"/>
        <v>42788.565208333333</v>
      </c>
      <c r="T3135" s="16">
        <f t="shared" si="248"/>
        <v>17249.523541666666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6">
        <f t="shared" si="247"/>
        <v>42800.720127314817</v>
      </c>
      <c r="T3136" s="16">
        <f t="shared" si="248"/>
        <v>17252.678460648149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6">
        <f t="shared" si="247"/>
        <v>42807.151863425926</v>
      </c>
      <c r="T3137" s="16">
        <f t="shared" si="248"/>
        <v>17260.151863425926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6">
        <f t="shared" si="247"/>
        <v>42789.462430555555</v>
      </c>
      <c r="T3138" s="16">
        <f t="shared" si="248"/>
        <v>17256.957638888889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17289.8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17259.645914351851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17250.189583333333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17263.677118055555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17272.833333333332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17244.471516203706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ref="O3145:O3208" si="250">ROUND(E3145/D3145*100,0)</f>
        <v>0</v>
      </c>
      <c r="P3145">
        <f t="shared" ref="P3145:P3208" si="251">IFERROR(ROUND(E3145/L3145,2),0)</f>
        <v>0</v>
      </c>
      <c r="Q3145" s="11" t="s">
        <v>8315</v>
      </c>
      <c r="R3145" t="s">
        <v>8316</v>
      </c>
      <c r="S3145" s="16">
        <f t="shared" ref="S3145:S3208" si="252">(((J3145/60)/60)/24)+DATE(1970,1,1)</f>
        <v>42808.358287037037</v>
      </c>
      <c r="T3145" s="16">
        <f t="shared" ref="T3145:T3208" si="253">(((I3145/60)/60)/24)</f>
        <v>17265.358287037037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50"/>
        <v>75</v>
      </c>
      <c r="P3146">
        <f t="shared" si="251"/>
        <v>251.33</v>
      </c>
      <c r="Q3146" s="11" t="s">
        <v>8315</v>
      </c>
      <c r="R3146" t="s">
        <v>8316</v>
      </c>
      <c r="S3146" s="16">
        <f t="shared" si="252"/>
        <v>42796.538275462968</v>
      </c>
      <c r="T3146" s="16">
        <f t="shared" si="253"/>
        <v>17244.25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50"/>
        <v>0</v>
      </c>
      <c r="P3147">
        <f t="shared" si="251"/>
        <v>0</v>
      </c>
      <c r="Q3147" s="11" t="s">
        <v>8315</v>
      </c>
      <c r="R3147" t="s">
        <v>8316</v>
      </c>
      <c r="S3147" s="16">
        <f t="shared" si="252"/>
        <v>42762.040902777779</v>
      </c>
      <c r="T3147" s="16">
        <f t="shared" si="253"/>
        <v>17252.999236111111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16">
        <f t="shared" si="252"/>
        <v>42796.682476851856</v>
      </c>
      <c r="T3148" s="16">
        <f t="shared" si="253"/>
        <v>17272.640810185185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50"/>
        <v>118</v>
      </c>
      <c r="P3149">
        <f t="shared" si="251"/>
        <v>110.35</v>
      </c>
      <c r="Q3149" s="11" t="s">
        <v>8315</v>
      </c>
      <c r="R3149" t="s">
        <v>8316</v>
      </c>
      <c r="S3149" s="16">
        <f t="shared" si="252"/>
        <v>41909.969386574077</v>
      </c>
      <c r="T3149" s="16">
        <f t="shared" si="253"/>
        <v>16381.011053240742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50"/>
        <v>131</v>
      </c>
      <c r="P3150">
        <f t="shared" si="251"/>
        <v>41.42</v>
      </c>
      <c r="Q3150" s="11" t="s">
        <v>8315</v>
      </c>
      <c r="R3150" t="s">
        <v>8316</v>
      </c>
      <c r="S3150" s="16">
        <f t="shared" si="252"/>
        <v>41891.665324074071</v>
      </c>
      <c r="T3150" s="16">
        <f t="shared" si="253"/>
        <v>16344.166666666666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50"/>
        <v>104</v>
      </c>
      <c r="P3151">
        <f t="shared" si="251"/>
        <v>52</v>
      </c>
      <c r="Q3151" s="11" t="s">
        <v>8315</v>
      </c>
      <c r="R3151" t="s">
        <v>8316</v>
      </c>
      <c r="S3151" s="16">
        <f t="shared" si="252"/>
        <v>41226.017361111109</v>
      </c>
      <c r="T3151" s="16">
        <f t="shared" si="253"/>
        <v>15681.083333333334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50"/>
        <v>101</v>
      </c>
      <c r="P3152">
        <f t="shared" si="251"/>
        <v>33.99</v>
      </c>
      <c r="Q3152" s="11" t="s">
        <v>8315</v>
      </c>
      <c r="R3152" t="s">
        <v>8316</v>
      </c>
      <c r="S3152" s="16">
        <f t="shared" si="252"/>
        <v>40478.263923611114</v>
      </c>
      <c r="T3152" s="16">
        <f t="shared" si="253"/>
        <v>14999.166666666666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50"/>
        <v>100</v>
      </c>
      <c r="P3153">
        <f t="shared" si="251"/>
        <v>103.35</v>
      </c>
      <c r="Q3153" s="11" t="s">
        <v>8315</v>
      </c>
      <c r="R3153" t="s">
        <v>8316</v>
      </c>
      <c r="S3153" s="16">
        <f t="shared" si="252"/>
        <v>41862.83997685185</v>
      </c>
      <c r="T3153" s="16">
        <f t="shared" si="253"/>
        <v>16323.839976851852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50"/>
        <v>106</v>
      </c>
      <c r="P3154">
        <f t="shared" si="251"/>
        <v>34.79</v>
      </c>
      <c r="Q3154" s="11" t="s">
        <v>8315</v>
      </c>
      <c r="R3154" t="s">
        <v>8316</v>
      </c>
      <c r="S3154" s="16">
        <f t="shared" si="252"/>
        <v>41550.867673611108</v>
      </c>
      <c r="T3154" s="16">
        <f t="shared" si="253"/>
        <v>16011.86767361111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50"/>
        <v>336</v>
      </c>
      <c r="P3155">
        <f t="shared" si="251"/>
        <v>41.77</v>
      </c>
      <c r="Q3155" s="11" t="s">
        <v>8315</v>
      </c>
      <c r="R3155" t="s">
        <v>8316</v>
      </c>
      <c r="S3155" s="16">
        <f t="shared" si="252"/>
        <v>40633.154363425929</v>
      </c>
      <c r="T3155" s="16">
        <f t="shared" si="253"/>
        <v>15095.207638888889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50"/>
        <v>113</v>
      </c>
      <c r="P3156">
        <f t="shared" si="251"/>
        <v>64.27</v>
      </c>
      <c r="Q3156" s="11" t="s">
        <v>8315</v>
      </c>
      <c r="R3156" t="s">
        <v>8316</v>
      </c>
      <c r="S3156" s="16">
        <f t="shared" si="252"/>
        <v>40970.875671296293</v>
      </c>
      <c r="T3156" s="16">
        <f t="shared" si="253"/>
        <v>15431.834004629629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50"/>
        <v>189</v>
      </c>
      <c r="P3157">
        <f t="shared" si="251"/>
        <v>31.21</v>
      </c>
      <c r="Q3157" s="11" t="s">
        <v>8315</v>
      </c>
      <c r="R3157" t="s">
        <v>8316</v>
      </c>
      <c r="S3157" s="16">
        <f t="shared" si="252"/>
        <v>41233.499131944445</v>
      </c>
      <c r="T3157" s="16">
        <f t="shared" si="253"/>
        <v>15694.499131944445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50"/>
        <v>102</v>
      </c>
      <c r="P3158">
        <f t="shared" si="251"/>
        <v>62.92</v>
      </c>
      <c r="Q3158" s="11" t="s">
        <v>8315</v>
      </c>
      <c r="R3158" t="s">
        <v>8316</v>
      </c>
      <c r="S3158" s="16">
        <f t="shared" si="252"/>
        <v>41026.953055555554</v>
      </c>
      <c r="T3158" s="16">
        <f t="shared" si="253"/>
        <v>15492.953055555554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50"/>
        <v>101</v>
      </c>
      <c r="P3159">
        <f t="shared" si="251"/>
        <v>98.54</v>
      </c>
      <c r="Q3159" s="11" t="s">
        <v>8315</v>
      </c>
      <c r="R3159" t="s">
        <v>8316</v>
      </c>
      <c r="S3159" s="16">
        <f t="shared" si="252"/>
        <v>41829.788252314815</v>
      </c>
      <c r="T3159" s="16">
        <f t="shared" si="253"/>
        <v>16270.208333333334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50"/>
        <v>114</v>
      </c>
      <c r="P3160">
        <f t="shared" si="251"/>
        <v>82.61</v>
      </c>
      <c r="Q3160" s="11" t="s">
        <v>8315</v>
      </c>
      <c r="R3160" t="s">
        <v>8316</v>
      </c>
      <c r="S3160" s="16">
        <f t="shared" si="252"/>
        <v>41447.839722222219</v>
      </c>
      <c r="T3160" s="16">
        <f t="shared" si="253"/>
        <v>15908.839722222221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50"/>
        <v>133</v>
      </c>
      <c r="P3161">
        <f t="shared" si="251"/>
        <v>38.5</v>
      </c>
      <c r="Q3161" s="11" t="s">
        <v>8315</v>
      </c>
      <c r="R3161" t="s">
        <v>8316</v>
      </c>
      <c r="S3161" s="16">
        <f t="shared" si="252"/>
        <v>40884.066678240742</v>
      </c>
      <c r="T3161" s="16">
        <f t="shared" si="253"/>
        <v>15357.958333333334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50"/>
        <v>102</v>
      </c>
      <c r="P3162">
        <f t="shared" si="251"/>
        <v>80.16</v>
      </c>
      <c r="Q3162" s="11" t="s">
        <v>8315</v>
      </c>
      <c r="R3162" t="s">
        <v>8316</v>
      </c>
      <c r="S3162" s="16">
        <f t="shared" si="252"/>
        <v>41841.26489583333</v>
      </c>
      <c r="T3162" s="16">
        <f t="shared" si="253"/>
        <v>16295.207638888889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50"/>
        <v>105</v>
      </c>
      <c r="P3163">
        <f t="shared" si="251"/>
        <v>28.41</v>
      </c>
      <c r="Q3163" s="11" t="s">
        <v>8315</v>
      </c>
      <c r="R3163" t="s">
        <v>8316</v>
      </c>
      <c r="S3163" s="16">
        <f t="shared" si="252"/>
        <v>41897.536134259259</v>
      </c>
      <c r="T3163" s="16">
        <f t="shared" si="253"/>
        <v>16358.536134259261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50"/>
        <v>127</v>
      </c>
      <c r="P3164">
        <f t="shared" si="251"/>
        <v>80.73</v>
      </c>
      <c r="Q3164" s="11" t="s">
        <v>8315</v>
      </c>
      <c r="R3164" t="s">
        <v>8316</v>
      </c>
      <c r="S3164" s="16">
        <f t="shared" si="252"/>
        <v>41799.685902777775</v>
      </c>
      <c r="T3164" s="16">
        <f t="shared" si="253"/>
        <v>16258.083333333334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50"/>
        <v>111</v>
      </c>
      <c r="P3165">
        <f t="shared" si="251"/>
        <v>200.69</v>
      </c>
      <c r="Q3165" s="11" t="s">
        <v>8315</v>
      </c>
      <c r="R3165" t="s">
        <v>8316</v>
      </c>
      <c r="S3165" s="16">
        <f t="shared" si="252"/>
        <v>41775.753761574073</v>
      </c>
      <c r="T3165" s="16">
        <f t="shared" si="253"/>
        <v>16236.753761574075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50"/>
        <v>107</v>
      </c>
      <c r="P3166">
        <f t="shared" si="251"/>
        <v>37.590000000000003</v>
      </c>
      <c r="Q3166" s="11" t="s">
        <v>8315</v>
      </c>
      <c r="R3166" t="s">
        <v>8316</v>
      </c>
      <c r="S3166" s="16">
        <f t="shared" si="252"/>
        <v>41766.80572916667</v>
      </c>
      <c r="T3166" s="16">
        <f t="shared" si="253"/>
        <v>16230.805729166668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50"/>
        <v>163</v>
      </c>
      <c r="P3167">
        <f t="shared" si="251"/>
        <v>58.1</v>
      </c>
      <c r="Q3167" s="11" t="s">
        <v>8315</v>
      </c>
      <c r="R3167" t="s">
        <v>8316</v>
      </c>
      <c r="S3167" s="16">
        <f t="shared" si="252"/>
        <v>40644.159259259257</v>
      </c>
      <c r="T3167" s="16">
        <f t="shared" si="253"/>
        <v>15097.165972222223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50"/>
        <v>160</v>
      </c>
      <c r="P3168">
        <f t="shared" si="251"/>
        <v>60.3</v>
      </c>
      <c r="Q3168" s="11" t="s">
        <v>8315</v>
      </c>
      <c r="R3168" t="s">
        <v>8316</v>
      </c>
      <c r="S3168" s="16">
        <f t="shared" si="252"/>
        <v>41940.69158564815</v>
      </c>
      <c r="T3168" s="16">
        <f t="shared" si="253"/>
        <v>16400.332638888889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50"/>
        <v>116</v>
      </c>
      <c r="P3169">
        <f t="shared" si="251"/>
        <v>63.36</v>
      </c>
      <c r="Q3169" s="11" t="s">
        <v>8315</v>
      </c>
      <c r="R3169" t="s">
        <v>8316</v>
      </c>
      <c r="S3169" s="16">
        <f t="shared" si="252"/>
        <v>41839.175706018519</v>
      </c>
      <c r="T3169" s="16">
        <f t="shared" si="253"/>
        <v>16284.175706018517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50"/>
        <v>124</v>
      </c>
      <c r="P3170">
        <f t="shared" si="251"/>
        <v>50.9</v>
      </c>
      <c r="Q3170" s="11" t="s">
        <v>8315</v>
      </c>
      <c r="R3170" t="s">
        <v>8316</v>
      </c>
      <c r="S3170" s="16">
        <f t="shared" si="252"/>
        <v>41772.105937500004</v>
      </c>
      <c r="T3170" s="16">
        <f t="shared" si="253"/>
        <v>16234.916666666666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50"/>
        <v>103</v>
      </c>
      <c r="P3171">
        <f t="shared" si="251"/>
        <v>100.5</v>
      </c>
      <c r="Q3171" s="11" t="s">
        <v>8315</v>
      </c>
      <c r="R3171" t="s">
        <v>8316</v>
      </c>
      <c r="S3171" s="16">
        <f t="shared" si="252"/>
        <v>41591.737974537034</v>
      </c>
      <c r="T3171" s="16">
        <f t="shared" si="253"/>
        <v>16052.207638888889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50"/>
        <v>112</v>
      </c>
      <c r="P3172">
        <f t="shared" si="251"/>
        <v>31.62</v>
      </c>
      <c r="Q3172" s="11" t="s">
        <v>8315</v>
      </c>
      <c r="R3172" t="s">
        <v>8316</v>
      </c>
      <c r="S3172" s="16">
        <f t="shared" si="252"/>
        <v>41789.080370370371</v>
      </c>
      <c r="T3172" s="16">
        <f t="shared" si="253"/>
        <v>16253.166666666666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50"/>
        <v>109</v>
      </c>
      <c r="P3173">
        <f t="shared" si="251"/>
        <v>65.099999999999994</v>
      </c>
      <c r="Q3173" s="11" t="s">
        <v>8315</v>
      </c>
      <c r="R3173" t="s">
        <v>8316</v>
      </c>
      <c r="S3173" s="16">
        <f t="shared" si="252"/>
        <v>42466.608310185184</v>
      </c>
      <c r="T3173" s="16">
        <f t="shared" si="253"/>
        <v>16927.608310185184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50"/>
        <v>115</v>
      </c>
      <c r="P3174">
        <f t="shared" si="251"/>
        <v>79.31</v>
      </c>
      <c r="Q3174" s="11" t="s">
        <v>8315</v>
      </c>
      <c r="R3174" t="s">
        <v>8316</v>
      </c>
      <c r="S3174" s="16">
        <f t="shared" si="252"/>
        <v>40923.729953703703</v>
      </c>
      <c r="T3174" s="16">
        <f t="shared" si="253"/>
        <v>15384.729953703703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50"/>
        <v>103</v>
      </c>
      <c r="P3175">
        <f t="shared" si="251"/>
        <v>139.19</v>
      </c>
      <c r="Q3175" s="11" t="s">
        <v>8315</v>
      </c>
      <c r="R3175" t="s">
        <v>8316</v>
      </c>
      <c r="S3175" s="16">
        <f t="shared" si="252"/>
        <v>41878.878379629627</v>
      </c>
      <c r="T3175" s="16">
        <f t="shared" si="253"/>
        <v>16339.878379629628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50"/>
        <v>101</v>
      </c>
      <c r="P3176">
        <f t="shared" si="251"/>
        <v>131.91</v>
      </c>
      <c r="Q3176" s="11" t="s">
        <v>8315</v>
      </c>
      <c r="R3176" t="s">
        <v>8316</v>
      </c>
      <c r="S3176" s="16">
        <f t="shared" si="252"/>
        <v>41862.864675925928</v>
      </c>
      <c r="T3176" s="16">
        <f t="shared" si="253"/>
        <v>16307.864675925926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50"/>
        <v>110</v>
      </c>
      <c r="P3177">
        <f t="shared" si="251"/>
        <v>91.3</v>
      </c>
      <c r="Q3177" s="11" t="s">
        <v>8315</v>
      </c>
      <c r="R3177" t="s">
        <v>8316</v>
      </c>
      <c r="S3177" s="16">
        <f t="shared" si="252"/>
        <v>40531.886886574073</v>
      </c>
      <c r="T3177" s="16">
        <f t="shared" si="253"/>
        <v>15022.886886574073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50"/>
        <v>115</v>
      </c>
      <c r="P3178">
        <f t="shared" si="251"/>
        <v>39.67</v>
      </c>
      <c r="Q3178" s="11" t="s">
        <v>8315</v>
      </c>
      <c r="R3178" t="s">
        <v>8316</v>
      </c>
      <c r="S3178" s="16">
        <f t="shared" si="252"/>
        <v>41477.930914351848</v>
      </c>
      <c r="T3178" s="16">
        <f t="shared" si="253"/>
        <v>15935.625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50"/>
        <v>117</v>
      </c>
      <c r="P3179">
        <f t="shared" si="251"/>
        <v>57.55</v>
      </c>
      <c r="Q3179" s="11" t="s">
        <v>8315</v>
      </c>
      <c r="R3179" t="s">
        <v>8316</v>
      </c>
      <c r="S3179" s="16">
        <f t="shared" si="252"/>
        <v>41781.666770833333</v>
      </c>
      <c r="T3179" s="16">
        <f t="shared" si="253"/>
        <v>16242.666770833333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50"/>
        <v>172</v>
      </c>
      <c r="P3180">
        <f t="shared" si="251"/>
        <v>33.03</v>
      </c>
      <c r="Q3180" s="11" t="s">
        <v>8315</v>
      </c>
      <c r="R3180" t="s">
        <v>8316</v>
      </c>
      <c r="S3180" s="16">
        <f t="shared" si="252"/>
        <v>41806.605034722219</v>
      </c>
      <c r="T3180" s="16">
        <f t="shared" si="253"/>
        <v>16267.605034722221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50"/>
        <v>114</v>
      </c>
      <c r="P3181">
        <f t="shared" si="251"/>
        <v>77.34</v>
      </c>
      <c r="Q3181" s="11" t="s">
        <v>8315</v>
      </c>
      <c r="R3181" t="s">
        <v>8316</v>
      </c>
      <c r="S3181" s="16">
        <f t="shared" si="252"/>
        <v>41375.702210648145</v>
      </c>
      <c r="T3181" s="16">
        <f t="shared" si="253"/>
        <v>15831.702210648147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50"/>
        <v>120</v>
      </c>
      <c r="P3182">
        <f t="shared" si="251"/>
        <v>31.93</v>
      </c>
      <c r="Q3182" s="11" t="s">
        <v>8315</v>
      </c>
      <c r="R3182" t="s">
        <v>8316</v>
      </c>
      <c r="S3182" s="16">
        <f t="shared" si="252"/>
        <v>41780.412604166668</v>
      </c>
      <c r="T3182" s="16">
        <f t="shared" si="253"/>
        <v>16241.412604166666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50"/>
        <v>109</v>
      </c>
      <c r="P3183">
        <f t="shared" si="251"/>
        <v>36.33</v>
      </c>
      <c r="Q3183" s="11" t="s">
        <v>8315</v>
      </c>
      <c r="R3183" t="s">
        <v>8316</v>
      </c>
      <c r="S3183" s="16">
        <f t="shared" si="252"/>
        <v>41779.310034722221</v>
      </c>
      <c r="T3183" s="16">
        <f t="shared" si="253"/>
        <v>16236.666666666666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50"/>
        <v>101</v>
      </c>
      <c r="P3184">
        <f t="shared" si="251"/>
        <v>46.77</v>
      </c>
      <c r="Q3184" s="11" t="s">
        <v>8315</v>
      </c>
      <c r="R3184" t="s">
        <v>8316</v>
      </c>
      <c r="S3184" s="16">
        <f t="shared" si="252"/>
        <v>40883.949317129627</v>
      </c>
      <c r="T3184" s="16">
        <f t="shared" si="253"/>
        <v>15370.708333333334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50"/>
        <v>109</v>
      </c>
      <c r="P3185">
        <f t="shared" si="251"/>
        <v>40.07</v>
      </c>
      <c r="Q3185" s="11" t="s">
        <v>8315</v>
      </c>
      <c r="R3185" t="s">
        <v>8316</v>
      </c>
      <c r="S3185" s="16">
        <f t="shared" si="252"/>
        <v>41491.79478009259</v>
      </c>
      <c r="T3185" s="16">
        <f t="shared" si="253"/>
        <v>15940.794780092592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50"/>
        <v>107</v>
      </c>
      <c r="P3186">
        <f t="shared" si="251"/>
        <v>100.22</v>
      </c>
      <c r="Q3186" s="11" t="s">
        <v>8315</v>
      </c>
      <c r="R3186" t="s">
        <v>8316</v>
      </c>
      <c r="S3186" s="16">
        <f t="shared" si="252"/>
        <v>41791.993414351848</v>
      </c>
      <c r="T3186" s="16">
        <f t="shared" si="253"/>
        <v>16252.993414351849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50"/>
        <v>100</v>
      </c>
      <c r="P3187">
        <f t="shared" si="251"/>
        <v>41.67</v>
      </c>
      <c r="Q3187" s="11" t="s">
        <v>8315</v>
      </c>
      <c r="R3187" t="s">
        <v>8316</v>
      </c>
      <c r="S3187" s="16">
        <f t="shared" si="252"/>
        <v>41829.977326388893</v>
      </c>
      <c r="T3187" s="16">
        <f t="shared" si="253"/>
        <v>16267.977326388891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50"/>
        <v>102</v>
      </c>
      <c r="P3188">
        <f t="shared" si="251"/>
        <v>46.71</v>
      </c>
      <c r="Q3188" s="11" t="s">
        <v>8315</v>
      </c>
      <c r="R3188" t="s">
        <v>8316</v>
      </c>
      <c r="S3188" s="16">
        <f t="shared" si="252"/>
        <v>41868.924050925925</v>
      </c>
      <c r="T3188" s="16">
        <f t="shared" si="253"/>
        <v>16329.875</v>
      </c>
      <c r="U3188">
        <f t="shared" si="249"/>
        <v>2014</v>
      </c>
    </row>
    <row r="3189" spans="1:21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50"/>
        <v>116</v>
      </c>
      <c r="P3189">
        <f t="shared" si="251"/>
        <v>71.489999999999995</v>
      </c>
      <c r="Q3189" s="11" t="s">
        <v>8315</v>
      </c>
      <c r="R3189" t="s">
        <v>8357</v>
      </c>
      <c r="S3189" s="16">
        <f t="shared" si="252"/>
        <v>41835.666354166664</v>
      </c>
      <c r="T3189" s="16">
        <f t="shared" si="253"/>
        <v>16286.666354166666</v>
      </c>
      <c r="U3189">
        <f t="shared" si="249"/>
        <v>2014</v>
      </c>
    </row>
    <row r="3190" spans="1:21" ht="43.2" x14ac:dyDescent="0.55000000000000004">
      <c r="A3190">
        <v>4086</v>
      </c>
      <c r="B3190" s="3" t="s">
        <v>4082</v>
      </c>
      <c r="C3190" s="3" t="s">
        <v>8189</v>
      </c>
      <c r="D3190" s="6">
        <v>1000</v>
      </c>
      <c r="E3190" s="8">
        <v>47</v>
      </c>
      <c r="F3190" t="s">
        <v>8220</v>
      </c>
      <c r="G3190" t="s">
        <v>8223</v>
      </c>
      <c r="H3190" t="s">
        <v>8245</v>
      </c>
      <c r="I3190">
        <v>1448078400</v>
      </c>
      <c r="J3190">
        <v>1445985299</v>
      </c>
      <c r="K3190" t="b">
        <v>0</v>
      </c>
      <c r="L3190">
        <v>5</v>
      </c>
      <c r="M3190" t="b">
        <v>0</v>
      </c>
      <c r="N3190" t="s">
        <v>8269</v>
      </c>
      <c r="O3190" s="9">
        <f t="shared" si="250"/>
        <v>5</v>
      </c>
      <c r="P3190">
        <f t="shared" si="251"/>
        <v>9.4</v>
      </c>
      <c r="Q3190" s="11" t="s">
        <v>8315</v>
      </c>
      <c r="R3190" t="s">
        <v>8316</v>
      </c>
      <c r="S3190" s="16">
        <f t="shared" si="252"/>
        <v>42304.940960648149</v>
      </c>
      <c r="T3190" s="16">
        <f t="shared" si="253"/>
        <v>16760.166666666668</v>
      </c>
      <c r="U3190">
        <f t="shared" si="249"/>
        <v>2015</v>
      </c>
    </row>
    <row r="3191" spans="1:21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6">
        <f t="shared" si="252"/>
        <v>42118.346435185187</v>
      </c>
      <c r="T3191" s="16">
        <f t="shared" si="253"/>
        <v>16579.346435185184</v>
      </c>
      <c r="U3191">
        <f t="shared" si="249"/>
        <v>2015</v>
      </c>
    </row>
    <row r="3192" spans="1:21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50"/>
        <v>0</v>
      </c>
      <c r="P3192">
        <f t="shared" si="251"/>
        <v>0</v>
      </c>
      <c r="Q3192" s="11" t="s">
        <v>8315</v>
      </c>
      <c r="R3192" t="s">
        <v>8357</v>
      </c>
      <c r="S3192" s="16">
        <f t="shared" si="252"/>
        <v>42683.151331018518</v>
      </c>
      <c r="T3192" s="16">
        <f t="shared" si="253"/>
        <v>17144.192997685186</v>
      </c>
      <c r="U3192">
        <f t="shared" si="249"/>
        <v>2016</v>
      </c>
    </row>
    <row r="3193" spans="1:21" ht="43.2" x14ac:dyDescent="0.55000000000000004">
      <c r="A3193">
        <v>2897</v>
      </c>
      <c r="B3193" s="3" t="s">
        <v>2897</v>
      </c>
      <c r="C3193" s="3" t="s">
        <v>7007</v>
      </c>
      <c r="D3193" s="6">
        <v>12000</v>
      </c>
      <c r="E3193" s="8">
        <v>550</v>
      </c>
      <c r="F3193" t="s">
        <v>8220</v>
      </c>
      <c r="G3193" t="s">
        <v>8223</v>
      </c>
      <c r="H3193" t="s">
        <v>8245</v>
      </c>
      <c r="I3193">
        <v>1444577345</v>
      </c>
      <c r="J3193">
        <v>1441985458</v>
      </c>
      <c r="K3193" t="b">
        <v>0</v>
      </c>
      <c r="L3193">
        <v>3</v>
      </c>
      <c r="M3193" t="b">
        <v>0</v>
      </c>
      <c r="N3193" t="s">
        <v>8269</v>
      </c>
      <c r="O3193" s="9">
        <f t="shared" si="250"/>
        <v>5</v>
      </c>
      <c r="P3193">
        <f t="shared" si="251"/>
        <v>183.33</v>
      </c>
      <c r="Q3193" s="11" t="s">
        <v>8315</v>
      </c>
      <c r="R3193" t="s">
        <v>8316</v>
      </c>
      <c r="S3193" s="16">
        <f t="shared" si="252"/>
        <v>42258.646504629629</v>
      </c>
      <c r="T3193" s="16">
        <f t="shared" si="253"/>
        <v>16719.645196759258</v>
      </c>
      <c r="U3193">
        <f t="shared" si="249"/>
        <v>2015</v>
      </c>
    </row>
    <row r="3194" spans="1:21" ht="43.2" x14ac:dyDescent="0.55000000000000004">
      <c r="A3194">
        <v>3959</v>
      </c>
      <c r="B3194" s="3" t="s">
        <v>3956</v>
      </c>
      <c r="C3194" s="3" t="s">
        <v>8066</v>
      </c>
      <c r="D3194" s="6">
        <v>1200</v>
      </c>
      <c r="E3194" s="8">
        <v>292</v>
      </c>
      <c r="F3194" t="s">
        <v>8220</v>
      </c>
      <c r="G3194" t="s">
        <v>8223</v>
      </c>
      <c r="H3194" t="s">
        <v>8245</v>
      </c>
      <c r="I3194">
        <v>1411930556</v>
      </c>
      <c r="J3194">
        <v>1409338556</v>
      </c>
      <c r="K3194" t="b">
        <v>0</v>
      </c>
      <c r="L3194">
        <v>12</v>
      </c>
      <c r="M3194" t="b">
        <v>0</v>
      </c>
      <c r="N3194" t="s">
        <v>8269</v>
      </c>
      <c r="O3194" s="9">
        <f t="shared" si="250"/>
        <v>24</v>
      </c>
      <c r="P3194">
        <f t="shared" si="251"/>
        <v>24.33</v>
      </c>
      <c r="Q3194" s="11" t="s">
        <v>8315</v>
      </c>
      <c r="R3194" t="s">
        <v>8316</v>
      </c>
      <c r="S3194" s="16">
        <f t="shared" si="252"/>
        <v>41880.788842592592</v>
      </c>
      <c r="T3194" s="16">
        <f t="shared" si="253"/>
        <v>16341.788842592592</v>
      </c>
      <c r="U3194">
        <f t="shared" si="249"/>
        <v>2014</v>
      </c>
    </row>
    <row r="3195" spans="1:21" ht="43.2" x14ac:dyDescent="0.55000000000000004">
      <c r="A3195">
        <v>3928</v>
      </c>
      <c r="B3195" s="3" t="s">
        <v>3925</v>
      </c>
      <c r="C3195" s="3" t="s">
        <v>8036</v>
      </c>
      <c r="D3195" s="6">
        <v>5000</v>
      </c>
      <c r="E3195" s="8">
        <v>651</v>
      </c>
      <c r="F3195" t="s">
        <v>8220</v>
      </c>
      <c r="G3195" t="s">
        <v>8223</v>
      </c>
      <c r="H3195" t="s">
        <v>8245</v>
      </c>
      <c r="I3195">
        <v>1444971540</v>
      </c>
      <c r="J3195">
        <v>1442593427</v>
      </c>
      <c r="K3195" t="b">
        <v>0</v>
      </c>
      <c r="L3195">
        <v>7</v>
      </c>
      <c r="M3195" t="b">
        <v>0</v>
      </c>
      <c r="N3195" t="s">
        <v>8269</v>
      </c>
      <c r="O3195" s="9">
        <f t="shared" si="250"/>
        <v>13</v>
      </c>
      <c r="P3195">
        <f t="shared" si="251"/>
        <v>93</v>
      </c>
      <c r="Q3195" s="11" t="s">
        <v>8315</v>
      </c>
      <c r="R3195" t="s">
        <v>8316</v>
      </c>
      <c r="S3195" s="16">
        <f t="shared" si="252"/>
        <v>42265.683182870373</v>
      </c>
      <c r="T3195" s="16">
        <f t="shared" si="253"/>
        <v>16724.207638888889</v>
      </c>
      <c r="U3195">
        <f t="shared" si="249"/>
        <v>2015</v>
      </c>
    </row>
    <row r="3196" spans="1:21" ht="43.2" hidden="1" x14ac:dyDescent="0.55000000000000004">
      <c r="A3196">
        <v>3205</v>
      </c>
      <c r="B3196" s="3" t="s">
        <v>3205</v>
      </c>
      <c r="C3196" s="3" t="s">
        <v>7315</v>
      </c>
      <c r="D3196" s="6">
        <v>8000</v>
      </c>
      <c r="E3196" s="8">
        <v>273</v>
      </c>
      <c r="F3196" t="s">
        <v>8220</v>
      </c>
      <c r="G3196" t="s">
        <v>8224</v>
      </c>
      <c r="H3196" t="s">
        <v>8246</v>
      </c>
      <c r="I3196">
        <v>1430470772</v>
      </c>
      <c r="J3196">
        <v>1427878772</v>
      </c>
      <c r="K3196" t="b">
        <v>0</v>
      </c>
      <c r="L3196">
        <v>12</v>
      </c>
      <c r="M3196" t="b">
        <v>0</v>
      </c>
      <c r="N3196" t="s">
        <v>8303</v>
      </c>
      <c r="O3196" s="9">
        <f t="shared" si="250"/>
        <v>3</v>
      </c>
      <c r="P3196">
        <f t="shared" si="251"/>
        <v>22.75</v>
      </c>
      <c r="Q3196" s="11" t="s">
        <v>8315</v>
      </c>
      <c r="R3196" t="s">
        <v>8357</v>
      </c>
      <c r="S3196" s="16">
        <f t="shared" si="252"/>
        <v>42095.374675925923</v>
      </c>
      <c r="T3196" s="16">
        <f t="shared" si="253"/>
        <v>16556.374675925927</v>
      </c>
      <c r="U3196">
        <f t="shared" si="249"/>
        <v>2015</v>
      </c>
    </row>
    <row r="3197" spans="1:21" ht="43.2" hidden="1" x14ac:dyDescent="0.55000000000000004">
      <c r="A3197">
        <v>3202</v>
      </c>
      <c r="B3197" s="3" t="s">
        <v>3202</v>
      </c>
      <c r="C3197" s="3" t="s">
        <v>7312</v>
      </c>
      <c r="D3197" s="6">
        <v>5000</v>
      </c>
      <c r="E3197" s="8">
        <v>2726</v>
      </c>
      <c r="F3197" t="s">
        <v>8220</v>
      </c>
      <c r="G3197" t="s">
        <v>8223</v>
      </c>
      <c r="H3197" t="s">
        <v>8245</v>
      </c>
      <c r="I3197">
        <v>1450072740</v>
      </c>
      <c r="J3197">
        <v>1445027346</v>
      </c>
      <c r="K3197" t="b">
        <v>0</v>
      </c>
      <c r="L3197">
        <v>25</v>
      </c>
      <c r="M3197" t="b">
        <v>0</v>
      </c>
      <c r="N3197" t="s">
        <v>8303</v>
      </c>
      <c r="O3197" s="9">
        <f t="shared" si="250"/>
        <v>55</v>
      </c>
      <c r="P3197">
        <f t="shared" si="251"/>
        <v>109.04</v>
      </c>
      <c r="Q3197" s="11" t="s">
        <v>8315</v>
      </c>
      <c r="R3197" t="s">
        <v>8357</v>
      </c>
      <c r="S3197" s="16">
        <f t="shared" si="252"/>
        <v>42293.853541666671</v>
      </c>
      <c r="T3197" s="16">
        <f t="shared" si="253"/>
        <v>16783.249305555557</v>
      </c>
      <c r="U3197">
        <f t="shared" si="249"/>
        <v>2015</v>
      </c>
    </row>
    <row r="3198" spans="1:21" ht="43.2" x14ac:dyDescent="0.55000000000000004">
      <c r="A3198">
        <v>2866</v>
      </c>
      <c r="B3198" s="3" t="s">
        <v>2866</v>
      </c>
      <c r="C3198" s="3" t="s">
        <v>6976</v>
      </c>
      <c r="D3198" s="6">
        <v>5000</v>
      </c>
      <c r="E3198" s="8">
        <v>45</v>
      </c>
      <c r="F3198" t="s">
        <v>8220</v>
      </c>
      <c r="G3198" t="s">
        <v>8223</v>
      </c>
      <c r="H3198" t="s">
        <v>8245</v>
      </c>
      <c r="I3198">
        <v>1476482400</v>
      </c>
      <c r="J3198">
        <v>1473893721</v>
      </c>
      <c r="K3198" t="b">
        <v>0</v>
      </c>
      <c r="L3198">
        <v>2</v>
      </c>
      <c r="M3198" t="b">
        <v>0</v>
      </c>
      <c r="N3198" t="s">
        <v>8269</v>
      </c>
      <c r="O3198" s="9">
        <f t="shared" si="250"/>
        <v>1</v>
      </c>
      <c r="P3198">
        <f t="shared" si="251"/>
        <v>22.5</v>
      </c>
      <c r="Q3198" s="11" t="s">
        <v>8315</v>
      </c>
      <c r="R3198" t="s">
        <v>8316</v>
      </c>
      <c r="S3198" s="16">
        <f t="shared" si="252"/>
        <v>42627.955104166671</v>
      </c>
      <c r="T3198" s="16">
        <f t="shared" si="253"/>
        <v>17088.916666666668</v>
      </c>
      <c r="U3198">
        <f t="shared" si="249"/>
        <v>2016</v>
      </c>
    </row>
    <row r="3199" spans="1:21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6">
        <f t="shared" si="252"/>
        <v>42009.493263888886</v>
      </c>
      <c r="T3199" s="16">
        <f t="shared" si="253"/>
        <v>16470.493263888889</v>
      </c>
      <c r="U3199">
        <f t="shared" si="249"/>
        <v>2015</v>
      </c>
    </row>
    <row r="3200" spans="1:21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6">
        <f t="shared" si="252"/>
        <v>42013.424502314811</v>
      </c>
      <c r="T3200" s="16">
        <f t="shared" si="253"/>
        <v>16482.424502314814</v>
      </c>
      <c r="U3200">
        <f t="shared" si="249"/>
        <v>2015</v>
      </c>
    </row>
    <row r="3201" spans="1:21" ht="43.2" x14ac:dyDescent="0.55000000000000004">
      <c r="A3201">
        <v>4044</v>
      </c>
      <c r="B3201" s="3" t="s">
        <v>4040</v>
      </c>
      <c r="C3201" s="3" t="s">
        <v>8148</v>
      </c>
      <c r="D3201" s="6">
        <v>600</v>
      </c>
      <c r="E3201" s="8">
        <v>225</v>
      </c>
      <c r="F3201" t="s">
        <v>8220</v>
      </c>
      <c r="G3201" t="s">
        <v>8223</v>
      </c>
      <c r="H3201" t="s">
        <v>8245</v>
      </c>
      <c r="I3201">
        <v>1428642000</v>
      </c>
      <c r="J3201">
        <v>1426050982</v>
      </c>
      <c r="K3201" t="b">
        <v>0</v>
      </c>
      <c r="L3201">
        <v>4</v>
      </c>
      <c r="M3201" t="b">
        <v>0</v>
      </c>
      <c r="N3201" t="s">
        <v>8269</v>
      </c>
      <c r="O3201" s="9">
        <f t="shared" si="250"/>
        <v>38</v>
      </c>
      <c r="P3201">
        <f t="shared" si="251"/>
        <v>56.25</v>
      </c>
      <c r="Q3201" s="11" t="s">
        <v>8315</v>
      </c>
      <c r="R3201" t="s">
        <v>8316</v>
      </c>
      <c r="S3201" s="16">
        <f t="shared" si="252"/>
        <v>42074.219699074078</v>
      </c>
      <c r="T3201" s="16">
        <f t="shared" si="253"/>
        <v>16535.208333333332</v>
      </c>
      <c r="U3201">
        <f t="shared" si="249"/>
        <v>2015</v>
      </c>
    </row>
    <row r="3202" spans="1:21" ht="43.2" x14ac:dyDescent="0.55000000000000004">
      <c r="A3202">
        <v>4077</v>
      </c>
      <c r="B3202" s="3" t="s">
        <v>4073</v>
      </c>
      <c r="C3202" s="3" t="s">
        <v>8180</v>
      </c>
      <c r="D3202" s="6">
        <v>15000</v>
      </c>
      <c r="E3202" s="8">
        <v>1335</v>
      </c>
      <c r="F3202" t="s">
        <v>8220</v>
      </c>
      <c r="G3202" t="s">
        <v>8223</v>
      </c>
      <c r="H3202" t="s">
        <v>8245</v>
      </c>
      <c r="I3202">
        <v>1482339794</v>
      </c>
      <c r="J3202">
        <v>1479747794</v>
      </c>
      <c r="K3202" t="b">
        <v>0</v>
      </c>
      <c r="L3202">
        <v>6</v>
      </c>
      <c r="M3202" t="b">
        <v>0</v>
      </c>
      <c r="N3202" t="s">
        <v>8269</v>
      </c>
      <c r="O3202" s="9">
        <f t="shared" si="250"/>
        <v>9</v>
      </c>
      <c r="P3202">
        <f t="shared" si="251"/>
        <v>222.5</v>
      </c>
      <c r="Q3202" s="11" t="s">
        <v>8315</v>
      </c>
      <c r="R3202" t="s">
        <v>8316</v>
      </c>
      <c r="S3202" s="16">
        <f t="shared" si="252"/>
        <v>42695.7105787037</v>
      </c>
      <c r="T3202" s="16">
        <f t="shared" si="253"/>
        <v>17156.710578703704</v>
      </c>
      <c r="U3202">
        <f t="shared" si="249"/>
        <v>2016</v>
      </c>
    </row>
    <row r="3203" spans="1:21" ht="43.2" x14ac:dyDescent="0.55000000000000004">
      <c r="A3203">
        <v>2877</v>
      </c>
      <c r="B3203" s="3" t="s">
        <v>2877</v>
      </c>
      <c r="C3203" s="3" t="s">
        <v>6987</v>
      </c>
      <c r="D3203" s="6">
        <v>6000</v>
      </c>
      <c r="E3203" s="8">
        <v>650</v>
      </c>
      <c r="F3203" t="s">
        <v>8220</v>
      </c>
      <c r="G3203" t="s">
        <v>8223</v>
      </c>
      <c r="H3203" t="s">
        <v>8245</v>
      </c>
      <c r="I3203">
        <v>1480525200</v>
      </c>
      <c r="J3203">
        <v>1477781724</v>
      </c>
      <c r="K3203" t="b">
        <v>0</v>
      </c>
      <c r="L3203">
        <v>6</v>
      </c>
      <c r="M3203" t="b">
        <v>0</v>
      </c>
      <c r="N3203" t="s">
        <v>8269</v>
      </c>
      <c r="O3203" s="9">
        <f t="shared" si="250"/>
        <v>11</v>
      </c>
      <c r="P3203">
        <f t="shared" si="251"/>
        <v>108.33</v>
      </c>
      <c r="Q3203" s="11" t="s">
        <v>8315</v>
      </c>
      <c r="R3203" t="s">
        <v>8316</v>
      </c>
      <c r="S3203" s="16">
        <f t="shared" si="252"/>
        <v>42672.955138888887</v>
      </c>
      <c r="T3203" s="16">
        <f t="shared" si="253"/>
        <v>17135.708333333332</v>
      </c>
      <c r="U3203">
        <f t="shared" ref="U3203:U3266" si="254">YEAR(S3203)</f>
        <v>2016</v>
      </c>
    </row>
    <row r="3204" spans="1:21" ht="43.2" x14ac:dyDescent="0.55000000000000004">
      <c r="A3204">
        <v>2847</v>
      </c>
      <c r="B3204" s="3" t="s">
        <v>2847</v>
      </c>
      <c r="C3204" s="3" t="s">
        <v>6957</v>
      </c>
      <c r="D3204" s="6">
        <v>2000</v>
      </c>
      <c r="E3204" s="8">
        <v>0</v>
      </c>
      <c r="F3204" t="s">
        <v>8220</v>
      </c>
      <c r="G3204" t="s">
        <v>8223</v>
      </c>
      <c r="H3204" t="s">
        <v>8245</v>
      </c>
      <c r="I3204">
        <v>1464031265</v>
      </c>
      <c r="J3204">
        <v>1458847265</v>
      </c>
      <c r="K3204" t="b">
        <v>0</v>
      </c>
      <c r="L3204">
        <v>0</v>
      </c>
      <c r="M3204" t="b">
        <v>0</v>
      </c>
      <c r="N3204" t="s">
        <v>8269</v>
      </c>
      <c r="O3204" s="9">
        <f t="shared" si="250"/>
        <v>0</v>
      </c>
      <c r="P3204">
        <f t="shared" si="251"/>
        <v>0</v>
      </c>
      <c r="Q3204" s="11" t="s">
        <v>8315</v>
      </c>
      <c r="R3204" t="s">
        <v>8316</v>
      </c>
      <c r="S3204" s="16">
        <f t="shared" si="252"/>
        <v>42453.806307870371</v>
      </c>
      <c r="T3204" s="16">
        <f t="shared" si="253"/>
        <v>16944.806307870367</v>
      </c>
      <c r="U3204">
        <f t="shared" si="254"/>
        <v>2016</v>
      </c>
    </row>
    <row r="3205" spans="1:21" ht="43.2" x14ac:dyDescent="0.55000000000000004">
      <c r="A3205">
        <v>3929</v>
      </c>
      <c r="B3205" s="3" t="s">
        <v>3926</v>
      </c>
      <c r="C3205" s="3" t="s">
        <v>8037</v>
      </c>
      <c r="D3205" s="6">
        <v>20000</v>
      </c>
      <c r="E3205" s="8">
        <v>453</v>
      </c>
      <c r="F3205" t="s">
        <v>8220</v>
      </c>
      <c r="G3205" t="s">
        <v>8223</v>
      </c>
      <c r="H3205" t="s">
        <v>8245</v>
      </c>
      <c r="I3205">
        <v>1474228265</v>
      </c>
      <c r="J3205">
        <v>1471636265</v>
      </c>
      <c r="K3205" t="b">
        <v>0</v>
      </c>
      <c r="L3205">
        <v>14</v>
      </c>
      <c r="M3205" t="b">
        <v>0</v>
      </c>
      <c r="N3205" t="s">
        <v>8269</v>
      </c>
      <c r="O3205" s="9">
        <f t="shared" si="250"/>
        <v>2</v>
      </c>
      <c r="P3205">
        <f t="shared" si="251"/>
        <v>32.36</v>
      </c>
      <c r="Q3205" s="11" t="s">
        <v>8315</v>
      </c>
      <c r="R3205" t="s">
        <v>8316</v>
      </c>
      <c r="S3205" s="16">
        <f t="shared" si="252"/>
        <v>42601.827141203699</v>
      </c>
      <c r="T3205" s="16">
        <f t="shared" si="253"/>
        <v>17062.827141203703</v>
      </c>
      <c r="U3205">
        <f t="shared" si="254"/>
        <v>2016</v>
      </c>
    </row>
    <row r="3206" spans="1:21" ht="43.2" x14ac:dyDescent="0.55000000000000004">
      <c r="A3206">
        <v>4088</v>
      </c>
      <c r="B3206" s="3" t="s">
        <v>4084</v>
      </c>
      <c r="C3206" s="3" t="s">
        <v>8191</v>
      </c>
      <c r="D3206" s="6">
        <v>2000</v>
      </c>
      <c r="E3206" s="8">
        <v>216</v>
      </c>
      <c r="F3206" t="s">
        <v>8220</v>
      </c>
      <c r="G3206" t="s">
        <v>8224</v>
      </c>
      <c r="H3206" t="s">
        <v>8246</v>
      </c>
      <c r="I3206">
        <v>1421403960</v>
      </c>
      <c r="J3206">
        <v>1418827324</v>
      </c>
      <c r="K3206" t="b">
        <v>0</v>
      </c>
      <c r="L3206">
        <v>3</v>
      </c>
      <c r="M3206" t="b">
        <v>0</v>
      </c>
      <c r="N3206" t="s">
        <v>8269</v>
      </c>
      <c r="O3206" s="9">
        <f t="shared" si="250"/>
        <v>11</v>
      </c>
      <c r="P3206">
        <f t="shared" si="251"/>
        <v>72</v>
      </c>
      <c r="Q3206" s="11" t="s">
        <v>8315</v>
      </c>
      <c r="R3206" t="s">
        <v>8316</v>
      </c>
      <c r="S3206" s="16">
        <f t="shared" si="252"/>
        <v>41990.612546296295</v>
      </c>
      <c r="T3206" s="16">
        <f t="shared" si="253"/>
        <v>16451.434722222224</v>
      </c>
      <c r="U3206">
        <f t="shared" si="254"/>
        <v>2014</v>
      </c>
    </row>
    <row r="3207" spans="1:21" ht="43.2" x14ac:dyDescent="0.55000000000000004">
      <c r="A3207">
        <v>2909</v>
      </c>
      <c r="B3207" s="3" t="s">
        <v>2909</v>
      </c>
      <c r="C3207" s="3" t="s">
        <v>7019</v>
      </c>
      <c r="D3207" s="6">
        <v>180000</v>
      </c>
      <c r="E3207" s="8">
        <v>20</v>
      </c>
      <c r="F3207" t="s">
        <v>8220</v>
      </c>
      <c r="G3207" t="s">
        <v>8223</v>
      </c>
      <c r="H3207" t="s">
        <v>8245</v>
      </c>
      <c r="I3207">
        <v>1416944760</v>
      </c>
      <c r="J3207">
        <v>1413527001</v>
      </c>
      <c r="K3207" t="b">
        <v>0</v>
      </c>
      <c r="L3207">
        <v>1</v>
      </c>
      <c r="M3207" t="b">
        <v>0</v>
      </c>
      <c r="N3207" t="s">
        <v>8269</v>
      </c>
      <c r="O3207" s="9">
        <f t="shared" si="250"/>
        <v>0</v>
      </c>
      <c r="P3207">
        <f t="shared" si="251"/>
        <v>20</v>
      </c>
      <c r="Q3207" s="11" t="s">
        <v>8315</v>
      </c>
      <c r="R3207" t="s">
        <v>8316</v>
      </c>
      <c r="S3207" s="16">
        <f t="shared" si="252"/>
        <v>41929.266215277778</v>
      </c>
      <c r="T3207" s="16">
        <f t="shared" si="253"/>
        <v>16399.823611111111</v>
      </c>
      <c r="U3207">
        <f t="shared" si="254"/>
        <v>2014</v>
      </c>
    </row>
    <row r="3208" spans="1:21" ht="28.8" hidden="1" x14ac:dyDescent="0.55000000000000004">
      <c r="A3208">
        <v>3747</v>
      </c>
      <c r="B3208" s="3" t="s">
        <v>3744</v>
      </c>
      <c r="C3208" s="3" t="s">
        <v>7857</v>
      </c>
      <c r="D3208" s="6">
        <v>2500</v>
      </c>
      <c r="E3208" s="8">
        <v>25</v>
      </c>
      <c r="F3208" t="s">
        <v>8220</v>
      </c>
      <c r="G3208" t="s">
        <v>8224</v>
      </c>
      <c r="H3208" t="s">
        <v>8246</v>
      </c>
      <c r="I3208">
        <v>1436137140</v>
      </c>
      <c r="J3208">
        <v>1433833896</v>
      </c>
      <c r="K3208" t="b">
        <v>0</v>
      </c>
      <c r="L3208">
        <v>1</v>
      </c>
      <c r="M3208" t="b">
        <v>0</v>
      </c>
      <c r="N3208" t="s">
        <v>8269</v>
      </c>
      <c r="O3208" s="9">
        <f t="shared" si="250"/>
        <v>1</v>
      </c>
      <c r="P3208">
        <f t="shared" si="251"/>
        <v>25</v>
      </c>
      <c r="Q3208" s="11" t="s">
        <v>8315</v>
      </c>
      <c r="R3208" t="s">
        <v>8357</v>
      </c>
      <c r="S3208" s="16">
        <f t="shared" si="252"/>
        <v>42164.299722222218</v>
      </c>
      <c r="T3208" s="16">
        <f t="shared" si="253"/>
        <v>16621.957638888889</v>
      </c>
      <c r="U3208">
        <f t="shared" si="254"/>
        <v>2015</v>
      </c>
    </row>
    <row r="3209" spans="1:21" ht="43.2" x14ac:dyDescent="0.55000000000000004">
      <c r="A3209">
        <v>3740</v>
      </c>
      <c r="B3209" s="3" t="s">
        <v>3737</v>
      </c>
      <c r="C3209" s="3" t="s">
        <v>7850</v>
      </c>
      <c r="D3209" s="6">
        <v>2000</v>
      </c>
      <c r="E3209" s="8">
        <v>358</v>
      </c>
      <c r="F3209" t="s">
        <v>8220</v>
      </c>
      <c r="G3209" t="s">
        <v>8223</v>
      </c>
      <c r="H3209" t="s">
        <v>8245</v>
      </c>
      <c r="I3209">
        <v>1407808438</v>
      </c>
      <c r="J3209">
        <v>1405217355</v>
      </c>
      <c r="K3209" t="b">
        <v>0</v>
      </c>
      <c r="L3209">
        <v>14</v>
      </c>
      <c r="M3209" t="b">
        <v>0</v>
      </c>
      <c r="N3209" t="s">
        <v>8269</v>
      </c>
      <c r="O3209" s="9">
        <f t="shared" ref="O3209:O3272" si="255">ROUND(E3209/D3209*100,0)</f>
        <v>18</v>
      </c>
      <c r="P3209">
        <f t="shared" ref="P3209:P3272" si="256">IFERROR(ROUND(E3209/L3209,2),0)</f>
        <v>25.57</v>
      </c>
      <c r="Q3209" s="11" t="s">
        <v>8315</v>
      </c>
      <c r="R3209" t="s">
        <v>8316</v>
      </c>
      <c r="S3209" s="16">
        <f t="shared" ref="S3209:S3272" si="257">(((J3209/60)/60)/24)+DATE(1970,1,1)</f>
        <v>41833.089756944442</v>
      </c>
      <c r="T3209" s="16">
        <f t="shared" ref="T3209:T3272" si="258">(((I3209/60)/60)/24)</f>
        <v>16294.079143518517</v>
      </c>
      <c r="U3209">
        <f t="shared" si="254"/>
        <v>2014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5"/>
        <v>104</v>
      </c>
      <c r="P3210">
        <f t="shared" si="256"/>
        <v>63.11</v>
      </c>
      <c r="Q3210" s="11" t="s">
        <v>8315</v>
      </c>
      <c r="R3210" t="s">
        <v>8316</v>
      </c>
      <c r="S3210" s="16">
        <f t="shared" si="257"/>
        <v>41827.605057870373</v>
      </c>
      <c r="T3210" s="16">
        <f t="shared" si="258"/>
        <v>16279.605057870373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5"/>
        <v>119</v>
      </c>
      <c r="P3211">
        <f t="shared" si="256"/>
        <v>50.16</v>
      </c>
      <c r="Q3211" s="11" t="s">
        <v>8315</v>
      </c>
      <c r="R3211" t="s">
        <v>8316</v>
      </c>
      <c r="S3211" s="16">
        <f t="shared" si="257"/>
        <v>41778.637245370373</v>
      </c>
      <c r="T3211" s="16">
        <f t="shared" si="258"/>
        <v>16241.958333333334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5"/>
        <v>126</v>
      </c>
      <c r="P3212">
        <f t="shared" si="256"/>
        <v>62.88</v>
      </c>
      <c r="Q3212" s="11" t="s">
        <v>8315</v>
      </c>
      <c r="R3212" t="s">
        <v>8316</v>
      </c>
      <c r="S3212" s="16">
        <f t="shared" si="257"/>
        <v>41013.936562499999</v>
      </c>
      <c r="T3212" s="16">
        <f t="shared" si="258"/>
        <v>15492.165972222223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5"/>
        <v>120</v>
      </c>
      <c r="P3213">
        <f t="shared" si="256"/>
        <v>85.53</v>
      </c>
      <c r="Q3213" s="11" t="s">
        <v>8315</v>
      </c>
      <c r="R3213" t="s">
        <v>8316</v>
      </c>
      <c r="S3213" s="16">
        <f t="shared" si="257"/>
        <v>41834.586574074077</v>
      </c>
      <c r="T3213" s="16">
        <f t="shared" si="258"/>
        <v>16297.083333333334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5"/>
        <v>126</v>
      </c>
      <c r="P3214">
        <f t="shared" si="256"/>
        <v>53.72</v>
      </c>
      <c r="Q3214" s="11" t="s">
        <v>8315</v>
      </c>
      <c r="R3214" t="s">
        <v>8316</v>
      </c>
      <c r="S3214" s="16">
        <f t="shared" si="257"/>
        <v>41829.795729166668</v>
      </c>
      <c r="T3214" s="16">
        <f t="shared" si="258"/>
        <v>16290.795729166668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5"/>
        <v>100</v>
      </c>
      <c r="P3215">
        <f t="shared" si="256"/>
        <v>127.81</v>
      </c>
      <c r="Q3215" s="11" t="s">
        <v>8315</v>
      </c>
      <c r="R3215" t="s">
        <v>8316</v>
      </c>
      <c r="S3215" s="16">
        <f t="shared" si="257"/>
        <v>42171.763414351852</v>
      </c>
      <c r="T3215" s="16">
        <f t="shared" si="258"/>
        <v>16642.763414351852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5"/>
        <v>102</v>
      </c>
      <c r="P3216">
        <f t="shared" si="256"/>
        <v>106.57</v>
      </c>
      <c r="Q3216" s="11" t="s">
        <v>8315</v>
      </c>
      <c r="R3216" t="s">
        <v>8316</v>
      </c>
      <c r="S3216" s="16">
        <f t="shared" si="257"/>
        <v>42337.792511574073</v>
      </c>
      <c r="T3216" s="16">
        <f t="shared" si="258"/>
        <v>16805.996527777777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5"/>
        <v>100</v>
      </c>
      <c r="P3217">
        <f t="shared" si="256"/>
        <v>262.11</v>
      </c>
      <c r="Q3217" s="11" t="s">
        <v>8315</v>
      </c>
      <c r="R3217" t="s">
        <v>8316</v>
      </c>
      <c r="S3217" s="16">
        <f t="shared" si="257"/>
        <v>42219.665173611109</v>
      </c>
      <c r="T3217" s="16">
        <f t="shared" si="258"/>
        <v>16688.165972222221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5"/>
        <v>100</v>
      </c>
      <c r="P3218">
        <f t="shared" si="256"/>
        <v>57.17</v>
      </c>
      <c r="Q3218" s="11" t="s">
        <v>8315</v>
      </c>
      <c r="R3218" t="s">
        <v>8316</v>
      </c>
      <c r="S3218" s="16">
        <f t="shared" si="257"/>
        <v>42165.462627314817</v>
      </c>
      <c r="T3218" s="16">
        <f t="shared" si="258"/>
        <v>16627.604166666668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5"/>
        <v>116</v>
      </c>
      <c r="P3219">
        <f t="shared" si="256"/>
        <v>50.2</v>
      </c>
      <c r="Q3219" s="11" t="s">
        <v>8315</v>
      </c>
      <c r="R3219" t="s">
        <v>8316</v>
      </c>
      <c r="S3219" s="16">
        <f t="shared" si="257"/>
        <v>42648.546111111107</v>
      </c>
      <c r="T3219" s="16">
        <f t="shared" si="258"/>
        <v>17109.546111111111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5"/>
        <v>102</v>
      </c>
      <c r="P3220">
        <f t="shared" si="256"/>
        <v>66.59</v>
      </c>
      <c r="Q3220" s="11" t="s">
        <v>8315</v>
      </c>
      <c r="R3220" t="s">
        <v>8316</v>
      </c>
      <c r="S3220" s="16">
        <f t="shared" si="257"/>
        <v>41971.002152777779</v>
      </c>
      <c r="T3220" s="16">
        <f t="shared" si="258"/>
        <v>16435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5"/>
        <v>100</v>
      </c>
      <c r="P3221">
        <f t="shared" si="256"/>
        <v>168.25</v>
      </c>
      <c r="Q3221" s="11" t="s">
        <v>8315</v>
      </c>
      <c r="R3221" t="s">
        <v>8316</v>
      </c>
      <c r="S3221" s="16">
        <f t="shared" si="257"/>
        <v>42050.983182870375</v>
      </c>
      <c r="T3221" s="16">
        <f t="shared" si="258"/>
        <v>16516.941516203704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5"/>
        <v>101</v>
      </c>
      <c r="P3222">
        <f t="shared" si="256"/>
        <v>256.37</v>
      </c>
      <c r="Q3222" s="11" t="s">
        <v>8315</v>
      </c>
      <c r="R3222" t="s">
        <v>8316</v>
      </c>
      <c r="S3222" s="16">
        <f t="shared" si="257"/>
        <v>42772.833379629628</v>
      </c>
      <c r="T3222" s="16">
        <f t="shared" si="258"/>
        <v>17237.875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5"/>
        <v>103</v>
      </c>
      <c r="P3223">
        <f t="shared" si="256"/>
        <v>36.61</v>
      </c>
      <c r="Q3223" s="11" t="s">
        <v>8315</v>
      </c>
      <c r="R3223" t="s">
        <v>8316</v>
      </c>
      <c r="S3223" s="16">
        <f t="shared" si="257"/>
        <v>42155.696793981479</v>
      </c>
      <c r="T3223" s="16">
        <f t="shared" si="258"/>
        <v>16621.696793981482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5"/>
        <v>125</v>
      </c>
      <c r="P3224">
        <f t="shared" si="256"/>
        <v>37.14</v>
      </c>
      <c r="Q3224" s="11" t="s">
        <v>8315</v>
      </c>
      <c r="R3224" t="s">
        <v>8316</v>
      </c>
      <c r="S3224" s="16">
        <f t="shared" si="257"/>
        <v>42270.582141203704</v>
      </c>
      <c r="T3224" s="16">
        <f t="shared" si="258"/>
        <v>16732.895138888889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5"/>
        <v>110</v>
      </c>
      <c r="P3225">
        <f t="shared" si="256"/>
        <v>45.88</v>
      </c>
      <c r="Q3225" s="11" t="s">
        <v>8315</v>
      </c>
      <c r="R3225" t="s">
        <v>8316</v>
      </c>
      <c r="S3225" s="16">
        <f t="shared" si="257"/>
        <v>42206.835370370376</v>
      </c>
      <c r="T3225" s="16">
        <f t="shared" si="258"/>
        <v>16667.835370370372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5"/>
        <v>102</v>
      </c>
      <c r="P3226">
        <f t="shared" si="256"/>
        <v>141.71</v>
      </c>
      <c r="Q3226" s="11" t="s">
        <v>8315</v>
      </c>
      <c r="R3226" t="s">
        <v>8316</v>
      </c>
      <c r="S3226" s="16">
        <f t="shared" si="257"/>
        <v>42697.850844907407</v>
      </c>
      <c r="T3226" s="16">
        <f t="shared" si="258"/>
        <v>17176.208333333332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5"/>
        <v>102</v>
      </c>
      <c r="P3227">
        <f t="shared" si="256"/>
        <v>52.49</v>
      </c>
      <c r="Q3227" s="11" t="s">
        <v>8315</v>
      </c>
      <c r="R3227" t="s">
        <v>8316</v>
      </c>
      <c r="S3227" s="16">
        <f t="shared" si="257"/>
        <v>42503.559467592597</v>
      </c>
      <c r="T3227" s="16">
        <f t="shared" si="258"/>
        <v>16955.875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5"/>
        <v>104</v>
      </c>
      <c r="P3228">
        <f t="shared" si="256"/>
        <v>59.52</v>
      </c>
      <c r="Q3228" s="11" t="s">
        <v>8315</v>
      </c>
      <c r="R3228" t="s">
        <v>8316</v>
      </c>
      <c r="S3228" s="16">
        <f t="shared" si="257"/>
        <v>42277.583472222221</v>
      </c>
      <c r="T3228" s="16">
        <f t="shared" si="258"/>
        <v>16738.583472222221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5"/>
        <v>125</v>
      </c>
      <c r="P3229">
        <f t="shared" si="256"/>
        <v>50</v>
      </c>
      <c r="Q3229" s="11" t="s">
        <v>8315</v>
      </c>
      <c r="R3229" t="s">
        <v>8316</v>
      </c>
      <c r="S3229" s="16">
        <f t="shared" si="257"/>
        <v>42722.882361111115</v>
      </c>
      <c r="T3229" s="16">
        <f t="shared" si="258"/>
        <v>17183.882361111111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5"/>
        <v>102</v>
      </c>
      <c r="P3230">
        <f t="shared" si="256"/>
        <v>193.62</v>
      </c>
      <c r="Q3230" s="11" t="s">
        <v>8315</v>
      </c>
      <c r="R3230" t="s">
        <v>8316</v>
      </c>
      <c r="S3230" s="16">
        <f t="shared" si="257"/>
        <v>42323.70930555556</v>
      </c>
      <c r="T3230" s="16">
        <f t="shared" si="258"/>
        <v>16786.207638888889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5"/>
        <v>108</v>
      </c>
      <c r="P3231">
        <f t="shared" si="256"/>
        <v>106.8</v>
      </c>
      <c r="Q3231" s="11" t="s">
        <v>8315</v>
      </c>
      <c r="R3231" t="s">
        <v>8316</v>
      </c>
      <c r="S3231" s="16">
        <f t="shared" si="257"/>
        <v>41933.291643518518</v>
      </c>
      <c r="T3231" s="16">
        <f t="shared" si="258"/>
        <v>16394.333310185186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5"/>
        <v>110</v>
      </c>
      <c r="P3232">
        <f t="shared" si="256"/>
        <v>77.22</v>
      </c>
      <c r="Q3232" s="11" t="s">
        <v>8315</v>
      </c>
      <c r="R3232" t="s">
        <v>8316</v>
      </c>
      <c r="S3232" s="16">
        <f t="shared" si="257"/>
        <v>41898.168125000004</v>
      </c>
      <c r="T3232" s="16">
        <f t="shared" si="258"/>
        <v>16344.165972222223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5"/>
        <v>161</v>
      </c>
      <c r="P3233">
        <f t="shared" si="256"/>
        <v>57.5</v>
      </c>
      <c r="Q3233" s="11" t="s">
        <v>8315</v>
      </c>
      <c r="R3233" t="s">
        <v>8316</v>
      </c>
      <c r="S3233" s="16">
        <f t="shared" si="257"/>
        <v>42446.943831018521</v>
      </c>
      <c r="T3233" s="16">
        <f t="shared" si="258"/>
        <v>16907.943831018518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5"/>
        <v>131</v>
      </c>
      <c r="P3234">
        <f t="shared" si="256"/>
        <v>50.46</v>
      </c>
      <c r="Q3234" s="11" t="s">
        <v>8315</v>
      </c>
      <c r="R3234" t="s">
        <v>8316</v>
      </c>
      <c r="S3234" s="16">
        <f t="shared" si="257"/>
        <v>42463.81385416667</v>
      </c>
      <c r="T3234" s="16">
        <f t="shared" si="258"/>
        <v>16925.165972222221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5"/>
        <v>119</v>
      </c>
      <c r="P3235">
        <f t="shared" si="256"/>
        <v>97.38</v>
      </c>
      <c r="Q3235" s="11" t="s">
        <v>8315</v>
      </c>
      <c r="R3235" t="s">
        <v>8316</v>
      </c>
      <c r="S3235" s="16">
        <f t="shared" si="257"/>
        <v>42766.805034722223</v>
      </c>
      <c r="T3235" s="16">
        <f t="shared" si="258"/>
        <v>17227.805034722223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5"/>
        <v>100</v>
      </c>
      <c r="P3236">
        <f t="shared" si="256"/>
        <v>34.92</v>
      </c>
      <c r="Q3236" s="11" t="s">
        <v>8315</v>
      </c>
      <c r="R3236" t="s">
        <v>8316</v>
      </c>
      <c r="S3236" s="16">
        <f t="shared" si="257"/>
        <v>42734.789444444439</v>
      </c>
      <c r="T3236" s="16">
        <f t="shared" si="258"/>
        <v>17198.979861111111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5"/>
        <v>103</v>
      </c>
      <c r="P3237">
        <f t="shared" si="256"/>
        <v>85.53</v>
      </c>
      <c r="Q3237" s="11" t="s">
        <v>8315</v>
      </c>
      <c r="R3237" t="s">
        <v>8316</v>
      </c>
      <c r="S3237" s="16">
        <f t="shared" si="257"/>
        <v>42522.347812499997</v>
      </c>
      <c r="T3237" s="16">
        <f t="shared" si="258"/>
        <v>16983.3478125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5"/>
        <v>101</v>
      </c>
      <c r="P3238">
        <f t="shared" si="256"/>
        <v>182.91</v>
      </c>
      <c r="Q3238" s="11" t="s">
        <v>8315</v>
      </c>
      <c r="R3238" t="s">
        <v>8316</v>
      </c>
      <c r="S3238" s="16">
        <f t="shared" si="257"/>
        <v>42702.917048611111</v>
      </c>
      <c r="T3238" s="16">
        <f t="shared" si="258"/>
        <v>17163.917048611111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5"/>
        <v>101</v>
      </c>
      <c r="P3239">
        <f t="shared" si="256"/>
        <v>131.13999999999999</v>
      </c>
      <c r="Q3239" s="11" t="s">
        <v>8315</v>
      </c>
      <c r="R3239" t="s">
        <v>8316</v>
      </c>
      <c r="S3239" s="16">
        <f t="shared" si="257"/>
        <v>42252.474351851852</v>
      </c>
      <c r="T3239" s="16">
        <f t="shared" si="258"/>
        <v>16707.165972222221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5"/>
        <v>112</v>
      </c>
      <c r="P3240">
        <f t="shared" si="256"/>
        <v>39.81</v>
      </c>
      <c r="Q3240" s="11" t="s">
        <v>8315</v>
      </c>
      <c r="R3240" t="s">
        <v>8316</v>
      </c>
      <c r="S3240" s="16">
        <f t="shared" si="257"/>
        <v>42156.510393518518</v>
      </c>
      <c r="T3240" s="16">
        <f t="shared" si="258"/>
        <v>16617.510393518518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5"/>
        <v>106</v>
      </c>
      <c r="P3241">
        <f t="shared" si="256"/>
        <v>59.7</v>
      </c>
      <c r="Q3241" s="11" t="s">
        <v>8315</v>
      </c>
      <c r="R3241" t="s">
        <v>8316</v>
      </c>
      <c r="S3241" s="16">
        <f t="shared" si="257"/>
        <v>42278.089039351849</v>
      </c>
      <c r="T3241" s="16">
        <f t="shared" si="258"/>
        <v>16733.999305555557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5"/>
        <v>101</v>
      </c>
      <c r="P3242">
        <f t="shared" si="256"/>
        <v>88.74</v>
      </c>
      <c r="Q3242" s="11" t="s">
        <v>8315</v>
      </c>
      <c r="R3242" t="s">
        <v>8316</v>
      </c>
      <c r="S3242" s="16">
        <f t="shared" si="257"/>
        <v>42754.693842592591</v>
      </c>
      <c r="T3242" s="16">
        <f t="shared" si="258"/>
        <v>17213.958333333332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5"/>
        <v>115</v>
      </c>
      <c r="P3243">
        <f t="shared" si="256"/>
        <v>58.69</v>
      </c>
      <c r="Q3243" s="11" t="s">
        <v>8315</v>
      </c>
      <c r="R3243" t="s">
        <v>8316</v>
      </c>
      <c r="S3243" s="16">
        <f t="shared" si="257"/>
        <v>41893.324884259258</v>
      </c>
      <c r="T3243" s="16">
        <f t="shared" si="258"/>
        <v>16357.290972222223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5"/>
        <v>127</v>
      </c>
      <c r="P3244">
        <f t="shared" si="256"/>
        <v>69.569999999999993</v>
      </c>
      <c r="Q3244" s="11" t="s">
        <v>8315</v>
      </c>
      <c r="R3244" t="s">
        <v>8316</v>
      </c>
      <c r="S3244" s="16">
        <f t="shared" si="257"/>
        <v>41871.755694444444</v>
      </c>
      <c r="T3244" s="16">
        <f t="shared" si="258"/>
        <v>16332.755694444444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5"/>
        <v>103</v>
      </c>
      <c r="P3245">
        <f t="shared" si="256"/>
        <v>115.87</v>
      </c>
      <c r="Q3245" s="11" t="s">
        <v>8315</v>
      </c>
      <c r="R3245" t="s">
        <v>8316</v>
      </c>
      <c r="S3245" s="16">
        <f t="shared" si="257"/>
        <v>42262.096782407403</v>
      </c>
      <c r="T3245" s="16">
        <f t="shared" si="258"/>
        <v>16717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5"/>
        <v>103</v>
      </c>
      <c r="P3246">
        <f t="shared" si="256"/>
        <v>23.87</v>
      </c>
      <c r="Q3246" s="11" t="s">
        <v>8315</v>
      </c>
      <c r="R3246" t="s">
        <v>8316</v>
      </c>
      <c r="S3246" s="16">
        <f t="shared" si="257"/>
        <v>42675.694236111114</v>
      </c>
      <c r="T3246" s="16">
        <f t="shared" si="258"/>
        <v>17136.735902777778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5"/>
        <v>104</v>
      </c>
      <c r="P3247">
        <f t="shared" si="256"/>
        <v>81.13</v>
      </c>
      <c r="Q3247" s="11" t="s">
        <v>8315</v>
      </c>
      <c r="R3247" t="s">
        <v>8316</v>
      </c>
      <c r="S3247" s="16">
        <f t="shared" si="257"/>
        <v>42135.60020833333</v>
      </c>
      <c r="T3247" s="16">
        <f t="shared" si="258"/>
        <v>16598.083333333332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5"/>
        <v>111</v>
      </c>
      <c r="P3248">
        <f t="shared" si="256"/>
        <v>57.63</v>
      </c>
      <c r="Q3248" s="11" t="s">
        <v>8315</v>
      </c>
      <c r="R3248" t="s">
        <v>8316</v>
      </c>
      <c r="S3248" s="16">
        <f t="shared" si="257"/>
        <v>42230.472222222219</v>
      </c>
      <c r="T3248" s="16">
        <f t="shared" si="258"/>
        <v>16690.165972222221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5"/>
        <v>106</v>
      </c>
      <c r="P3249">
        <f t="shared" si="256"/>
        <v>46.43</v>
      </c>
      <c r="Q3249" s="11" t="s">
        <v>8315</v>
      </c>
      <c r="R3249" t="s">
        <v>8316</v>
      </c>
      <c r="S3249" s="16">
        <f t="shared" si="257"/>
        <v>42167.434166666666</v>
      </c>
      <c r="T3249" s="16">
        <f t="shared" si="258"/>
        <v>16628.434166666666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5"/>
        <v>101</v>
      </c>
      <c r="P3250">
        <f t="shared" si="256"/>
        <v>60.48</v>
      </c>
      <c r="Q3250" s="11" t="s">
        <v>8315</v>
      </c>
      <c r="R3250" t="s">
        <v>8316</v>
      </c>
      <c r="S3250" s="16">
        <f t="shared" si="257"/>
        <v>42068.888391203705</v>
      </c>
      <c r="T3250" s="16">
        <f t="shared" si="258"/>
        <v>16529.846724537038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5"/>
        <v>105</v>
      </c>
      <c r="P3251">
        <f t="shared" si="256"/>
        <v>65.58</v>
      </c>
      <c r="Q3251" s="11" t="s">
        <v>8315</v>
      </c>
      <c r="R3251" t="s">
        <v>8316</v>
      </c>
      <c r="S3251" s="16">
        <f t="shared" si="257"/>
        <v>42145.746689814812</v>
      </c>
      <c r="T3251" s="16">
        <f t="shared" si="258"/>
        <v>16606.746689814816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5"/>
        <v>102</v>
      </c>
      <c r="P3252">
        <f t="shared" si="256"/>
        <v>119.19</v>
      </c>
      <c r="Q3252" s="11" t="s">
        <v>8315</v>
      </c>
      <c r="R3252" t="s">
        <v>8316</v>
      </c>
      <c r="S3252" s="16">
        <f t="shared" si="257"/>
        <v>41918.742175925923</v>
      </c>
      <c r="T3252" s="16">
        <f t="shared" si="258"/>
        <v>16379.783842592593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5"/>
        <v>111</v>
      </c>
      <c r="P3253">
        <f t="shared" si="256"/>
        <v>83.05</v>
      </c>
      <c r="Q3253" s="11" t="s">
        <v>8315</v>
      </c>
      <c r="R3253" t="s">
        <v>8316</v>
      </c>
      <c r="S3253" s="16">
        <f t="shared" si="257"/>
        <v>42146.731087962966</v>
      </c>
      <c r="T3253" s="16">
        <f t="shared" si="258"/>
        <v>16607.731087962962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5"/>
        <v>128</v>
      </c>
      <c r="P3254">
        <f t="shared" si="256"/>
        <v>57.52</v>
      </c>
      <c r="Q3254" s="11" t="s">
        <v>8315</v>
      </c>
      <c r="R3254" t="s">
        <v>8316</v>
      </c>
      <c r="S3254" s="16">
        <f t="shared" si="257"/>
        <v>42590.472685185188</v>
      </c>
      <c r="T3254" s="16">
        <f t="shared" si="258"/>
        <v>17051.472685185185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5"/>
        <v>102</v>
      </c>
      <c r="P3255">
        <f t="shared" si="256"/>
        <v>177.09</v>
      </c>
      <c r="Q3255" s="11" t="s">
        <v>8315</v>
      </c>
      <c r="R3255" t="s">
        <v>8316</v>
      </c>
      <c r="S3255" s="16">
        <f t="shared" si="257"/>
        <v>42602.576712962968</v>
      </c>
      <c r="T3255" s="16">
        <f t="shared" si="258"/>
        <v>17052.15625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5"/>
        <v>101</v>
      </c>
      <c r="P3256">
        <f t="shared" si="256"/>
        <v>70.77</v>
      </c>
      <c r="Q3256" s="11" t="s">
        <v>8315</v>
      </c>
      <c r="R3256" t="s">
        <v>8316</v>
      </c>
      <c r="S3256" s="16">
        <f t="shared" si="257"/>
        <v>42059.085752314815</v>
      </c>
      <c r="T3256" s="16">
        <f t="shared" si="258"/>
        <v>16520.044085648147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5"/>
        <v>175</v>
      </c>
      <c r="P3257">
        <f t="shared" si="256"/>
        <v>29.17</v>
      </c>
      <c r="Q3257" s="11" t="s">
        <v>8315</v>
      </c>
      <c r="R3257" t="s">
        <v>8316</v>
      </c>
      <c r="S3257" s="16">
        <f t="shared" si="257"/>
        <v>41889.768229166664</v>
      </c>
      <c r="T3257" s="16">
        <f t="shared" si="258"/>
        <v>16350.768229166666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5"/>
        <v>128</v>
      </c>
      <c r="P3258">
        <f t="shared" si="256"/>
        <v>72.760000000000005</v>
      </c>
      <c r="Q3258" s="11" t="s">
        <v>8315</v>
      </c>
      <c r="R3258" t="s">
        <v>8316</v>
      </c>
      <c r="S3258" s="16">
        <f t="shared" si="257"/>
        <v>42144.573807870373</v>
      </c>
      <c r="T3258" s="16">
        <f t="shared" si="258"/>
        <v>16597.165972222221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5"/>
        <v>106</v>
      </c>
      <c r="P3259">
        <f t="shared" si="256"/>
        <v>51.85</v>
      </c>
      <c r="Q3259" s="11" t="s">
        <v>8315</v>
      </c>
      <c r="R3259" t="s">
        <v>8316</v>
      </c>
      <c r="S3259" s="16">
        <f t="shared" si="257"/>
        <v>42758.559629629628</v>
      </c>
      <c r="T3259" s="16">
        <f t="shared" si="258"/>
        <v>17219.559629629632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5"/>
        <v>105</v>
      </c>
      <c r="P3260">
        <f t="shared" si="256"/>
        <v>98.2</v>
      </c>
      <c r="Q3260" s="11" t="s">
        <v>8315</v>
      </c>
      <c r="R3260" t="s">
        <v>8316</v>
      </c>
      <c r="S3260" s="16">
        <f t="shared" si="257"/>
        <v>41982.887280092589</v>
      </c>
      <c r="T3260" s="16">
        <f t="shared" si="258"/>
        <v>16443.887280092593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5"/>
        <v>106</v>
      </c>
      <c r="P3261">
        <f t="shared" si="256"/>
        <v>251.74</v>
      </c>
      <c r="Q3261" s="11" t="s">
        <v>8315</v>
      </c>
      <c r="R3261" t="s">
        <v>8316</v>
      </c>
      <c r="S3261" s="16">
        <f t="shared" si="257"/>
        <v>42614.760937500003</v>
      </c>
      <c r="T3261" s="16">
        <f t="shared" si="258"/>
        <v>17075.165972222221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5"/>
        <v>109</v>
      </c>
      <c r="P3262">
        <f t="shared" si="256"/>
        <v>74.819999999999993</v>
      </c>
      <c r="Q3262" s="11" t="s">
        <v>8315</v>
      </c>
      <c r="R3262" t="s">
        <v>8316</v>
      </c>
      <c r="S3262" s="16">
        <f t="shared" si="257"/>
        <v>42303.672662037032</v>
      </c>
      <c r="T3262" s="16">
        <f t="shared" si="258"/>
        <v>16769.714328703703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5"/>
        <v>100</v>
      </c>
      <c r="P3263">
        <f t="shared" si="256"/>
        <v>67.650000000000006</v>
      </c>
      <c r="Q3263" s="11" t="s">
        <v>8315</v>
      </c>
      <c r="R3263" t="s">
        <v>8316</v>
      </c>
      <c r="S3263" s="16">
        <f t="shared" si="257"/>
        <v>42171.725416666668</v>
      </c>
      <c r="T3263" s="16">
        <f t="shared" si="258"/>
        <v>16632.725416666668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5"/>
        <v>103</v>
      </c>
      <c r="P3264">
        <f t="shared" si="256"/>
        <v>93.81</v>
      </c>
      <c r="Q3264" s="11" t="s">
        <v>8315</v>
      </c>
      <c r="R3264" t="s">
        <v>8316</v>
      </c>
      <c r="S3264" s="16">
        <f t="shared" si="257"/>
        <v>41964.315532407403</v>
      </c>
      <c r="T3264" s="16">
        <f t="shared" si="258"/>
        <v>16426.166666666668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5"/>
        <v>112</v>
      </c>
      <c r="P3265">
        <f t="shared" si="256"/>
        <v>41.24</v>
      </c>
      <c r="Q3265" s="11" t="s">
        <v>8315</v>
      </c>
      <c r="R3265" t="s">
        <v>8316</v>
      </c>
      <c r="S3265" s="16">
        <f t="shared" si="257"/>
        <v>42284.516064814816</v>
      </c>
      <c r="T3265" s="16">
        <f t="shared" si="258"/>
        <v>16738.875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5"/>
        <v>103</v>
      </c>
      <c r="P3266">
        <f t="shared" si="256"/>
        <v>52.55</v>
      </c>
      <c r="Q3266" s="11" t="s">
        <v>8315</v>
      </c>
      <c r="R3266" t="s">
        <v>8316</v>
      </c>
      <c r="S3266" s="16">
        <f t="shared" si="257"/>
        <v>42016.800208333334</v>
      </c>
      <c r="T3266" s="16">
        <f t="shared" si="258"/>
        <v>16463.916666666668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6">
        <f t="shared" si="257"/>
        <v>42311.711979166663</v>
      </c>
      <c r="T3267" s="16">
        <f t="shared" si="258"/>
        <v>16772.708333333332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16598.875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16633.757638888888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17037.90425925926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16602.458333333332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16628.533159722221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ref="O3273:O3336" si="260">ROUND(E3273/D3273*100,0)</f>
        <v>130</v>
      </c>
      <c r="P3273">
        <f t="shared" ref="P3273:P3336" si="261">IFERROR(ROUND(E3273/L3273,2),0)</f>
        <v>38.24</v>
      </c>
      <c r="Q3273" s="11" t="s">
        <v>8315</v>
      </c>
      <c r="R3273" t="s">
        <v>8316</v>
      </c>
      <c r="S3273" s="16">
        <f t="shared" ref="S3273:S3336" si="262">(((J3273/60)/60)/24)+DATE(1970,1,1)</f>
        <v>41915.437210648146</v>
      </c>
      <c r="T3273" s="16">
        <f t="shared" ref="T3273:T3336" si="263">(((I3273/60)/60)/24)</f>
        <v>16376.478877314816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60"/>
        <v>154</v>
      </c>
      <c r="P3274">
        <f t="shared" si="261"/>
        <v>106.5</v>
      </c>
      <c r="Q3274" s="11" t="s">
        <v>8315</v>
      </c>
      <c r="R3274" t="s">
        <v>8316</v>
      </c>
      <c r="S3274" s="16">
        <f t="shared" si="262"/>
        <v>42284.500104166669</v>
      </c>
      <c r="T3274" s="16">
        <f t="shared" si="263"/>
        <v>16745.541770833333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60"/>
        <v>107</v>
      </c>
      <c r="P3275">
        <f t="shared" si="261"/>
        <v>204.57</v>
      </c>
      <c r="Q3275" s="11" t="s">
        <v>8315</v>
      </c>
      <c r="R3275" t="s">
        <v>8316</v>
      </c>
      <c r="S3275" s="16">
        <f t="shared" si="262"/>
        <v>42611.801412037035</v>
      </c>
      <c r="T3275" s="16">
        <f t="shared" si="263"/>
        <v>17058.791666666668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60"/>
        <v>101</v>
      </c>
      <c r="P3276">
        <f t="shared" si="261"/>
        <v>54.91</v>
      </c>
      <c r="Q3276" s="11" t="s">
        <v>8315</v>
      </c>
      <c r="R3276" t="s">
        <v>8316</v>
      </c>
      <c r="S3276" s="16">
        <f t="shared" si="262"/>
        <v>42400.704537037032</v>
      </c>
      <c r="T3276" s="16">
        <f t="shared" si="263"/>
        <v>16875.875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60"/>
        <v>100</v>
      </c>
      <c r="P3277">
        <f t="shared" si="261"/>
        <v>150.41999999999999</v>
      </c>
      <c r="Q3277" s="11" t="s">
        <v>8315</v>
      </c>
      <c r="R3277" t="s">
        <v>8316</v>
      </c>
      <c r="S3277" s="16">
        <f t="shared" si="262"/>
        <v>42017.88045138889</v>
      </c>
      <c r="T3277" s="16">
        <f t="shared" si="263"/>
        <v>16475.1875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60"/>
        <v>117</v>
      </c>
      <c r="P3278">
        <f t="shared" si="261"/>
        <v>52.58</v>
      </c>
      <c r="Q3278" s="11" t="s">
        <v>8315</v>
      </c>
      <c r="R3278" t="s">
        <v>8316</v>
      </c>
      <c r="S3278" s="16">
        <f t="shared" si="262"/>
        <v>42426.949988425928</v>
      </c>
      <c r="T3278" s="16">
        <f t="shared" si="263"/>
        <v>16892.165972222221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60"/>
        <v>109</v>
      </c>
      <c r="P3279">
        <f t="shared" si="261"/>
        <v>54.3</v>
      </c>
      <c r="Q3279" s="11" t="s">
        <v>8315</v>
      </c>
      <c r="R3279" t="s">
        <v>8316</v>
      </c>
      <c r="S3279" s="16">
        <f t="shared" si="262"/>
        <v>41931.682939814818</v>
      </c>
      <c r="T3279" s="16">
        <f t="shared" si="263"/>
        <v>16392.724606481483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60"/>
        <v>103</v>
      </c>
      <c r="P3280">
        <f t="shared" si="261"/>
        <v>76.03</v>
      </c>
      <c r="Q3280" s="11" t="s">
        <v>8315</v>
      </c>
      <c r="R3280" t="s">
        <v>8316</v>
      </c>
      <c r="S3280" s="16">
        <f t="shared" si="262"/>
        <v>42124.848414351851</v>
      </c>
      <c r="T3280" s="16">
        <f t="shared" si="263"/>
        <v>16585.848414351851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60"/>
        <v>114</v>
      </c>
      <c r="P3281">
        <f t="shared" si="261"/>
        <v>105.21</v>
      </c>
      <c r="Q3281" s="11" t="s">
        <v>8315</v>
      </c>
      <c r="R3281" t="s">
        <v>8316</v>
      </c>
      <c r="S3281" s="16">
        <f t="shared" si="262"/>
        <v>42431.102534722217</v>
      </c>
      <c r="T3281" s="16">
        <f t="shared" si="263"/>
        <v>16892.060868055556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60"/>
        <v>103</v>
      </c>
      <c r="P3282">
        <f t="shared" si="261"/>
        <v>68.67</v>
      </c>
      <c r="Q3282" s="11" t="s">
        <v>8315</v>
      </c>
      <c r="R3282" t="s">
        <v>8316</v>
      </c>
      <c r="S3282" s="16">
        <f t="shared" si="262"/>
        <v>42121.756921296299</v>
      </c>
      <c r="T3282" s="16">
        <f t="shared" si="263"/>
        <v>16587.208333333332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60"/>
        <v>122</v>
      </c>
      <c r="P3283">
        <f t="shared" si="261"/>
        <v>129.36000000000001</v>
      </c>
      <c r="Q3283" s="11" t="s">
        <v>8315</v>
      </c>
      <c r="R3283" t="s">
        <v>8316</v>
      </c>
      <c r="S3283" s="16">
        <f t="shared" si="262"/>
        <v>42219.019733796296</v>
      </c>
      <c r="T3283" s="16">
        <f t="shared" si="263"/>
        <v>16680.019733796296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60"/>
        <v>103</v>
      </c>
      <c r="P3284">
        <f t="shared" si="261"/>
        <v>134.26</v>
      </c>
      <c r="Q3284" s="11" t="s">
        <v>8315</v>
      </c>
      <c r="R3284" t="s">
        <v>8316</v>
      </c>
      <c r="S3284" s="16">
        <f t="shared" si="262"/>
        <v>42445.19430555556</v>
      </c>
      <c r="T3284" s="16">
        <f t="shared" si="263"/>
        <v>16920.194305555557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60"/>
        <v>105</v>
      </c>
      <c r="P3285">
        <f t="shared" si="261"/>
        <v>17.829999999999998</v>
      </c>
      <c r="Q3285" s="11" t="s">
        <v>8315</v>
      </c>
      <c r="R3285" t="s">
        <v>8316</v>
      </c>
      <c r="S3285" s="16">
        <f t="shared" si="262"/>
        <v>42379.74418981481</v>
      </c>
      <c r="T3285" s="16">
        <f t="shared" si="263"/>
        <v>16841.875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60"/>
        <v>102</v>
      </c>
      <c r="P3286">
        <f t="shared" si="261"/>
        <v>203.2</v>
      </c>
      <c r="Q3286" s="11" t="s">
        <v>8315</v>
      </c>
      <c r="R3286" t="s">
        <v>8316</v>
      </c>
      <c r="S3286" s="16">
        <f t="shared" si="262"/>
        <v>42380.884872685187</v>
      </c>
      <c r="T3286" s="16">
        <f t="shared" si="263"/>
        <v>16829.249305555557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60"/>
        <v>112</v>
      </c>
      <c r="P3287">
        <f t="shared" si="261"/>
        <v>69.19</v>
      </c>
      <c r="Q3287" s="11" t="s">
        <v>8315</v>
      </c>
      <c r="R3287" t="s">
        <v>8316</v>
      </c>
      <c r="S3287" s="16">
        <f t="shared" si="262"/>
        <v>42762.942430555559</v>
      </c>
      <c r="T3287" s="16">
        <f t="shared" si="263"/>
        <v>17225.208333333332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60"/>
        <v>102</v>
      </c>
      <c r="P3288">
        <f t="shared" si="261"/>
        <v>125.12</v>
      </c>
      <c r="Q3288" s="11" t="s">
        <v>8315</v>
      </c>
      <c r="R3288" t="s">
        <v>8316</v>
      </c>
      <c r="S3288" s="16">
        <f t="shared" si="262"/>
        <v>42567.840069444443</v>
      </c>
      <c r="T3288" s="16">
        <f t="shared" si="263"/>
        <v>17028.840069444446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60"/>
        <v>100</v>
      </c>
      <c r="P3289">
        <f t="shared" si="261"/>
        <v>73.53</v>
      </c>
      <c r="Q3289" s="11" t="s">
        <v>8315</v>
      </c>
      <c r="R3289" t="s">
        <v>8316</v>
      </c>
      <c r="S3289" s="16">
        <f t="shared" si="262"/>
        <v>42311.750324074077</v>
      </c>
      <c r="T3289" s="16">
        <f t="shared" si="263"/>
        <v>16767.750324074073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60"/>
        <v>100</v>
      </c>
      <c r="P3290">
        <f t="shared" si="261"/>
        <v>48.44</v>
      </c>
      <c r="Q3290" s="11" t="s">
        <v>8315</v>
      </c>
      <c r="R3290" t="s">
        <v>8316</v>
      </c>
      <c r="S3290" s="16">
        <f t="shared" si="262"/>
        <v>42505.774479166663</v>
      </c>
      <c r="T3290" s="16">
        <f t="shared" si="263"/>
        <v>16972.958333333332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60"/>
        <v>133</v>
      </c>
      <c r="P3291">
        <f t="shared" si="261"/>
        <v>26.61</v>
      </c>
      <c r="Q3291" s="11" t="s">
        <v>8315</v>
      </c>
      <c r="R3291" t="s">
        <v>8316</v>
      </c>
      <c r="S3291" s="16">
        <f t="shared" si="262"/>
        <v>42758.368078703701</v>
      </c>
      <c r="T3291" s="16">
        <f t="shared" si="263"/>
        <v>17217.368078703705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60"/>
        <v>121</v>
      </c>
      <c r="P3292">
        <f t="shared" si="261"/>
        <v>33.67</v>
      </c>
      <c r="Q3292" s="11" t="s">
        <v>8315</v>
      </c>
      <c r="R3292" t="s">
        <v>8316</v>
      </c>
      <c r="S3292" s="16">
        <f t="shared" si="262"/>
        <v>42775.51494212963</v>
      </c>
      <c r="T3292" s="16">
        <f t="shared" si="263"/>
        <v>17236.51494212963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60"/>
        <v>114</v>
      </c>
      <c r="P3293">
        <f t="shared" si="261"/>
        <v>40.71</v>
      </c>
      <c r="Q3293" s="11" t="s">
        <v>8315</v>
      </c>
      <c r="R3293" t="s">
        <v>8316</v>
      </c>
      <c r="S3293" s="16">
        <f t="shared" si="262"/>
        <v>42232.702546296292</v>
      </c>
      <c r="T3293" s="16">
        <f t="shared" si="263"/>
        <v>16695.165972222221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60"/>
        <v>286</v>
      </c>
      <c r="P3294">
        <f t="shared" si="261"/>
        <v>19.27</v>
      </c>
      <c r="Q3294" s="11" t="s">
        <v>8315</v>
      </c>
      <c r="R3294" t="s">
        <v>8316</v>
      </c>
      <c r="S3294" s="16">
        <f t="shared" si="262"/>
        <v>42282.770231481481</v>
      </c>
      <c r="T3294" s="16">
        <f t="shared" si="263"/>
        <v>16773.811898148149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60"/>
        <v>170</v>
      </c>
      <c r="P3295">
        <f t="shared" si="261"/>
        <v>84.29</v>
      </c>
      <c r="Q3295" s="11" t="s">
        <v>8315</v>
      </c>
      <c r="R3295" t="s">
        <v>8316</v>
      </c>
      <c r="S3295" s="16">
        <f t="shared" si="262"/>
        <v>42768.425370370373</v>
      </c>
      <c r="T3295" s="16">
        <f t="shared" si="263"/>
        <v>17229.425370370373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60"/>
        <v>118</v>
      </c>
      <c r="P3296">
        <f t="shared" si="261"/>
        <v>29.58</v>
      </c>
      <c r="Q3296" s="11" t="s">
        <v>8315</v>
      </c>
      <c r="R3296" t="s">
        <v>8316</v>
      </c>
      <c r="S3296" s="16">
        <f t="shared" si="262"/>
        <v>42141.541134259256</v>
      </c>
      <c r="T3296" s="16">
        <f t="shared" si="263"/>
        <v>16602.54113425926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60"/>
        <v>103</v>
      </c>
      <c r="P3297">
        <f t="shared" si="261"/>
        <v>26.67</v>
      </c>
      <c r="Q3297" s="11" t="s">
        <v>8315</v>
      </c>
      <c r="R3297" t="s">
        <v>8316</v>
      </c>
      <c r="S3297" s="16">
        <f t="shared" si="262"/>
        <v>42609.442465277782</v>
      </c>
      <c r="T3297" s="16">
        <f t="shared" si="263"/>
        <v>17070.442465277778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60"/>
        <v>144</v>
      </c>
      <c r="P3298">
        <f t="shared" si="261"/>
        <v>45.98</v>
      </c>
      <c r="Q3298" s="11" t="s">
        <v>8315</v>
      </c>
      <c r="R3298" t="s">
        <v>8316</v>
      </c>
      <c r="S3298" s="16">
        <f t="shared" si="262"/>
        <v>42309.756620370375</v>
      </c>
      <c r="T3298" s="16">
        <f t="shared" si="263"/>
        <v>16761.916666666668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60"/>
        <v>100</v>
      </c>
      <c r="P3299">
        <f t="shared" si="261"/>
        <v>125.09</v>
      </c>
      <c r="Q3299" s="11" t="s">
        <v>8315</v>
      </c>
      <c r="R3299" t="s">
        <v>8316</v>
      </c>
      <c r="S3299" s="16">
        <f t="shared" si="262"/>
        <v>42193.771481481483</v>
      </c>
      <c r="T3299" s="16">
        <f t="shared" si="263"/>
        <v>16643.957638888889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60"/>
        <v>102</v>
      </c>
      <c r="P3300">
        <f t="shared" si="261"/>
        <v>141.29</v>
      </c>
      <c r="Q3300" s="11" t="s">
        <v>8315</v>
      </c>
      <c r="R3300" t="s">
        <v>8316</v>
      </c>
      <c r="S3300" s="16">
        <f t="shared" si="262"/>
        <v>42239.957962962959</v>
      </c>
      <c r="T3300" s="16">
        <f t="shared" si="263"/>
        <v>16691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60"/>
        <v>116</v>
      </c>
      <c r="P3301">
        <f t="shared" si="261"/>
        <v>55.33</v>
      </c>
      <c r="Q3301" s="11" t="s">
        <v>8315</v>
      </c>
      <c r="R3301" t="s">
        <v>8316</v>
      </c>
      <c r="S3301" s="16">
        <f t="shared" si="262"/>
        <v>42261.917395833334</v>
      </c>
      <c r="T3301" s="16">
        <f t="shared" si="263"/>
        <v>16722.917395833334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60"/>
        <v>136</v>
      </c>
      <c r="P3302">
        <f t="shared" si="261"/>
        <v>46.42</v>
      </c>
      <c r="Q3302" s="11" t="s">
        <v>8315</v>
      </c>
      <c r="R3302" t="s">
        <v>8316</v>
      </c>
      <c r="S3302" s="16">
        <f t="shared" si="262"/>
        <v>42102.743773148148</v>
      </c>
      <c r="T3302" s="16">
        <f t="shared" si="263"/>
        <v>16554.743773148151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60"/>
        <v>133</v>
      </c>
      <c r="P3303">
        <f t="shared" si="261"/>
        <v>57.2</v>
      </c>
      <c r="Q3303" s="11" t="s">
        <v>8315</v>
      </c>
      <c r="R3303" t="s">
        <v>8316</v>
      </c>
      <c r="S3303" s="16">
        <f t="shared" si="262"/>
        <v>42538.73583333334</v>
      </c>
      <c r="T3303" s="16">
        <f t="shared" si="263"/>
        <v>17014.290972222221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60"/>
        <v>103</v>
      </c>
      <c r="P3304">
        <f t="shared" si="261"/>
        <v>173.7</v>
      </c>
      <c r="Q3304" s="11" t="s">
        <v>8315</v>
      </c>
      <c r="R3304" t="s">
        <v>8316</v>
      </c>
      <c r="S3304" s="16">
        <f t="shared" si="262"/>
        <v>42681.35157407407</v>
      </c>
      <c r="T3304" s="16">
        <f t="shared" si="263"/>
        <v>17142.351574074073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60"/>
        <v>116</v>
      </c>
      <c r="P3305">
        <f t="shared" si="261"/>
        <v>59.6</v>
      </c>
      <c r="Q3305" s="11" t="s">
        <v>8315</v>
      </c>
      <c r="R3305" t="s">
        <v>8316</v>
      </c>
      <c r="S3305" s="16">
        <f t="shared" si="262"/>
        <v>42056.65143518518</v>
      </c>
      <c r="T3305" s="16">
        <f t="shared" si="263"/>
        <v>16522.60976851852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60"/>
        <v>105</v>
      </c>
      <c r="P3306">
        <f t="shared" si="261"/>
        <v>89.59</v>
      </c>
      <c r="Q3306" s="11" t="s">
        <v>8315</v>
      </c>
      <c r="R3306" t="s">
        <v>8316</v>
      </c>
      <c r="S3306" s="16">
        <f t="shared" si="262"/>
        <v>42696.624444444446</v>
      </c>
      <c r="T3306" s="16">
        <f t="shared" si="263"/>
        <v>17157.624444444442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60"/>
        <v>102</v>
      </c>
      <c r="P3307">
        <f t="shared" si="261"/>
        <v>204.05</v>
      </c>
      <c r="Q3307" s="11" t="s">
        <v>8315</v>
      </c>
      <c r="R3307" t="s">
        <v>8316</v>
      </c>
      <c r="S3307" s="16">
        <f t="shared" si="262"/>
        <v>42186.855879629627</v>
      </c>
      <c r="T3307" s="16">
        <f t="shared" si="263"/>
        <v>16647.855879629627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60"/>
        <v>175</v>
      </c>
      <c r="P3308">
        <f t="shared" si="261"/>
        <v>48.7</v>
      </c>
      <c r="Q3308" s="11" t="s">
        <v>8315</v>
      </c>
      <c r="R3308" t="s">
        <v>8316</v>
      </c>
      <c r="S3308" s="16">
        <f t="shared" si="262"/>
        <v>42493.219236111108</v>
      </c>
      <c r="T3308" s="16">
        <f t="shared" si="263"/>
        <v>16962.125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60"/>
        <v>107</v>
      </c>
      <c r="P3309">
        <f t="shared" si="261"/>
        <v>53.34</v>
      </c>
      <c r="Q3309" s="11" t="s">
        <v>8315</v>
      </c>
      <c r="R3309" t="s">
        <v>8316</v>
      </c>
      <c r="S3309" s="16">
        <f t="shared" si="262"/>
        <v>42475.057164351849</v>
      </c>
      <c r="T3309" s="16">
        <f t="shared" si="263"/>
        <v>16936.057164351852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60"/>
        <v>122</v>
      </c>
      <c r="P3310">
        <f t="shared" si="261"/>
        <v>75.09</v>
      </c>
      <c r="Q3310" s="11" t="s">
        <v>8315</v>
      </c>
      <c r="R3310" t="s">
        <v>8316</v>
      </c>
      <c r="S3310" s="16">
        <f t="shared" si="262"/>
        <v>42452.876909722225</v>
      </c>
      <c r="T3310" s="16">
        <f t="shared" si="263"/>
        <v>16904.876909722221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60"/>
        <v>159</v>
      </c>
      <c r="P3311">
        <f t="shared" si="261"/>
        <v>18</v>
      </c>
      <c r="Q3311" s="11" t="s">
        <v>8315</v>
      </c>
      <c r="R3311" t="s">
        <v>8316</v>
      </c>
      <c r="S3311" s="16">
        <f t="shared" si="262"/>
        <v>42628.650208333333</v>
      </c>
      <c r="T3311" s="16">
        <f t="shared" si="263"/>
        <v>17090.650208333336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60"/>
        <v>100</v>
      </c>
      <c r="P3312">
        <f t="shared" si="261"/>
        <v>209.84</v>
      </c>
      <c r="Q3312" s="11" t="s">
        <v>8315</v>
      </c>
      <c r="R3312" t="s">
        <v>8316</v>
      </c>
      <c r="S3312" s="16">
        <f t="shared" si="262"/>
        <v>42253.928530092591</v>
      </c>
      <c r="T3312" s="16">
        <f t="shared" si="263"/>
        <v>16714.928530092591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60"/>
        <v>110</v>
      </c>
      <c r="P3313">
        <f t="shared" si="261"/>
        <v>61.02</v>
      </c>
      <c r="Q3313" s="11" t="s">
        <v>8315</v>
      </c>
      <c r="R3313" t="s">
        <v>8316</v>
      </c>
      <c r="S3313" s="16">
        <f t="shared" si="262"/>
        <v>42264.29178240741</v>
      </c>
      <c r="T3313" s="16">
        <f t="shared" si="263"/>
        <v>16725.291782407407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60"/>
        <v>100</v>
      </c>
      <c r="P3314">
        <f t="shared" si="261"/>
        <v>61</v>
      </c>
      <c r="Q3314" s="11" t="s">
        <v>8315</v>
      </c>
      <c r="R3314" t="s">
        <v>8316</v>
      </c>
      <c r="S3314" s="16">
        <f t="shared" si="262"/>
        <v>42664.809560185182</v>
      </c>
      <c r="T3314" s="16">
        <f t="shared" si="263"/>
        <v>17116.916666666668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60"/>
        <v>116</v>
      </c>
      <c r="P3315">
        <f t="shared" si="261"/>
        <v>80.03</v>
      </c>
      <c r="Q3315" s="11" t="s">
        <v>8315</v>
      </c>
      <c r="R3315" t="s">
        <v>8316</v>
      </c>
      <c r="S3315" s="16">
        <f t="shared" si="262"/>
        <v>42382.244409722218</v>
      </c>
      <c r="T3315" s="16">
        <f t="shared" si="263"/>
        <v>16827.041666666668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60"/>
        <v>211</v>
      </c>
      <c r="P3316">
        <f t="shared" si="261"/>
        <v>29.07</v>
      </c>
      <c r="Q3316" s="11" t="s">
        <v>8315</v>
      </c>
      <c r="R3316" t="s">
        <v>8316</v>
      </c>
      <c r="S3316" s="16">
        <f t="shared" si="262"/>
        <v>42105.267488425925</v>
      </c>
      <c r="T3316" s="16">
        <f t="shared" si="263"/>
        <v>16563.836805555555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60"/>
        <v>110</v>
      </c>
      <c r="P3317">
        <f t="shared" si="261"/>
        <v>49.44</v>
      </c>
      <c r="Q3317" s="11" t="s">
        <v>8315</v>
      </c>
      <c r="R3317" t="s">
        <v>8316</v>
      </c>
      <c r="S3317" s="16">
        <f t="shared" si="262"/>
        <v>42466.303715277783</v>
      </c>
      <c r="T3317" s="16">
        <f t="shared" si="263"/>
        <v>16927.30371527778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60"/>
        <v>100</v>
      </c>
      <c r="P3318">
        <f t="shared" si="261"/>
        <v>93.98</v>
      </c>
      <c r="Q3318" s="11" t="s">
        <v>8315</v>
      </c>
      <c r="R3318" t="s">
        <v>8316</v>
      </c>
      <c r="S3318" s="16">
        <f t="shared" si="262"/>
        <v>41826.871238425927</v>
      </c>
      <c r="T3318" s="16">
        <f t="shared" si="263"/>
        <v>16290.579166666668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60"/>
        <v>106</v>
      </c>
      <c r="P3319">
        <f t="shared" si="261"/>
        <v>61.94</v>
      </c>
      <c r="Q3319" s="11" t="s">
        <v>8315</v>
      </c>
      <c r="R3319" t="s">
        <v>8316</v>
      </c>
      <c r="S3319" s="16">
        <f t="shared" si="262"/>
        <v>42499.039629629624</v>
      </c>
      <c r="T3319" s="16">
        <f t="shared" si="263"/>
        <v>16960.039629629628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60"/>
        <v>126</v>
      </c>
      <c r="P3320">
        <f t="shared" si="261"/>
        <v>78.5</v>
      </c>
      <c r="Q3320" s="11" t="s">
        <v>8315</v>
      </c>
      <c r="R3320" t="s">
        <v>8316</v>
      </c>
      <c r="S3320" s="16">
        <f t="shared" si="262"/>
        <v>42431.302002314813</v>
      </c>
      <c r="T3320" s="16">
        <f t="shared" si="263"/>
        <v>16902.104166666668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60"/>
        <v>108</v>
      </c>
      <c r="P3321">
        <f t="shared" si="261"/>
        <v>33.75</v>
      </c>
      <c r="Q3321" s="11" t="s">
        <v>8315</v>
      </c>
      <c r="R3321" t="s">
        <v>8316</v>
      </c>
      <c r="S3321" s="16">
        <f t="shared" si="262"/>
        <v>41990.585486111115</v>
      </c>
      <c r="T3321" s="16">
        <f t="shared" si="263"/>
        <v>16466.585486111111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60"/>
        <v>101</v>
      </c>
      <c r="P3322">
        <f t="shared" si="261"/>
        <v>66.45</v>
      </c>
      <c r="Q3322" s="11" t="s">
        <v>8315</v>
      </c>
      <c r="R3322" t="s">
        <v>8316</v>
      </c>
      <c r="S3322" s="16">
        <f t="shared" si="262"/>
        <v>42513.045798611114</v>
      </c>
      <c r="T3322" s="16">
        <f t="shared" si="263"/>
        <v>16974.045798611111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60"/>
        <v>107</v>
      </c>
      <c r="P3323">
        <f t="shared" si="261"/>
        <v>35.799999999999997</v>
      </c>
      <c r="Q3323" s="11" t="s">
        <v>8315</v>
      </c>
      <c r="R3323" t="s">
        <v>8316</v>
      </c>
      <c r="S3323" s="16">
        <f t="shared" si="262"/>
        <v>41914.100289351853</v>
      </c>
      <c r="T3323" s="16">
        <f t="shared" si="263"/>
        <v>16359.165972222223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60"/>
        <v>102</v>
      </c>
      <c r="P3324">
        <f t="shared" si="261"/>
        <v>145.65</v>
      </c>
      <c r="Q3324" s="11" t="s">
        <v>8315</v>
      </c>
      <c r="R3324" t="s">
        <v>8316</v>
      </c>
      <c r="S3324" s="16">
        <f t="shared" si="262"/>
        <v>42521.010370370372</v>
      </c>
      <c r="T3324" s="16">
        <f t="shared" si="263"/>
        <v>16974.163194444445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60"/>
        <v>126</v>
      </c>
      <c r="P3325">
        <f t="shared" si="261"/>
        <v>25.69</v>
      </c>
      <c r="Q3325" s="11" t="s">
        <v>8315</v>
      </c>
      <c r="R3325" t="s">
        <v>8316</v>
      </c>
      <c r="S3325" s="16">
        <f t="shared" si="262"/>
        <v>42608.36583333333</v>
      </c>
      <c r="T3325" s="16">
        <f t="shared" si="263"/>
        <v>17069.365833333333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60"/>
        <v>102</v>
      </c>
      <c r="P3326">
        <f t="shared" si="261"/>
        <v>152.5</v>
      </c>
      <c r="Q3326" s="11" t="s">
        <v>8315</v>
      </c>
      <c r="R3326" t="s">
        <v>8316</v>
      </c>
      <c r="S3326" s="16">
        <f t="shared" si="262"/>
        <v>42512.58321759259</v>
      </c>
      <c r="T3326" s="16">
        <f t="shared" si="263"/>
        <v>16957.583217592593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60"/>
        <v>113</v>
      </c>
      <c r="P3327">
        <f t="shared" si="261"/>
        <v>30</v>
      </c>
      <c r="Q3327" s="11" t="s">
        <v>8315</v>
      </c>
      <c r="R3327" t="s">
        <v>8316</v>
      </c>
      <c r="S3327" s="16">
        <f t="shared" si="262"/>
        <v>42064.785613425927</v>
      </c>
      <c r="T3327" s="16">
        <f t="shared" si="263"/>
        <v>16530.743946759259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60"/>
        <v>101</v>
      </c>
      <c r="P3328">
        <f t="shared" si="261"/>
        <v>142.28</v>
      </c>
      <c r="Q3328" s="11" t="s">
        <v>8315</v>
      </c>
      <c r="R3328" t="s">
        <v>8316</v>
      </c>
      <c r="S3328" s="16">
        <f t="shared" si="262"/>
        <v>42041.714178240742</v>
      </c>
      <c r="T3328" s="16">
        <f t="shared" si="263"/>
        <v>16502.672511574074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60"/>
        <v>101</v>
      </c>
      <c r="P3329">
        <f t="shared" si="261"/>
        <v>24.55</v>
      </c>
      <c r="Q3329" s="11" t="s">
        <v>8315</v>
      </c>
      <c r="R3329" t="s">
        <v>8316</v>
      </c>
      <c r="S3329" s="16">
        <f t="shared" si="262"/>
        <v>42468.374606481477</v>
      </c>
      <c r="T3329" s="16">
        <f t="shared" si="263"/>
        <v>16929.37460648148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60"/>
        <v>146</v>
      </c>
      <c r="P3330">
        <f t="shared" si="261"/>
        <v>292.77999999999997</v>
      </c>
      <c r="Q3330" s="11" t="s">
        <v>8315</v>
      </c>
      <c r="R3330" t="s">
        <v>8316</v>
      </c>
      <c r="S3330" s="16">
        <f t="shared" si="262"/>
        <v>41822.57503472222</v>
      </c>
      <c r="T3330" s="16">
        <f t="shared" si="263"/>
        <v>16256.041666666666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6">
        <f t="shared" si="262"/>
        <v>41837.323009259257</v>
      </c>
      <c r="T3331" s="16">
        <f t="shared" si="263"/>
        <v>16278.958333333334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16526.845694444444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16714.697754629629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16270.860300925924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16601.676851851855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16646.521087962963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ref="O3337:O3400" si="265">ROUND(E3337/D3337*100,0)</f>
        <v>100</v>
      </c>
      <c r="P3337">
        <f t="shared" ref="P3337:P3400" si="266">IFERROR(ROUND(E3337/L3337,2),0)</f>
        <v>79.62</v>
      </c>
      <c r="Q3337" s="11" t="s">
        <v>8315</v>
      </c>
      <c r="R3337" t="s">
        <v>8316</v>
      </c>
      <c r="S3337" s="16">
        <f t="shared" ref="S3337:S3400" si="267">(((J3337/60)/60)/24)+DATE(1970,1,1)</f>
        <v>41827.674143518518</v>
      </c>
      <c r="T3337" s="16">
        <f t="shared" ref="T3337:T3400" si="268">(((I3337/60)/60)/24)</f>
        <v>16285.958333333334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5"/>
        <v>100</v>
      </c>
      <c r="P3338">
        <f t="shared" si="266"/>
        <v>27.78</v>
      </c>
      <c r="Q3338" s="11" t="s">
        <v>8315</v>
      </c>
      <c r="R3338" t="s">
        <v>8316</v>
      </c>
      <c r="S3338" s="16">
        <f t="shared" si="267"/>
        <v>42437.398680555561</v>
      </c>
      <c r="T3338" s="16">
        <f t="shared" si="268"/>
        <v>16896.35701388889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5"/>
        <v>110</v>
      </c>
      <c r="P3339">
        <f t="shared" si="266"/>
        <v>81.03</v>
      </c>
      <c r="Q3339" s="11" t="s">
        <v>8315</v>
      </c>
      <c r="R3339" t="s">
        <v>8316</v>
      </c>
      <c r="S3339" s="16">
        <f t="shared" si="267"/>
        <v>41901.282025462962</v>
      </c>
      <c r="T3339" s="16">
        <f t="shared" si="268"/>
        <v>16353.875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5"/>
        <v>102</v>
      </c>
      <c r="P3340">
        <f t="shared" si="266"/>
        <v>136.85</v>
      </c>
      <c r="Q3340" s="11" t="s">
        <v>8315</v>
      </c>
      <c r="R3340" t="s">
        <v>8316</v>
      </c>
      <c r="S3340" s="16">
        <f t="shared" si="267"/>
        <v>42769.574999999997</v>
      </c>
      <c r="T3340" s="16">
        <f t="shared" si="268"/>
        <v>17221.575000000001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5"/>
        <v>104</v>
      </c>
      <c r="P3341">
        <f t="shared" si="266"/>
        <v>177.62</v>
      </c>
      <c r="Q3341" s="11" t="s">
        <v>8315</v>
      </c>
      <c r="R3341" t="s">
        <v>8316</v>
      </c>
      <c r="S3341" s="16">
        <f t="shared" si="267"/>
        <v>42549.665717592594</v>
      </c>
      <c r="T3341" s="16">
        <f t="shared" si="268"/>
        <v>17010.66571759259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5"/>
        <v>138</v>
      </c>
      <c r="P3342">
        <f t="shared" si="266"/>
        <v>109.08</v>
      </c>
      <c r="Q3342" s="11" t="s">
        <v>8315</v>
      </c>
      <c r="R3342" t="s">
        <v>8316</v>
      </c>
      <c r="S3342" s="16">
        <f t="shared" si="267"/>
        <v>42685.974004629628</v>
      </c>
      <c r="T3342" s="16">
        <f t="shared" si="268"/>
        <v>17141.974004629628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5"/>
        <v>100</v>
      </c>
      <c r="P3343">
        <f t="shared" si="266"/>
        <v>119.64</v>
      </c>
      <c r="Q3343" s="11" t="s">
        <v>8315</v>
      </c>
      <c r="R3343" t="s">
        <v>8316</v>
      </c>
      <c r="S3343" s="16">
        <f t="shared" si="267"/>
        <v>42510.798854166671</v>
      </c>
      <c r="T3343" s="16">
        <f t="shared" si="268"/>
        <v>16964.708333333332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5"/>
        <v>102</v>
      </c>
      <c r="P3344">
        <f t="shared" si="266"/>
        <v>78.209999999999994</v>
      </c>
      <c r="Q3344" s="11" t="s">
        <v>8315</v>
      </c>
      <c r="R3344" t="s">
        <v>8316</v>
      </c>
      <c r="S3344" s="16">
        <f t="shared" si="267"/>
        <v>42062.296412037031</v>
      </c>
      <c r="T3344" s="16">
        <f t="shared" si="268"/>
        <v>16526.207638888889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5"/>
        <v>171</v>
      </c>
      <c r="P3345">
        <f t="shared" si="266"/>
        <v>52.17</v>
      </c>
      <c r="Q3345" s="11" t="s">
        <v>8315</v>
      </c>
      <c r="R3345" t="s">
        <v>8316</v>
      </c>
      <c r="S3345" s="16">
        <f t="shared" si="267"/>
        <v>42452.916481481487</v>
      </c>
      <c r="T3345" s="16">
        <f t="shared" si="268"/>
        <v>16904.554166666665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5"/>
        <v>101</v>
      </c>
      <c r="P3346">
        <f t="shared" si="266"/>
        <v>114.13</v>
      </c>
      <c r="Q3346" s="11" t="s">
        <v>8315</v>
      </c>
      <c r="R3346" t="s">
        <v>8316</v>
      </c>
      <c r="S3346" s="16">
        <f t="shared" si="267"/>
        <v>41851.200150462959</v>
      </c>
      <c r="T3346" s="16">
        <f t="shared" si="268"/>
        <v>16312.200150462961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5"/>
        <v>130</v>
      </c>
      <c r="P3347">
        <f t="shared" si="266"/>
        <v>50</v>
      </c>
      <c r="Q3347" s="11" t="s">
        <v>8315</v>
      </c>
      <c r="R3347" t="s">
        <v>8316</v>
      </c>
      <c r="S3347" s="16">
        <f t="shared" si="267"/>
        <v>42053.106111111112</v>
      </c>
      <c r="T3347" s="16">
        <f t="shared" si="268"/>
        <v>16543.025694444445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5"/>
        <v>110</v>
      </c>
      <c r="P3348">
        <f t="shared" si="266"/>
        <v>91.67</v>
      </c>
      <c r="Q3348" s="11" t="s">
        <v>8315</v>
      </c>
      <c r="R3348" t="s">
        <v>8316</v>
      </c>
      <c r="S3348" s="16">
        <f t="shared" si="267"/>
        <v>42054.024421296301</v>
      </c>
      <c r="T3348" s="16">
        <f t="shared" si="268"/>
        <v>16492.024421296297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5"/>
        <v>119</v>
      </c>
      <c r="P3349">
        <f t="shared" si="266"/>
        <v>108.59</v>
      </c>
      <c r="Q3349" s="11" t="s">
        <v>8315</v>
      </c>
      <c r="R3349" t="s">
        <v>8316</v>
      </c>
      <c r="S3349" s="16">
        <f t="shared" si="267"/>
        <v>42484.551550925928</v>
      </c>
      <c r="T3349" s="16">
        <f t="shared" si="268"/>
        <v>16929.875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5"/>
        <v>100</v>
      </c>
      <c r="P3350">
        <f t="shared" si="266"/>
        <v>69.819999999999993</v>
      </c>
      <c r="Q3350" s="11" t="s">
        <v>8315</v>
      </c>
      <c r="R3350" t="s">
        <v>8316</v>
      </c>
      <c r="S3350" s="16">
        <f t="shared" si="267"/>
        <v>42466.558796296296</v>
      </c>
      <c r="T3350" s="16">
        <f t="shared" si="268"/>
        <v>16921.165972222221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5"/>
        <v>153</v>
      </c>
      <c r="P3351">
        <f t="shared" si="266"/>
        <v>109.57</v>
      </c>
      <c r="Q3351" s="11" t="s">
        <v>8315</v>
      </c>
      <c r="R3351" t="s">
        <v>8316</v>
      </c>
      <c r="S3351" s="16">
        <f t="shared" si="267"/>
        <v>42513.110787037032</v>
      </c>
      <c r="T3351" s="16">
        <f t="shared" si="268"/>
        <v>16965.708333333332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5"/>
        <v>104</v>
      </c>
      <c r="P3352">
        <f t="shared" si="266"/>
        <v>71.67</v>
      </c>
      <c r="Q3352" s="11" t="s">
        <v>8315</v>
      </c>
      <c r="R3352" t="s">
        <v>8316</v>
      </c>
      <c r="S3352" s="16">
        <f t="shared" si="267"/>
        <v>42302.701516203699</v>
      </c>
      <c r="T3352" s="16">
        <f t="shared" si="268"/>
        <v>16768.958333333332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5"/>
        <v>101</v>
      </c>
      <c r="P3353">
        <f t="shared" si="266"/>
        <v>93.61</v>
      </c>
      <c r="Q3353" s="11" t="s">
        <v>8315</v>
      </c>
      <c r="R3353" t="s">
        <v>8316</v>
      </c>
      <c r="S3353" s="16">
        <f t="shared" si="267"/>
        <v>41806.395428240743</v>
      </c>
      <c r="T3353" s="16">
        <f t="shared" si="268"/>
        <v>16274.458333333334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5"/>
        <v>108</v>
      </c>
      <c r="P3354">
        <f t="shared" si="266"/>
        <v>76.8</v>
      </c>
      <c r="Q3354" s="11" t="s">
        <v>8315</v>
      </c>
      <c r="R3354" t="s">
        <v>8316</v>
      </c>
      <c r="S3354" s="16">
        <f t="shared" si="267"/>
        <v>42495.992800925931</v>
      </c>
      <c r="T3354" s="16">
        <f t="shared" si="268"/>
        <v>16983.958333333332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5"/>
        <v>315</v>
      </c>
      <c r="P3355">
        <f t="shared" si="266"/>
        <v>35.799999999999997</v>
      </c>
      <c r="Q3355" s="11" t="s">
        <v>8315</v>
      </c>
      <c r="R3355" t="s">
        <v>8316</v>
      </c>
      <c r="S3355" s="16">
        <f t="shared" si="267"/>
        <v>42479.432291666672</v>
      </c>
      <c r="T3355" s="16">
        <f t="shared" si="268"/>
        <v>16923.958333333332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5"/>
        <v>102</v>
      </c>
      <c r="P3356">
        <f t="shared" si="266"/>
        <v>55.6</v>
      </c>
      <c r="Q3356" s="11" t="s">
        <v>8315</v>
      </c>
      <c r="R3356" t="s">
        <v>8316</v>
      </c>
      <c r="S3356" s="16">
        <f t="shared" si="267"/>
        <v>42270.7269212963</v>
      </c>
      <c r="T3356" s="16">
        <f t="shared" si="268"/>
        <v>16737.167361111111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5"/>
        <v>126</v>
      </c>
      <c r="P3357">
        <f t="shared" si="266"/>
        <v>147.33000000000001</v>
      </c>
      <c r="Q3357" s="11" t="s">
        <v>8315</v>
      </c>
      <c r="R3357" t="s">
        <v>8316</v>
      </c>
      <c r="S3357" s="16">
        <f t="shared" si="267"/>
        <v>42489.619525462964</v>
      </c>
      <c r="T3357" s="16">
        <f t="shared" si="268"/>
        <v>16931.47013888889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5"/>
        <v>101</v>
      </c>
      <c r="P3358">
        <f t="shared" si="266"/>
        <v>56.33</v>
      </c>
      <c r="Q3358" s="11" t="s">
        <v>8315</v>
      </c>
      <c r="R3358" t="s">
        <v>8316</v>
      </c>
      <c r="S3358" s="16">
        <f t="shared" si="267"/>
        <v>42536.815648148149</v>
      </c>
      <c r="T3358" s="16">
        <f t="shared" si="268"/>
        <v>16997.815648148149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5"/>
        <v>101</v>
      </c>
      <c r="P3359">
        <f t="shared" si="266"/>
        <v>96.19</v>
      </c>
      <c r="Q3359" s="11" t="s">
        <v>8315</v>
      </c>
      <c r="R3359" t="s">
        <v>8316</v>
      </c>
      <c r="S3359" s="16">
        <f t="shared" si="267"/>
        <v>41822.417939814812</v>
      </c>
      <c r="T3359" s="16">
        <f t="shared" si="268"/>
        <v>16283.417939814814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5"/>
        <v>103</v>
      </c>
      <c r="P3360">
        <f t="shared" si="266"/>
        <v>63.57</v>
      </c>
      <c r="Q3360" s="11" t="s">
        <v>8315</v>
      </c>
      <c r="R3360" t="s">
        <v>8316</v>
      </c>
      <c r="S3360" s="16">
        <f t="shared" si="267"/>
        <v>41932.311099537037</v>
      </c>
      <c r="T3360" s="16">
        <f t="shared" si="268"/>
        <v>16393.352766203705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5"/>
        <v>106</v>
      </c>
      <c r="P3361">
        <f t="shared" si="266"/>
        <v>184.78</v>
      </c>
      <c r="Q3361" s="11" t="s">
        <v>8315</v>
      </c>
      <c r="R3361" t="s">
        <v>8316</v>
      </c>
      <c r="S3361" s="16">
        <f t="shared" si="267"/>
        <v>42746.057106481487</v>
      </c>
      <c r="T3361" s="16">
        <f t="shared" si="268"/>
        <v>17222.057106481483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5"/>
        <v>101</v>
      </c>
      <c r="P3362">
        <f t="shared" si="266"/>
        <v>126.72</v>
      </c>
      <c r="Q3362" s="11" t="s">
        <v>8315</v>
      </c>
      <c r="R3362" t="s">
        <v>8316</v>
      </c>
      <c r="S3362" s="16">
        <f t="shared" si="267"/>
        <v>42697.082673611112</v>
      </c>
      <c r="T3362" s="16">
        <f t="shared" si="268"/>
        <v>17149.665972222221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5"/>
        <v>113</v>
      </c>
      <c r="P3363">
        <f t="shared" si="266"/>
        <v>83.43</v>
      </c>
      <c r="Q3363" s="11" t="s">
        <v>8315</v>
      </c>
      <c r="R3363" t="s">
        <v>8316</v>
      </c>
      <c r="S3363" s="16">
        <f t="shared" si="267"/>
        <v>41866.025347222225</v>
      </c>
      <c r="T3363" s="16">
        <f t="shared" si="268"/>
        <v>16314.665972222223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5"/>
        <v>218</v>
      </c>
      <c r="P3364">
        <f t="shared" si="266"/>
        <v>54.5</v>
      </c>
      <c r="Q3364" s="11" t="s">
        <v>8315</v>
      </c>
      <c r="R3364" t="s">
        <v>8316</v>
      </c>
      <c r="S3364" s="16">
        <f t="shared" si="267"/>
        <v>42056.091631944444</v>
      </c>
      <c r="T3364" s="16">
        <f t="shared" si="268"/>
        <v>16501.204861111113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5"/>
        <v>101</v>
      </c>
      <c r="P3365">
        <f t="shared" si="266"/>
        <v>302.31</v>
      </c>
      <c r="Q3365" s="11" t="s">
        <v>8315</v>
      </c>
      <c r="R3365" t="s">
        <v>8316</v>
      </c>
      <c r="S3365" s="16">
        <f t="shared" si="267"/>
        <v>41851.771354166667</v>
      </c>
      <c r="T3365" s="16">
        <f t="shared" si="268"/>
        <v>16301.666666666666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5"/>
        <v>106</v>
      </c>
      <c r="P3366">
        <f t="shared" si="266"/>
        <v>44.14</v>
      </c>
      <c r="Q3366" s="11" t="s">
        <v>8315</v>
      </c>
      <c r="R3366" t="s">
        <v>8316</v>
      </c>
      <c r="S3366" s="16">
        <f t="shared" si="267"/>
        <v>42422.977418981478</v>
      </c>
      <c r="T3366" s="16">
        <f t="shared" si="268"/>
        <v>16875.875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5"/>
        <v>104</v>
      </c>
      <c r="P3367">
        <f t="shared" si="266"/>
        <v>866.67</v>
      </c>
      <c r="Q3367" s="11" t="s">
        <v>8315</v>
      </c>
      <c r="R3367" t="s">
        <v>8316</v>
      </c>
      <c r="S3367" s="16">
        <f t="shared" si="267"/>
        <v>42321.101759259262</v>
      </c>
      <c r="T3367" s="16">
        <f t="shared" si="268"/>
        <v>16782.101759259262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5"/>
        <v>221</v>
      </c>
      <c r="P3368">
        <f t="shared" si="266"/>
        <v>61.39</v>
      </c>
      <c r="Q3368" s="11" t="s">
        <v>8315</v>
      </c>
      <c r="R3368" t="s">
        <v>8316</v>
      </c>
      <c r="S3368" s="16">
        <f t="shared" si="267"/>
        <v>42107.067557870367</v>
      </c>
      <c r="T3368" s="16">
        <f t="shared" si="268"/>
        <v>16568.06755787037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5"/>
        <v>119</v>
      </c>
      <c r="P3369">
        <f t="shared" si="266"/>
        <v>29.67</v>
      </c>
      <c r="Q3369" s="11" t="s">
        <v>8315</v>
      </c>
      <c r="R3369" t="s">
        <v>8316</v>
      </c>
      <c r="S3369" s="16">
        <f t="shared" si="267"/>
        <v>42192.933958333335</v>
      </c>
      <c r="T3369" s="16">
        <f t="shared" si="268"/>
        <v>16648.933958333331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5"/>
        <v>105</v>
      </c>
      <c r="P3370">
        <f t="shared" si="266"/>
        <v>45.48</v>
      </c>
      <c r="Q3370" s="11" t="s">
        <v>8315</v>
      </c>
      <c r="R3370" t="s">
        <v>8316</v>
      </c>
      <c r="S3370" s="16">
        <f t="shared" si="267"/>
        <v>41969.199756944443</v>
      </c>
      <c r="T3370" s="16">
        <f t="shared" si="268"/>
        <v>16436.208333333332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5"/>
        <v>104</v>
      </c>
      <c r="P3371">
        <f t="shared" si="266"/>
        <v>96.2</v>
      </c>
      <c r="Q3371" s="11" t="s">
        <v>8315</v>
      </c>
      <c r="R3371" t="s">
        <v>8316</v>
      </c>
      <c r="S3371" s="16">
        <f t="shared" si="267"/>
        <v>42690.041435185187</v>
      </c>
      <c r="T3371" s="16">
        <f t="shared" si="268"/>
        <v>17181.041435185187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5"/>
        <v>118</v>
      </c>
      <c r="P3372">
        <f t="shared" si="266"/>
        <v>67.92</v>
      </c>
      <c r="Q3372" s="11" t="s">
        <v>8315</v>
      </c>
      <c r="R3372" t="s">
        <v>8316</v>
      </c>
      <c r="S3372" s="16">
        <f t="shared" si="267"/>
        <v>42690.334317129629</v>
      </c>
      <c r="T3372" s="16">
        <f t="shared" si="268"/>
        <v>17152.333333333332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5"/>
        <v>139</v>
      </c>
      <c r="P3373">
        <f t="shared" si="266"/>
        <v>30.78</v>
      </c>
      <c r="Q3373" s="11" t="s">
        <v>8315</v>
      </c>
      <c r="R3373" t="s">
        <v>8316</v>
      </c>
      <c r="S3373" s="16">
        <f t="shared" si="267"/>
        <v>42312.874594907407</v>
      </c>
      <c r="T3373" s="16">
        <f t="shared" si="268"/>
        <v>16771.874594907407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5"/>
        <v>104</v>
      </c>
      <c r="P3374">
        <f t="shared" si="266"/>
        <v>38.33</v>
      </c>
      <c r="Q3374" s="11" t="s">
        <v>8315</v>
      </c>
      <c r="R3374" t="s">
        <v>8316</v>
      </c>
      <c r="S3374" s="16">
        <f t="shared" si="267"/>
        <v>41855.548101851848</v>
      </c>
      <c r="T3374" s="16">
        <f t="shared" si="268"/>
        <v>16307.207638888889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5"/>
        <v>100</v>
      </c>
      <c r="P3375">
        <f t="shared" si="266"/>
        <v>66.83</v>
      </c>
      <c r="Q3375" s="11" t="s">
        <v>8315</v>
      </c>
      <c r="R3375" t="s">
        <v>8316</v>
      </c>
      <c r="S3375" s="16">
        <f t="shared" si="267"/>
        <v>42179.854629629626</v>
      </c>
      <c r="T3375" s="16">
        <f t="shared" si="268"/>
        <v>16634.666666666668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5"/>
        <v>107</v>
      </c>
      <c r="P3376">
        <f t="shared" si="266"/>
        <v>71.73</v>
      </c>
      <c r="Q3376" s="11" t="s">
        <v>8315</v>
      </c>
      <c r="R3376" t="s">
        <v>8316</v>
      </c>
      <c r="S3376" s="16">
        <f t="shared" si="267"/>
        <v>42275.731666666667</v>
      </c>
      <c r="T3376" s="16">
        <f t="shared" si="268"/>
        <v>16736.731666666667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5"/>
        <v>100</v>
      </c>
      <c r="P3377">
        <f t="shared" si="266"/>
        <v>176.47</v>
      </c>
      <c r="Q3377" s="11" t="s">
        <v>8315</v>
      </c>
      <c r="R3377" t="s">
        <v>8316</v>
      </c>
      <c r="S3377" s="16">
        <f t="shared" si="267"/>
        <v>41765.610798611109</v>
      </c>
      <c r="T3377" s="16">
        <f t="shared" si="268"/>
        <v>16208.610798611111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5"/>
        <v>100</v>
      </c>
      <c r="P3378">
        <f t="shared" si="266"/>
        <v>421.11</v>
      </c>
      <c r="Q3378" s="11" t="s">
        <v>8315</v>
      </c>
      <c r="R3378" t="s">
        <v>8316</v>
      </c>
      <c r="S3378" s="16">
        <f t="shared" si="267"/>
        <v>42059.701319444444</v>
      </c>
      <c r="T3378" s="16">
        <f t="shared" si="268"/>
        <v>16550.659652777777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5"/>
        <v>101</v>
      </c>
      <c r="P3379">
        <f t="shared" si="266"/>
        <v>104.99</v>
      </c>
      <c r="Q3379" s="11" t="s">
        <v>8315</v>
      </c>
      <c r="R3379" t="s">
        <v>8316</v>
      </c>
      <c r="S3379" s="16">
        <f t="shared" si="267"/>
        <v>42053.732627314821</v>
      </c>
      <c r="T3379" s="16">
        <f t="shared" si="268"/>
        <v>16514.705555555556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5"/>
        <v>108</v>
      </c>
      <c r="P3380">
        <f t="shared" si="266"/>
        <v>28.19</v>
      </c>
      <c r="Q3380" s="11" t="s">
        <v>8315</v>
      </c>
      <c r="R3380" t="s">
        <v>8316</v>
      </c>
      <c r="S3380" s="16">
        <f t="shared" si="267"/>
        <v>41858.355393518519</v>
      </c>
      <c r="T3380" s="16">
        <f t="shared" si="268"/>
        <v>16313.547222222223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5"/>
        <v>104</v>
      </c>
      <c r="P3381">
        <f t="shared" si="266"/>
        <v>54.55</v>
      </c>
      <c r="Q3381" s="11" t="s">
        <v>8315</v>
      </c>
      <c r="R3381" t="s">
        <v>8316</v>
      </c>
      <c r="S3381" s="16">
        <f t="shared" si="267"/>
        <v>42225.513888888891</v>
      </c>
      <c r="T3381" s="16">
        <f t="shared" si="268"/>
        <v>16673.958333333332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5"/>
        <v>104</v>
      </c>
      <c r="P3382">
        <f t="shared" si="266"/>
        <v>111.89</v>
      </c>
      <c r="Q3382" s="11" t="s">
        <v>8315</v>
      </c>
      <c r="R3382" t="s">
        <v>8316</v>
      </c>
      <c r="S3382" s="16">
        <f t="shared" si="267"/>
        <v>41937.95344907407</v>
      </c>
      <c r="T3382" s="16">
        <f t="shared" si="268"/>
        <v>16403.995115740738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5"/>
        <v>102</v>
      </c>
      <c r="P3383">
        <f t="shared" si="266"/>
        <v>85.21</v>
      </c>
      <c r="Q3383" s="11" t="s">
        <v>8315</v>
      </c>
      <c r="R3383" t="s">
        <v>8316</v>
      </c>
      <c r="S3383" s="16">
        <f t="shared" si="267"/>
        <v>42044.184988425928</v>
      </c>
      <c r="T3383" s="16">
        <f t="shared" si="268"/>
        <v>16505.14332175926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5"/>
        <v>101</v>
      </c>
      <c r="P3384">
        <f t="shared" si="266"/>
        <v>76.650000000000006</v>
      </c>
      <c r="Q3384" s="11" t="s">
        <v>8315</v>
      </c>
      <c r="R3384" t="s">
        <v>8316</v>
      </c>
      <c r="S3384" s="16">
        <f t="shared" si="267"/>
        <v>42559.431203703702</v>
      </c>
      <c r="T3384" s="16">
        <f t="shared" si="268"/>
        <v>17014.957638888889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5"/>
        <v>112</v>
      </c>
      <c r="P3385">
        <f t="shared" si="266"/>
        <v>65.17</v>
      </c>
      <c r="Q3385" s="11" t="s">
        <v>8315</v>
      </c>
      <c r="R3385" t="s">
        <v>8316</v>
      </c>
      <c r="S3385" s="16">
        <f t="shared" si="267"/>
        <v>42524.782638888893</v>
      </c>
      <c r="T3385" s="16">
        <f t="shared" si="268"/>
        <v>16975.78263888889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5"/>
        <v>100</v>
      </c>
      <c r="P3386">
        <f t="shared" si="266"/>
        <v>93.76</v>
      </c>
      <c r="Q3386" s="11" t="s">
        <v>8315</v>
      </c>
      <c r="R3386" t="s">
        <v>8316</v>
      </c>
      <c r="S3386" s="16">
        <f t="shared" si="267"/>
        <v>42292.087592592594</v>
      </c>
      <c r="T3386" s="16">
        <f t="shared" si="268"/>
        <v>16760.125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5"/>
        <v>100</v>
      </c>
      <c r="P3387">
        <f t="shared" si="266"/>
        <v>133.33000000000001</v>
      </c>
      <c r="Q3387" s="11" t="s">
        <v>8315</v>
      </c>
      <c r="R3387" t="s">
        <v>8316</v>
      </c>
      <c r="S3387" s="16">
        <f t="shared" si="267"/>
        <v>41953.8675</v>
      </c>
      <c r="T3387" s="16">
        <f t="shared" si="268"/>
        <v>16414.8675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5"/>
        <v>105</v>
      </c>
      <c r="P3388">
        <f t="shared" si="266"/>
        <v>51.22</v>
      </c>
      <c r="Q3388" s="11" t="s">
        <v>8315</v>
      </c>
      <c r="R3388" t="s">
        <v>8316</v>
      </c>
      <c r="S3388" s="16">
        <f t="shared" si="267"/>
        <v>41946.644745370373</v>
      </c>
      <c r="T3388" s="16">
        <f t="shared" si="268"/>
        <v>16407.644745370369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5"/>
        <v>117</v>
      </c>
      <c r="P3389">
        <f t="shared" si="266"/>
        <v>100.17</v>
      </c>
      <c r="Q3389" s="11" t="s">
        <v>8315</v>
      </c>
      <c r="R3389" t="s">
        <v>8316</v>
      </c>
      <c r="S3389" s="16">
        <f t="shared" si="267"/>
        <v>41947.762592592589</v>
      </c>
      <c r="T3389" s="16">
        <f t="shared" si="268"/>
        <v>16418.762592592593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5"/>
        <v>104</v>
      </c>
      <c r="P3390">
        <f t="shared" si="266"/>
        <v>34.6</v>
      </c>
      <c r="Q3390" s="11" t="s">
        <v>8315</v>
      </c>
      <c r="R3390" t="s">
        <v>8316</v>
      </c>
      <c r="S3390" s="16">
        <f t="shared" si="267"/>
        <v>42143.461122685185</v>
      </c>
      <c r="T3390" s="16">
        <f t="shared" si="268"/>
        <v>16604.461122685185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5"/>
        <v>115</v>
      </c>
      <c r="P3391">
        <f t="shared" si="266"/>
        <v>184.68</v>
      </c>
      <c r="Q3391" s="11" t="s">
        <v>8315</v>
      </c>
      <c r="R3391" t="s">
        <v>8316</v>
      </c>
      <c r="S3391" s="16">
        <f t="shared" si="267"/>
        <v>42494.563449074078</v>
      </c>
      <c r="T3391" s="16">
        <f t="shared" si="268"/>
        <v>16955.563449074074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5"/>
        <v>102</v>
      </c>
      <c r="P3392">
        <f t="shared" si="266"/>
        <v>69.819999999999993</v>
      </c>
      <c r="Q3392" s="11" t="s">
        <v>8315</v>
      </c>
      <c r="R3392" t="s">
        <v>8316</v>
      </c>
      <c r="S3392" s="16">
        <f t="shared" si="267"/>
        <v>41815.774826388886</v>
      </c>
      <c r="T3392" s="16">
        <f t="shared" si="268"/>
        <v>16261.774826388888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5"/>
        <v>223</v>
      </c>
      <c r="P3393">
        <f t="shared" si="266"/>
        <v>61.94</v>
      </c>
      <c r="Q3393" s="11" t="s">
        <v>8315</v>
      </c>
      <c r="R3393" t="s">
        <v>8316</v>
      </c>
      <c r="S3393" s="16">
        <f t="shared" si="267"/>
        <v>41830.545694444445</v>
      </c>
      <c r="T3393" s="16">
        <f t="shared" si="268"/>
        <v>16290.936111111112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5"/>
        <v>100</v>
      </c>
      <c r="P3394">
        <f t="shared" si="266"/>
        <v>41.67</v>
      </c>
      <c r="Q3394" s="11" t="s">
        <v>8315</v>
      </c>
      <c r="R3394" t="s">
        <v>8316</v>
      </c>
      <c r="S3394" s="16">
        <f t="shared" si="267"/>
        <v>42446.845543981486</v>
      </c>
      <c r="T3394" s="16">
        <f t="shared" si="268"/>
        <v>16927.845543981482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6">
        <f t="shared" si="267"/>
        <v>41923.921643518523</v>
      </c>
      <c r="T3395" s="16">
        <f t="shared" si="268"/>
        <v>16380.031944444445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16278.595428240742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16585.756944444445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16222.165972222223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16849.916666666668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16395.708333333332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ref="O3401:O3464" si="270">ROUND(E3401/D3401*100,0)</f>
        <v>104</v>
      </c>
      <c r="P3401">
        <f t="shared" ref="P3401:P3464" si="271">IFERROR(ROUND(E3401/L3401,2),0)</f>
        <v>27.07</v>
      </c>
      <c r="Q3401" s="11" t="s">
        <v>8315</v>
      </c>
      <c r="R3401" t="s">
        <v>8316</v>
      </c>
      <c r="S3401" s="16">
        <f t="shared" ref="S3401:S3464" si="272">(((J3401/60)/60)/24)+DATE(1970,1,1)</f>
        <v>42026.920428240745</v>
      </c>
      <c r="T3401" s="16">
        <f t="shared" ref="T3401:T3464" si="273">(((I3401/60)/60)/24)</f>
        <v>16487.920428240741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70"/>
        <v>100</v>
      </c>
      <c r="P3402">
        <f t="shared" si="271"/>
        <v>118.13</v>
      </c>
      <c r="Q3402" s="11" t="s">
        <v>8315</v>
      </c>
      <c r="R3402" t="s">
        <v>8316</v>
      </c>
      <c r="S3402" s="16">
        <f t="shared" si="272"/>
        <v>41834.953865740739</v>
      </c>
      <c r="T3402" s="16">
        <f t="shared" si="273"/>
        <v>16310.953865740741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70"/>
        <v>102</v>
      </c>
      <c r="P3403">
        <f t="shared" si="271"/>
        <v>44.76</v>
      </c>
      <c r="Q3403" s="11" t="s">
        <v>8315</v>
      </c>
      <c r="R3403" t="s">
        <v>8316</v>
      </c>
      <c r="S3403" s="16">
        <f t="shared" si="272"/>
        <v>42193.723912037036</v>
      </c>
      <c r="T3403" s="16">
        <f t="shared" si="273"/>
        <v>16654.72391203704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70"/>
        <v>110</v>
      </c>
      <c r="P3404">
        <f t="shared" si="271"/>
        <v>99.79</v>
      </c>
      <c r="Q3404" s="11" t="s">
        <v>8315</v>
      </c>
      <c r="R3404" t="s">
        <v>8316</v>
      </c>
      <c r="S3404" s="16">
        <f t="shared" si="272"/>
        <v>42290.61855324074</v>
      </c>
      <c r="T3404" s="16">
        <f t="shared" si="273"/>
        <v>16751.104861111111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70"/>
        <v>100</v>
      </c>
      <c r="P3405">
        <f t="shared" si="271"/>
        <v>117.65</v>
      </c>
      <c r="Q3405" s="11" t="s">
        <v>8315</v>
      </c>
      <c r="R3405" t="s">
        <v>8316</v>
      </c>
      <c r="S3405" s="16">
        <f t="shared" si="272"/>
        <v>42150.462083333332</v>
      </c>
      <c r="T3405" s="16">
        <f t="shared" si="273"/>
        <v>16611.462083333332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70"/>
        <v>122</v>
      </c>
      <c r="P3406">
        <f t="shared" si="271"/>
        <v>203.33</v>
      </c>
      <c r="Q3406" s="11" t="s">
        <v>8315</v>
      </c>
      <c r="R3406" t="s">
        <v>8316</v>
      </c>
      <c r="S3406" s="16">
        <f t="shared" si="272"/>
        <v>42152.503495370373</v>
      </c>
      <c r="T3406" s="16">
        <f t="shared" si="273"/>
        <v>16603.503495370373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70"/>
        <v>138</v>
      </c>
      <c r="P3407">
        <f t="shared" si="271"/>
        <v>28.32</v>
      </c>
      <c r="Q3407" s="11" t="s">
        <v>8315</v>
      </c>
      <c r="R3407" t="s">
        <v>8316</v>
      </c>
      <c r="S3407" s="16">
        <f t="shared" si="272"/>
        <v>42410.017199074078</v>
      </c>
      <c r="T3407" s="16">
        <f t="shared" si="273"/>
        <v>16861.999305555557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70"/>
        <v>100</v>
      </c>
      <c r="P3408">
        <f t="shared" si="271"/>
        <v>110.23</v>
      </c>
      <c r="Q3408" s="11" t="s">
        <v>8315</v>
      </c>
      <c r="R3408" t="s">
        <v>8316</v>
      </c>
      <c r="S3408" s="16">
        <f t="shared" si="272"/>
        <v>41791.492777777778</v>
      </c>
      <c r="T3408" s="16">
        <f t="shared" si="273"/>
        <v>16267.492777777779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70"/>
        <v>107</v>
      </c>
      <c r="P3409">
        <f t="shared" si="271"/>
        <v>31.97</v>
      </c>
      <c r="Q3409" s="11" t="s">
        <v>8315</v>
      </c>
      <c r="R3409" t="s">
        <v>8316</v>
      </c>
      <c r="S3409" s="16">
        <f t="shared" si="272"/>
        <v>41796.422326388885</v>
      </c>
      <c r="T3409" s="16">
        <f t="shared" si="273"/>
        <v>16257.422326388887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70"/>
        <v>211</v>
      </c>
      <c r="P3410">
        <f t="shared" si="271"/>
        <v>58.61</v>
      </c>
      <c r="Q3410" s="11" t="s">
        <v>8315</v>
      </c>
      <c r="R3410" t="s">
        <v>8316</v>
      </c>
      <c r="S3410" s="16">
        <f t="shared" si="272"/>
        <v>41808.991944444446</v>
      </c>
      <c r="T3410" s="16">
        <f t="shared" si="273"/>
        <v>16269.991944444444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70"/>
        <v>124</v>
      </c>
      <c r="P3411">
        <f t="shared" si="271"/>
        <v>29.43</v>
      </c>
      <c r="Q3411" s="11" t="s">
        <v>8315</v>
      </c>
      <c r="R3411" t="s">
        <v>8316</v>
      </c>
      <c r="S3411" s="16">
        <f t="shared" si="272"/>
        <v>42544.814328703709</v>
      </c>
      <c r="T3411" s="16">
        <f t="shared" si="273"/>
        <v>17013.87361111111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70"/>
        <v>109</v>
      </c>
      <c r="P3412">
        <f t="shared" si="271"/>
        <v>81.38</v>
      </c>
      <c r="Q3412" s="11" t="s">
        <v>8315</v>
      </c>
      <c r="R3412" t="s">
        <v>8316</v>
      </c>
      <c r="S3412" s="16">
        <f t="shared" si="272"/>
        <v>42500.041550925926</v>
      </c>
      <c r="T3412" s="16">
        <f t="shared" si="273"/>
        <v>16958.291666666668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70"/>
        <v>104</v>
      </c>
      <c r="P3413">
        <f t="shared" si="271"/>
        <v>199.17</v>
      </c>
      <c r="Q3413" s="11" t="s">
        <v>8315</v>
      </c>
      <c r="R3413" t="s">
        <v>8316</v>
      </c>
      <c r="S3413" s="16">
        <f t="shared" si="272"/>
        <v>42265.022824074069</v>
      </c>
      <c r="T3413" s="16">
        <f t="shared" si="273"/>
        <v>16716.022824074073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70"/>
        <v>100</v>
      </c>
      <c r="P3414">
        <f t="shared" si="271"/>
        <v>115.38</v>
      </c>
      <c r="Q3414" s="11" t="s">
        <v>8315</v>
      </c>
      <c r="R3414" t="s">
        <v>8316</v>
      </c>
      <c r="S3414" s="16">
        <f t="shared" si="272"/>
        <v>41879.959050925929</v>
      </c>
      <c r="T3414" s="16">
        <f t="shared" si="273"/>
        <v>16340.959050925927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70"/>
        <v>130</v>
      </c>
      <c r="P3415">
        <f t="shared" si="271"/>
        <v>46.43</v>
      </c>
      <c r="Q3415" s="11" t="s">
        <v>8315</v>
      </c>
      <c r="R3415" t="s">
        <v>8316</v>
      </c>
      <c r="S3415" s="16">
        <f t="shared" si="272"/>
        <v>42053.733078703706</v>
      </c>
      <c r="T3415" s="16">
        <f t="shared" si="273"/>
        <v>16494.207638888889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70"/>
        <v>104</v>
      </c>
      <c r="P3416">
        <f t="shared" si="271"/>
        <v>70.569999999999993</v>
      </c>
      <c r="Q3416" s="11" t="s">
        <v>8315</v>
      </c>
      <c r="R3416" t="s">
        <v>8316</v>
      </c>
      <c r="S3416" s="16">
        <f t="shared" si="272"/>
        <v>42675.832465277781</v>
      </c>
      <c r="T3416" s="16">
        <f t="shared" si="273"/>
        <v>17136.332638888889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70"/>
        <v>100</v>
      </c>
      <c r="P3417">
        <f t="shared" si="271"/>
        <v>22.22</v>
      </c>
      <c r="Q3417" s="11" t="s">
        <v>8315</v>
      </c>
      <c r="R3417" t="s">
        <v>8316</v>
      </c>
      <c r="S3417" s="16">
        <f t="shared" si="272"/>
        <v>42467.144166666665</v>
      </c>
      <c r="T3417" s="16">
        <f t="shared" si="273"/>
        <v>16908.979166666668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70"/>
        <v>120</v>
      </c>
      <c r="P3418">
        <f t="shared" si="271"/>
        <v>159.47</v>
      </c>
      <c r="Q3418" s="11" t="s">
        <v>8315</v>
      </c>
      <c r="R3418" t="s">
        <v>8316</v>
      </c>
      <c r="S3418" s="16">
        <f t="shared" si="272"/>
        <v>42089.412557870368</v>
      </c>
      <c r="T3418" s="16">
        <f t="shared" si="273"/>
        <v>16548.770833333332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70"/>
        <v>100</v>
      </c>
      <c r="P3419">
        <f t="shared" si="271"/>
        <v>37.78</v>
      </c>
      <c r="Q3419" s="11" t="s">
        <v>8315</v>
      </c>
      <c r="R3419" t="s">
        <v>8316</v>
      </c>
      <c r="S3419" s="16">
        <f t="shared" si="272"/>
        <v>41894.91375</v>
      </c>
      <c r="T3419" s="16">
        <f t="shared" si="273"/>
        <v>16369.029861111112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70"/>
        <v>101</v>
      </c>
      <c r="P3420">
        <f t="shared" si="271"/>
        <v>72.05</v>
      </c>
      <c r="Q3420" s="11" t="s">
        <v>8315</v>
      </c>
      <c r="R3420" t="s">
        <v>8316</v>
      </c>
      <c r="S3420" s="16">
        <f t="shared" si="272"/>
        <v>41752.83457175926</v>
      </c>
      <c r="T3420" s="16">
        <f t="shared" si="273"/>
        <v>16213.83457175926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70"/>
        <v>107</v>
      </c>
      <c r="P3421">
        <f t="shared" si="271"/>
        <v>63.7</v>
      </c>
      <c r="Q3421" s="11" t="s">
        <v>8315</v>
      </c>
      <c r="R3421" t="s">
        <v>8316</v>
      </c>
      <c r="S3421" s="16">
        <f t="shared" si="272"/>
        <v>42448.821585648147</v>
      </c>
      <c r="T3421" s="16">
        <f t="shared" si="273"/>
        <v>16897.895833333332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70"/>
        <v>138</v>
      </c>
      <c r="P3422">
        <f t="shared" si="271"/>
        <v>28.41</v>
      </c>
      <c r="Q3422" s="11" t="s">
        <v>8315</v>
      </c>
      <c r="R3422" t="s">
        <v>8316</v>
      </c>
      <c r="S3422" s="16">
        <f t="shared" si="272"/>
        <v>42405.090300925927</v>
      </c>
      <c r="T3422" s="16">
        <f t="shared" si="273"/>
        <v>16845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70"/>
        <v>101</v>
      </c>
      <c r="P3423">
        <f t="shared" si="271"/>
        <v>103.21</v>
      </c>
      <c r="Q3423" s="11" t="s">
        <v>8315</v>
      </c>
      <c r="R3423" t="s">
        <v>8316</v>
      </c>
      <c r="S3423" s="16">
        <f t="shared" si="272"/>
        <v>42037.791238425925</v>
      </c>
      <c r="T3423" s="16">
        <f t="shared" si="273"/>
        <v>16498.791238425925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70"/>
        <v>109</v>
      </c>
      <c r="P3424">
        <f t="shared" si="271"/>
        <v>71.150000000000006</v>
      </c>
      <c r="Q3424" s="11" t="s">
        <v>8315</v>
      </c>
      <c r="R3424" t="s">
        <v>8316</v>
      </c>
      <c r="S3424" s="16">
        <f t="shared" si="272"/>
        <v>42323.562222222223</v>
      </c>
      <c r="T3424" s="16">
        <f t="shared" si="273"/>
        <v>16783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70"/>
        <v>140</v>
      </c>
      <c r="P3425">
        <f t="shared" si="271"/>
        <v>35</v>
      </c>
      <c r="Q3425" s="11" t="s">
        <v>8315</v>
      </c>
      <c r="R3425" t="s">
        <v>8316</v>
      </c>
      <c r="S3425" s="16">
        <f t="shared" si="272"/>
        <v>42088.911354166667</v>
      </c>
      <c r="T3425" s="16">
        <f t="shared" si="273"/>
        <v>16549.911354166667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70"/>
        <v>104</v>
      </c>
      <c r="P3426">
        <f t="shared" si="271"/>
        <v>81.78</v>
      </c>
      <c r="Q3426" s="11" t="s">
        <v>8315</v>
      </c>
      <c r="R3426" t="s">
        <v>8316</v>
      </c>
      <c r="S3426" s="16">
        <f t="shared" si="272"/>
        <v>42018.676898148144</v>
      </c>
      <c r="T3426" s="16">
        <f t="shared" si="273"/>
        <v>16471.290972222221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70"/>
        <v>103</v>
      </c>
      <c r="P3427">
        <f t="shared" si="271"/>
        <v>297.02999999999997</v>
      </c>
      <c r="Q3427" s="11" t="s">
        <v>8315</v>
      </c>
      <c r="R3427" t="s">
        <v>8316</v>
      </c>
      <c r="S3427" s="16">
        <f t="shared" si="272"/>
        <v>41884.617314814815</v>
      </c>
      <c r="T3427" s="16">
        <f t="shared" si="273"/>
        <v>16347.617314814815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70"/>
        <v>108</v>
      </c>
      <c r="P3428">
        <f t="shared" si="271"/>
        <v>46.61</v>
      </c>
      <c r="Q3428" s="11" t="s">
        <v>8315</v>
      </c>
      <c r="R3428" t="s">
        <v>8316</v>
      </c>
      <c r="S3428" s="16">
        <f t="shared" si="272"/>
        <v>41884.056747685187</v>
      </c>
      <c r="T3428" s="16">
        <f t="shared" si="273"/>
        <v>16334.083333333334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70"/>
        <v>100</v>
      </c>
      <c r="P3429">
        <f t="shared" si="271"/>
        <v>51.72</v>
      </c>
      <c r="Q3429" s="11" t="s">
        <v>8315</v>
      </c>
      <c r="R3429" t="s">
        <v>8316</v>
      </c>
      <c r="S3429" s="16">
        <f t="shared" si="272"/>
        <v>41792.645277777774</v>
      </c>
      <c r="T3429" s="16">
        <f t="shared" si="273"/>
        <v>16253.645277777776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70"/>
        <v>103</v>
      </c>
      <c r="P3430">
        <f t="shared" si="271"/>
        <v>40.29</v>
      </c>
      <c r="Q3430" s="11" t="s">
        <v>8315</v>
      </c>
      <c r="R3430" t="s">
        <v>8316</v>
      </c>
      <c r="S3430" s="16">
        <f t="shared" si="272"/>
        <v>42038.720451388886</v>
      </c>
      <c r="T3430" s="16">
        <f t="shared" si="273"/>
        <v>16494.708333333332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70"/>
        <v>130</v>
      </c>
      <c r="P3431">
        <f t="shared" si="271"/>
        <v>16.25</v>
      </c>
      <c r="Q3431" s="11" t="s">
        <v>8315</v>
      </c>
      <c r="R3431" t="s">
        <v>8316</v>
      </c>
      <c r="S3431" s="16">
        <f t="shared" si="272"/>
        <v>42662.021539351852</v>
      </c>
      <c r="T3431" s="16">
        <f t="shared" si="273"/>
        <v>17107.021539351852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70"/>
        <v>109</v>
      </c>
      <c r="P3432">
        <f t="shared" si="271"/>
        <v>30.15</v>
      </c>
      <c r="Q3432" s="11" t="s">
        <v>8315</v>
      </c>
      <c r="R3432" t="s">
        <v>8316</v>
      </c>
      <c r="S3432" s="16">
        <f t="shared" si="272"/>
        <v>41820.945613425924</v>
      </c>
      <c r="T3432" s="16">
        <f t="shared" si="273"/>
        <v>16281.945613425925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70"/>
        <v>100</v>
      </c>
      <c r="P3433">
        <f t="shared" si="271"/>
        <v>95.24</v>
      </c>
      <c r="Q3433" s="11" t="s">
        <v>8315</v>
      </c>
      <c r="R3433" t="s">
        <v>8316</v>
      </c>
      <c r="S3433" s="16">
        <f t="shared" si="272"/>
        <v>41839.730937500004</v>
      </c>
      <c r="T3433" s="16">
        <f t="shared" si="273"/>
        <v>16300.730937500002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70"/>
        <v>110</v>
      </c>
      <c r="P3434">
        <f t="shared" si="271"/>
        <v>52.21</v>
      </c>
      <c r="Q3434" s="11" t="s">
        <v>8315</v>
      </c>
      <c r="R3434" t="s">
        <v>8316</v>
      </c>
      <c r="S3434" s="16">
        <f t="shared" si="272"/>
        <v>42380.581180555557</v>
      </c>
      <c r="T3434" s="16">
        <f t="shared" si="273"/>
        <v>16836.916666666668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70"/>
        <v>100</v>
      </c>
      <c r="P3435">
        <f t="shared" si="271"/>
        <v>134.15</v>
      </c>
      <c r="Q3435" s="11" t="s">
        <v>8315</v>
      </c>
      <c r="R3435" t="s">
        <v>8316</v>
      </c>
      <c r="S3435" s="16">
        <f t="shared" si="272"/>
        <v>41776.063136574077</v>
      </c>
      <c r="T3435" s="16">
        <f t="shared" si="273"/>
        <v>16238.125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70"/>
        <v>106</v>
      </c>
      <c r="P3436">
        <f t="shared" si="271"/>
        <v>62.83</v>
      </c>
      <c r="Q3436" s="11" t="s">
        <v>8315</v>
      </c>
      <c r="R3436" t="s">
        <v>8316</v>
      </c>
      <c r="S3436" s="16">
        <f t="shared" si="272"/>
        <v>41800.380428240744</v>
      </c>
      <c r="T3436" s="16">
        <f t="shared" si="273"/>
        <v>16261.380428240742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70"/>
        <v>112</v>
      </c>
      <c r="P3437">
        <f t="shared" si="271"/>
        <v>58.95</v>
      </c>
      <c r="Q3437" s="11" t="s">
        <v>8315</v>
      </c>
      <c r="R3437" t="s">
        <v>8316</v>
      </c>
      <c r="S3437" s="16">
        <f t="shared" si="272"/>
        <v>42572.61681712963</v>
      </c>
      <c r="T3437" s="16">
        <f t="shared" si="273"/>
        <v>17020.125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70"/>
        <v>106</v>
      </c>
      <c r="P3438">
        <f t="shared" si="271"/>
        <v>143.11000000000001</v>
      </c>
      <c r="Q3438" s="11" t="s">
        <v>8315</v>
      </c>
      <c r="R3438" t="s">
        <v>8316</v>
      </c>
      <c r="S3438" s="16">
        <f t="shared" si="272"/>
        <v>41851.541585648149</v>
      </c>
      <c r="T3438" s="16">
        <f t="shared" si="273"/>
        <v>16303.686111111112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70"/>
        <v>101</v>
      </c>
      <c r="P3439">
        <f t="shared" si="271"/>
        <v>84.17</v>
      </c>
      <c r="Q3439" s="11" t="s">
        <v>8315</v>
      </c>
      <c r="R3439" t="s">
        <v>8316</v>
      </c>
      <c r="S3439" s="16">
        <f t="shared" si="272"/>
        <v>42205.710879629631</v>
      </c>
      <c r="T3439" s="16">
        <f t="shared" si="273"/>
        <v>16666.710879629631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70"/>
        <v>104</v>
      </c>
      <c r="P3440">
        <f t="shared" si="271"/>
        <v>186.07</v>
      </c>
      <c r="Q3440" s="11" t="s">
        <v>8315</v>
      </c>
      <c r="R3440" t="s">
        <v>8316</v>
      </c>
      <c r="S3440" s="16">
        <f t="shared" si="272"/>
        <v>42100.927858796291</v>
      </c>
      <c r="T3440" s="16">
        <f t="shared" si="273"/>
        <v>16557.875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70"/>
        <v>135</v>
      </c>
      <c r="P3441">
        <f t="shared" si="271"/>
        <v>89.79</v>
      </c>
      <c r="Q3441" s="11" t="s">
        <v>8315</v>
      </c>
      <c r="R3441" t="s">
        <v>8316</v>
      </c>
      <c r="S3441" s="16">
        <f t="shared" si="272"/>
        <v>42374.911226851851</v>
      </c>
      <c r="T3441" s="16">
        <f t="shared" si="273"/>
        <v>16819.207638888889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70"/>
        <v>105</v>
      </c>
      <c r="P3442">
        <f t="shared" si="271"/>
        <v>64.16</v>
      </c>
      <c r="Q3442" s="11" t="s">
        <v>8315</v>
      </c>
      <c r="R3442" t="s">
        <v>8316</v>
      </c>
      <c r="S3442" s="16">
        <f t="shared" si="272"/>
        <v>41809.12300925926</v>
      </c>
      <c r="T3442" s="16">
        <f t="shared" si="273"/>
        <v>16262.677083333334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70"/>
        <v>103</v>
      </c>
      <c r="P3443">
        <f t="shared" si="271"/>
        <v>59.65</v>
      </c>
      <c r="Q3443" s="11" t="s">
        <v>8315</v>
      </c>
      <c r="R3443" t="s">
        <v>8316</v>
      </c>
      <c r="S3443" s="16">
        <f t="shared" si="272"/>
        <v>42294.429641203707</v>
      </c>
      <c r="T3443" s="16">
        <f t="shared" si="273"/>
        <v>16752.84513888889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70"/>
        <v>100</v>
      </c>
      <c r="P3444">
        <f t="shared" si="271"/>
        <v>31.25</v>
      </c>
      <c r="Q3444" s="11" t="s">
        <v>8315</v>
      </c>
      <c r="R3444" t="s">
        <v>8316</v>
      </c>
      <c r="S3444" s="16">
        <f t="shared" si="272"/>
        <v>42124.841111111105</v>
      </c>
      <c r="T3444" s="16">
        <f t="shared" si="273"/>
        <v>16585.841111111109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70"/>
        <v>186</v>
      </c>
      <c r="P3445">
        <f t="shared" si="271"/>
        <v>41.22</v>
      </c>
      <c r="Q3445" s="11" t="s">
        <v>8315</v>
      </c>
      <c r="R3445" t="s">
        <v>8316</v>
      </c>
      <c r="S3445" s="16">
        <f t="shared" si="272"/>
        <v>41861.524837962963</v>
      </c>
      <c r="T3445" s="16">
        <f t="shared" si="273"/>
        <v>16322.524837962963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70"/>
        <v>289</v>
      </c>
      <c r="P3446">
        <f t="shared" si="271"/>
        <v>43.35</v>
      </c>
      <c r="Q3446" s="11" t="s">
        <v>8315</v>
      </c>
      <c r="R3446" t="s">
        <v>8316</v>
      </c>
      <c r="S3446" s="16">
        <f t="shared" si="272"/>
        <v>42521.291504629626</v>
      </c>
      <c r="T3446" s="16">
        <f t="shared" si="273"/>
        <v>16960.582638888889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70"/>
        <v>100</v>
      </c>
      <c r="P3447">
        <f t="shared" si="271"/>
        <v>64.52</v>
      </c>
      <c r="Q3447" s="11" t="s">
        <v>8315</v>
      </c>
      <c r="R3447" t="s">
        <v>8316</v>
      </c>
      <c r="S3447" s="16">
        <f t="shared" si="272"/>
        <v>42272.530509259261</v>
      </c>
      <c r="T3447" s="16">
        <f t="shared" si="273"/>
        <v>16731.530509259257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70"/>
        <v>108</v>
      </c>
      <c r="P3448">
        <f t="shared" si="271"/>
        <v>43.28</v>
      </c>
      <c r="Q3448" s="11" t="s">
        <v>8315</v>
      </c>
      <c r="R3448" t="s">
        <v>8316</v>
      </c>
      <c r="S3448" s="16">
        <f t="shared" si="272"/>
        <v>42016.832465277781</v>
      </c>
      <c r="T3448" s="16">
        <f t="shared" si="273"/>
        <v>16471.513888888887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70"/>
        <v>108</v>
      </c>
      <c r="P3449">
        <f t="shared" si="271"/>
        <v>77</v>
      </c>
      <c r="Q3449" s="11" t="s">
        <v>8315</v>
      </c>
      <c r="R3449" t="s">
        <v>8316</v>
      </c>
      <c r="S3449" s="16">
        <f t="shared" si="272"/>
        <v>42402.889027777783</v>
      </c>
      <c r="T3449" s="16">
        <f t="shared" si="273"/>
        <v>16878.847361111111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70"/>
        <v>110</v>
      </c>
      <c r="P3450">
        <f t="shared" si="271"/>
        <v>51.22</v>
      </c>
      <c r="Q3450" s="11" t="s">
        <v>8315</v>
      </c>
      <c r="R3450" t="s">
        <v>8316</v>
      </c>
      <c r="S3450" s="16">
        <f t="shared" si="272"/>
        <v>41960.119085648148</v>
      </c>
      <c r="T3450" s="16">
        <f t="shared" si="273"/>
        <v>16421.119085648148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70"/>
        <v>171</v>
      </c>
      <c r="P3451">
        <f t="shared" si="271"/>
        <v>68.25</v>
      </c>
      <c r="Q3451" s="11" t="s">
        <v>8315</v>
      </c>
      <c r="R3451" t="s">
        <v>8316</v>
      </c>
      <c r="S3451" s="16">
        <f t="shared" si="272"/>
        <v>42532.052523148144</v>
      </c>
      <c r="T3451" s="16">
        <f t="shared" si="273"/>
        <v>16991.166666666668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70"/>
        <v>152</v>
      </c>
      <c r="P3452">
        <f t="shared" si="271"/>
        <v>19.489999999999998</v>
      </c>
      <c r="Q3452" s="11" t="s">
        <v>8315</v>
      </c>
      <c r="R3452" t="s">
        <v>8316</v>
      </c>
      <c r="S3452" s="16">
        <f t="shared" si="272"/>
        <v>42036.704525462963</v>
      </c>
      <c r="T3452" s="16">
        <f t="shared" si="273"/>
        <v>16527.662858796295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70"/>
        <v>101</v>
      </c>
      <c r="P3453">
        <f t="shared" si="271"/>
        <v>41.13</v>
      </c>
      <c r="Q3453" s="11" t="s">
        <v>8315</v>
      </c>
      <c r="R3453" t="s">
        <v>8316</v>
      </c>
      <c r="S3453" s="16">
        <f t="shared" si="272"/>
        <v>42088.723692129628</v>
      </c>
      <c r="T3453" s="16">
        <f t="shared" si="273"/>
        <v>16546.723692129632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70"/>
        <v>153</v>
      </c>
      <c r="P3454">
        <f t="shared" si="271"/>
        <v>41.41</v>
      </c>
      <c r="Q3454" s="11" t="s">
        <v>8315</v>
      </c>
      <c r="R3454" t="s">
        <v>8316</v>
      </c>
      <c r="S3454" s="16">
        <f t="shared" si="272"/>
        <v>41820.639189814814</v>
      </c>
      <c r="T3454" s="16">
        <f t="shared" si="273"/>
        <v>16274.165972222223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70"/>
        <v>128</v>
      </c>
      <c r="P3455">
        <f t="shared" si="271"/>
        <v>27.5</v>
      </c>
      <c r="Q3455" s="11" t="s">
        <v>8315</v>
      </c>
      <c r="R3455" t="s">
        <v>8316</v>
      </c>
      <c r="S3455" s="16">
        <f t="shared" si="272"/>
        <v>42535.97865740741</v>
      </c>
      <c r="T3455" s="16">
        <f t="shared" si="273"/>
        <v>17026.978657407406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70"/>
        <v>101</v>
      </c>
      <c r="P3456">
        <f t="shared" si="271"/>
        <v>33.57</v>
      </c>
      <c r="Q3456" s="11" t="s">
        <v>8315</v>
      </c>
      <c r="R3456" t="s">
        <v>8316</v>
      </c>
      <c r="S3456" s="16">
        <f t="shared" si="272"/>
        <v>41821.698599537034</v>
      </c>
      <c r="T3456" s="16">
        <f t="shared" si="273"/>
        <v>16282.698599537036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70"/>
        <v>101</v>
      </c>
      <c r="P3457">
        <f t="shared" si="271"/>
        <v>145.87</v>
      </c>
      <c r="Q3457" s="11" t="s">
        <v>8315</v>
      </c>
      <c r="R3457" t="s">
        <v>8316</v>
      </c>
      <c r="S3457" s="16">
        <f t="shared" si="272"/>
        <v>42626.7503125</v>
      </c>
      <c r="T3457" s="16">
        <f t="shared" si="273"/>
        <v>17087.7503125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70"/>
        <v>191</v>
      </c>
      <c r="P3458">
        <f t="shared" si="271"/>
        <v>358.69</v>
      </c>
      <c r="Q3458" s="11" t="s">
        <v>8315</v>
      </c>
      <c r="R3458" t="s">
        <v>8316</v>
      </c>
      <c r="S3458" s="16">
        <f t="shared" si="272"/>
        <v>41821.205636574072</v>
      </c>
      <c r="T3458" s="16">
        <f t="shared" si="273"/>
        <v>16283.290972222223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6">
        <f t="shared" si="272"/>
        <v>42016.706678240742</v>
      </c>
      <c r="T3459" s="16">
        <f t="shared" si="273"/>
        <v>16478.249305555557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16469.185416666667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16941.479861111111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16297.527222222221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17103.125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16626.75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ref="O3465:O3528" si="275">ROUND(E3465/D3465*100,0)</f>
        <v>103</v>
      </c>
      <c r="P3465">
        <f t="shared" ref="P3465:P3528" si="276">IFERROR(ROUND(E3465/L3465,2),0)</f>
        <v>90.68</v>
      </c>
      <c r="Q3465" s="11" t="s">
        <v>8315</v>
      </c>
      <c r="R3465" t="s">
        <v>8316</v>
      </c>
      <c r="S3465" s="16">
        <f t="shared" ref="S3465:S3528" si="277">(((J3465/60)/60)/24)+DATE(1970,1,1)</f>
        <v>42612.918807870374</v>
      </c>
      <c r="T3465" s="16">
        <f t="shared" ref="T3465:T3528" si="278">(((I3465/60)/60)/24)</f>
        <v>17085.165972222221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5"/>
        <v>102</v>
      </c>
      <c r="P3466">
        <f t="shared" si="276"/>
        <v>55.01</v>
      </c>
      <c r="Q3466" s="11" t="s">
        <v>8315</v>
      </c>
      <c r="R3466" t="s">
        <v>8316</v>
      </c>
      <c r="S3466" s="16">
        <f t="shared" si="277"/>
        <v>42575.130057870367</v>
      </c>
      <c r="T3466" s="16">
        <f t="shared" si="278"/>
        <v>17036.13005787037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5"/>
        <v>103</v>
      </c>
      <c r="P3467">
        <f t="shared" si="276"/>
        <v>57.22</v>
      </c>
      <c r="Q3467" s="11" t="s">
        <v>8315</v>
      </c>
      <c r="R3467" t="s">
        <v>8316</v>
      </c>
      <c r="S3467" s="16">
        <f t="shared" si="277"/>
        <v>42200.625833333332</v>
      </c>
      <c r="T3467" s="16">
        <f t="shared" si="278"/>
        <v>16656.666666666668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5"/>
        <v>127</v>
      </c>
      <c r="P3468">
        <f t="shared" si="276"/>
        <v>72.95</v>
      </c>
      <c r="Q3468" s="11" t="s">
        <v>8315</v>
      </c>
      <c r="R3468" t="s">
        <v>8316</v>
      </c>
      <c r="S3468" s="16">
        <f t="shared" si="277"/>
        <v>42420.019097222219</v>
      </c>
      <c r="T3468" s="16">
        <f t="shared" si="278"/>
        <v>16910.977430555555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5"/>
        <v>101</v>
      </c>
      <c r="P3469">
        <f t="shared" si="276"/>
        <v>64.47</v>
      </c>
      <c r="Q3469" s="11" t="s">
        <v>8315</v>
      </c>
      <c r="R3469" t="s">
        <v>8316</v>
      </c>
      <c r="S3469" s="16">
        <f t="shared" si="277"/>
        <v>42053.671666666662</v>
      </c>
      <c r="T3469" s="16">
        <f t="shared" si="278"/>
        <v>16514.63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5"/>
        <v>122</v>
      </c>
      <c r="P3470">
        <f t="shared" si="276"/>
        <v>716.35</v>
      </c>
      <c r="Q3470" s="11" t="s">
        <v>8315</v>
      </c>
      <c r="R3470" t="s">
        <v>8316</v>
      </c>
      <c r="S3470" s="16">
        <f t="shared" si="277"/>
        <v>42605.765381944439</v>
      </c>
      <c r="T3470" s="16">
        <f t="shared" si="278"/>
        <v>17065.125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5"/>
        <v>113</v>
      </c>
      <c r="P3471">
        <f t="shared" si="276"/>
        <v>50.4</v>
      </c>
      <c r="Q3471" s="11" t="s">
        <v>8315</v>
      </c>
      <c r="R3471" t="s">
        <v>8316</v>
      </c>
      <c r="S3471" s="16">
        <f t="shared" si="277"/>
        <v>42458.641724537039</v>
      </c>
      <c r="T3471" s="16">
        <f t="shared" si="278"/>
        <v>16919.641724537036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5"/>
        <v>150</v>
      </c>
      <c r="P3472">
        <f t="shared" si="276"/>
        <v>41.67</v>
      </c>
      <c r="Q3472" s="11" t="s">
        <v>8315</v>
      </c>
      <c r="R3472" t="s">
        <v>8316</v>
      </c>
      <c r="S3472" s="16">
        <f t="shared" si="277"/>
        <v>42529.022013888884</v>
      </c>
      <c r="T3472" s="16">
        <f t="shared" si="278"/>
        <v>16997.901388888891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5"/>
        <v>215</v>
      </c>
      <c r="P3473">
        <f t="shared" si="276"/>
        <v>35.770000000000003</v>
      </c>
      <c r="Q3473" s="11" t="s">
        <v>8315</v>
      </c>
      <c r="R3473" t="s">
        <v>8316</v>
      </c>
      <c r="S3473" s="16">
        <f t="shared" si="277"/>
        <v>41841.820486111108</v>
      </c>
      <c r="T3473" s="16">
        <f t="shared" si="278"/>
        <v>16313.833333333334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5"/>
        <v>102</v>
      </c>
      <c r="P3474">
        <f t="shared" si="276"/>
        <v>88.74</v>
      </c>
      <c r="Q3474" s="11" t="s">
        <v>8315</v>
      </c>
      <c r="R3474" t="s">
        <v>8316</v>
      </c>
      <c r="S3474" s="16">
        <f t="shared" si="277"/>
        <v>41928.170497685183</v>
      </c>
      <c r="T3474" s="16">
        <f t="shared" si="278"/>
        <v>16380.249305555555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5"/>
        <v>100</v>
      </c>
      <c r="P3475">
        <f t="shared" si="276"/>
        <v>148.47999999999999</v>
      </c>
      <c r="Q3475" s="11" t="s">
        <v>8315</v>
      </c>
      <c r="R3475" t="s">
        <v>8316</v>
      </c>
      <c r="S3475" s="16">
        <f t="shared" si="277"/>
        <v>42062.834444444445</v>
      </c>
      <c r="T3475" s="16">
        <f t="shared" si="278"/>
        <v>16514.852083333335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5"/>
        <v>101</v>
      </c>
      <c r="P3476">
        <f t="shared" si="276"/>
        <v>51.79</v>
      </c>
      <c r="Q3476" s="11" t="s">
        <v>8315</v>
      </c>
      <c r="R3476" t="s">
        <v>8316</v>
      </c>
      <c r="S3476" s="16">
        <f t="shared" si="277"/>
        <v>42541.501516203702</v>
      </c>
      <c r="T3476" s="16">
        <f t="shared" si="278"/>
        <v>17002.501516203705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5"/>
        <v>113</v>
      </c>
      <c r="P3477">
        <f t="shared" si="276"/>
        <v>20</v>
      </c>
      <c r="Q3477" s="11" t="s">
        <v>8315</v>
      </c>
      <c r="R3477" t="s">
        <v>8316</v>
      </c>
      <c r="S3477" s="16">
        <f t="shared" si="277"/>
        <v>41918.880833333329</v>
      </c>
      <c r="T3477" s="16">
        <f t="shared" si="278"/>
        <v>16377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5"/>
        <v>104</v>
      </c>
      <c r="P3478">
        <f t="shared" si="276"/>
        <v>52</v>
      </c>
      <c r="Q3478" s="11" t="s">
        <v>8315</v>
      </c>
      <c r="R3478" t="s">
        <v>8316</v>
      </c>
      <c r="S3478" s="16">
        <f t="shared" si="277"/>
        <v>41921.279976851853</v>
      </c>
      <c r="T3478" s="16">
        <f t="shared" si="278"/>
        <v>16370.125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5"/>
        <v>115</v>
      </c>
      <c r="P3479">
        <f t="shared" si="276"/>
        <v>53.23</v>
      </c>
      <c r="Q3479" s="11" t="s">
        <v>8315</v>
      </c>
      <c r="R3479" t="s">
        <v>8316</v>
      </c>
      <c r="S3479" s="16">
        <f t="shared" si="277"/>
        <v>42128.736608796295</v>
      </c>
      <c r="T3479" s="16">
        <f t="shared" si="278"/>
        <v>16572.125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5"/>
        <v>113</v>
      </c>
      <c r="P3480">
        <f t="shared" si="276"/>
        <v>39.6</v>
      </c>
      <c r="Q3480" s="11" t="s">
        <v>8315</v>
      </c>
      <c r="R3480" t="s">
        <v>8316</v>
      </c>
      <c r="S3480" s="16">
        <f t="shared" si="277"/>
        <v>42053.916921296302</v>
      </c>
      <c r="T3480" s="16">
        <f t="shared" si="278"/>
        <v>16510.875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5"/>
        <v>128</v>
      </c>
      <c r="P3481">
        <f t="shared" si="276"/>
        <v>34.25</v>
      </c>
      <c r="Q3481" s="11" t="s">
        <v>8315</v>
      </c>
      <c r="R3481" t="s">
        <v>8316</v>
      </c>
      <c r="S3481" s="16">
        <f t="shared" si="277"/>
        <v>41781.855092592588</v>
      </c>
      <c r="T3481" s="16">
        <f t="shared" si="278"/>
        <v>16242.85509259259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5"/>
        <v>143</v>
      </c>
      <c r="P3482">
        <f t="shared" si="276"/>
        <v>164.62</v>
      </c>
      <c r="Q3482" s="11" t="s">
        <v>8315</v>
      </c>
      <c r="R3482" t="s">
        <v>8316</v>
      </c>
      <c r="S3482" s="16">
        <f t="shared" si="277"/>
        <v>42171.317442129628</v>
      </c>
      <c r="T3482" s="16">
        <f t="shared" si="278"/>
        <v>16626.875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5"/>
        <v>119</v>
      </c>
      <c r="P3483">
        <f t="shared" si="276"/>
        <v>125.05</v>
      </c>
      <c r="Q3483" s="11" t="s">
        <v>8315</v>
      </c>
      <c r="R3483" t="s">
        <v>8316</v>
      </c>
      <c r="S3483" s="16">
        <f t="shared" si="277"/>
        <v>41989.24754629629</v>
      </c>
      <c r="T3483" s="16">
        <f t="shared" si="278"/>
        <v>16437.247546296294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5"/>
        <v>138</v>
      </c>
      <c r="P3484">
        <f t="shared" si="276"/>
        <v>51.88</v>
      </c>
      <c r="Q3484" s="11" t="s">
        <v>8315</v>
      </c>
      <c r="R3484" t="s">
        <v>8316</v>
      </c>
      <c r="S3484" s="16">
        <f t="shared" si="277"/>
        <v>41796.771597222221</v>
      </c>
      <c r="T3484" s="16">
        <f t="shared" si="278"/>
        <v>16257.771597222223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5"/>
        <v>160</v>
      </c>
      <c r="P3485">
        <f t="shared" si="276"/>
        <v>40.29</v>
      </c>
      <c r="Q3485" s="11" t="s">
        <v>8315</v>
      </c>
      <c r="R3485" t="s">
        <v>8316</v>
      </c>
      <c r="S3485" s="16">
        <f t="shared" si="277"/>
        <v>41793.668761574074</v>
      </c>
      <c r="T3485" s="16">
        <f t="shared" si="278"/>
        <v>16254.668761574074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5"/>
        <v>114</v>
      </c>
      <c r="P3486">
        <f t="shared" si="276"/>
        <v>64.91</v>
      </c>
      <c r="Q3486" s="11" t="s">
        <v>8315</v>
      </c>
      <c r="R3486" t="s">
        <v>8316</v>
      </c>
      <c r="S3486" s="16">
        <f t="shared" si="277"/>
        <v>42506.760405092587</v>
      </c>
      <c r="T3486" s="16">
        <f t="shared" si="278"/>
        <v>16967.760405092591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5"/>
        <v>101</v>
      </c>
      <c r="P3487">
        <f t="shared" si="276"/>
        <v>55.33</v>
      </c>
      <c r="Q3487" s="11" t="s">
        <v>8315</v>
      </c>
      <c r="R3487" t="s">
        <v>8316</v>
      </c>
      <c r="S3487" s="16">
        <f t="shared" si="277"/>
        <v>42372.693055555559</v>
      </c>
      <c r="T3487" s="16">
        <f t="shared" si="278"/>
        <v>16833.693055555555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5"/>
        <v>155</v>
      </c>
      <c r="P3488">
        <f t="shared" si="276"/>
        <v>83.14</v>
      </c>
      <c r="Q3488" s="11" t="s">
        <v>8315</v>
      </c>
      <c r="R3488" t="s">
        <v>8316</v>
      </c>
      <c r="S3488" s="16">
        <f t="shared" si="277"/>
        <v>42126.87501157407</v>
      </c>
      <c r="T3488" s="16">
        <f t="shared" si="278"/>
        <v>16589.290972222221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5"/>
        <v>128</v>
      </c>
      <c r="P3489">
        <f t="shared" si="276"/>
        <v>38.71</v>
      </c>
      <c r="Q3489" s="11" t="s">
        <v>8315</v>
      </c>
      <c r="R3489" t="s">
        <v>8316</v>
      </c>
      <c r="S3489" s="16">
        <f t="shared" si="277"/>
        <v>42149.940416666665</v>
      </c>
      <c r="T3489" s="16">
        <f t="shared" si="278"/>
        <v>16610.940416666668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5"/>
        <v>121</v>
      </c>
      <c r="P3490">
        <f t="shared" si="276"/>
        <v>125.38</v>
      </c>
      <c r="Q3490" s="11" t="s">
        <v>8315</v>
      </c>
      <c r="R3490" t="s">
        <v>8316</v>
      </c>
      <c r="S3490" s="16">
        <f t="shared" si="277"/>
        <v>42087.768055555556</v>
      </c>
      <c r="T3490" s="16">
        <f t="shared" si="278"/>
        <v>16542.666666666668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5"/>
        <v>113</v>
      </c>
      <c r="P3491">
        <f t="shared" si="276"/>
        <v>78.260000000000005</v>
      </c>
      <c r="Q3491" s="11" t="s">
        <v>8315</v>
      </c>
      <c r="R3491" t="s">
        <v>8316</v>
      </c>
      <c r="S3491" s="16">
        <f t="shared" si="277"/>
        <v>41753.635775462964</v>
      </c>
      <c r="T3491" s="16">
        <f t="shared" si="278"/>
        <v>16214.875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5"/>
        <v>128</v>
      </c>
      <c r="P3492">
        <f t="shared" si="276"/>
        <v>47.22</v>
      </c>
      <c r="Q3492" s="11" t="s">
        <v>8315</v>
      </c>
      <c r="R3492" t="s">
        <v>8316</v>
      </c>
      <c r="S3492" s="16">
        <f t="shared" si="277"/>
        <v>42443.802361111113</v>
      </c>
      <c r="T3492" s="16">
        <f t="shared" si="278"/>
        <v>16904.802361111109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5"/>
        <v>158</v>
      </c>
      <c r="P3493">
        <f t="shared" si="276"/>
        <v>79.099999999999994</v>
      </c>
      <c r="Q3493" s="11" t="s">
        <v>8315</v>
      </c>
      <c r="R3493" t="s">
        <v>8316</v>
      </c>
      <c r="S3493" s="16">
        <f t="shared" si="277"/>
        <v>42121.249814814815</v>
      </c>
      <c r="T3493" s="16">
        <f t="shared" si="278"/>
        <v>16573.249814814815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5"/>
        <v>105</v>
      </c>
      <c r="P3494">
        <f t="shared" si="276"/>
        <v>114.29</v>
      </c>
      <c r="Q3494" s="11" t="s">
        <v>8315</v>
      </c>
      <c r="R3494" t="s">
        <v>8316</v>
      </c>
      <c r="S3494" s="16">
        <f t="shared" si="277"/>
        <v>42268.009224537032</v>
      </c>
      <c r="T3494" s="16">
        <f t="shared" si="278"/>
        <v>16734.009224537036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5"/>
        <v>100</v>
      </c>
      <c r="P3495">
        <f t="shared" si="276"/>
        <v>51.72</v>
      </c>
      <c r="Q3495" s="11" t="s">
        <v>8315</v>
      </c>
      <c r="R3495" t="s">
        <v>8316</v>
      </c>
      <c r="S3495" s="16">
        <f t="shared" si="277"/>
        <v>41848.866157407407</v>
      </c>
      <c r="T3495" s="16">
        <f t="shared" si="278"/>
        <v>16299.215972222222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5"/>
        <v>100</v>
      </c>
      <c r="P3496">
        <f t="shared" si="276"/>
        <v>30.77</v>
      </c>
      <c r="Q3496" s="11" t="s">
        <v>8315</v>
      </c>
      <c r="R3496" t="s">
        <v>8316</v>
      </c>
      <c r="S3496" s="16">
        <f t="shared" si="277"/>
        <v>42689.214988425927</v>
      </c>
      <c r="T3496" s="16">
        <f t="shared" si="278"/>
        <v>17131.25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5"/>
        <v>107</v>
      </c>
      <c r="P3497">
        <f t="shared" si="276"/>
        <v>74.209999999999994</v>
      </c>
      <c r="Q3497" s="11" t="s">
        <v>8315</v>
      </c>
      <c r="R3497" t="s">
        <v>8316</v>
      </c>
      <c r="S3497" s="16">
        <f t="shared" si="277"/>
        <v>41915.762835648151</v>
      </c>
      <c r="T3497" s="16">
        <f t="shared" si="278"/>
        <v>16375.720833333333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5"/>
        <v>124</v>
      </c>
      <c r="P3498">
        <f t="shared" si="276"/>
        <v>47.85</v>
      </c>
      <c r="Q3498" s="11" t="s">
        <v>8315</v>
      </c>
      <c r="R3498" t="s">
        <v>8316</v>
      </c>
      <c r="S3498" s="16">
        <f t="shared" si="277"/>
        <v>42584.846828703703</v>
      </c>
      <c r="T3498" s="16">
        <f t="shared" si="278"/>
        <v>17055.846828703703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5"/>
        <v>109</v>
      </c>
      <c r="P3499">
        <f t="shared" si="276"/>
        <v>34.409999999999997</v>
      </c>
      <c r="Q3499" s="11" t="s">
        <v>8315</v>
      </c>
      <c r="R3499" t="s">
        <v>8316</v>
      </c>
      <c r="S3499" s="16">
        <f t="shared" si="277"/>
        <v>42511.741944444439</v>
      </c>
      <c r="T3499" s="16">
        <f t="shared" si="278"/>
        <v>16954.916666666668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5"/>
        <v>102</v>
      </c>
      <c r="P3500">
        <f t="shared" si="276"/>
        <v>40.24</v>
      </c>
      <c r="Q3500" s="11" t="s">
        <v>8315</v>
      </c>
      <c r="R3500" t="s">
        <v>8316</v>
      </c>
      <c r="S3500" s="16">
        <f t="shared" si="277"/>
        <v>42459.15861111111</v>
      </c>
      <c r="T3500" s="16">
        <f t="shared" si="278"/>
        <v>16949.905555555557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5"/>
        <v>106</v>
      </c>
      <c r="P3501">
        <f t="shared" si="276"/>
        <v>60.29</v>
      </c>
      <c r="Q3501" s="11" t="s">
        <v>8315</v>
      </c>
      <c r="R3501" t="s">
        <v>8316</v>
      </c>
      <c r="S3501" s="16">
        <f t="shared" si="277"/>
        <v>42132.036168981482</v>
      </c>
      <c r="T3501" s="16">
        <f t="shared" si="278"/>
        <v>16617.290972222221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5"/>
        <v>106</v>
      </c>
      <c r="P3502">
        <f t="shared" si="276"/>
        <v>25.31</v>
      </c>
      <c r="Q3502" s="11" t="s">
        <v>8315</v>
      </c>
      <c r="R3502" t="s">
        <v>8316</v>
      </c>
      <c r="S3502" s="16">
        <f t="shared" si="277"/>
        <v>42419.91942129629</v>
      </c>
      <c r="T3502" s="16">
        <f t="shared" si="278"/>
        <v>16867.207638888889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5"/>
        <v>101</v>
      </c>
      <c r="P3503">
        <f t="shared" si="276"/>
        <v>35.950000000000003</v>
      </c>
      <c r="Q3503" s="11" t="s">
        <v>8315</v>
      </c>
      <c r="R3503" t="s">
        <v>8316</v>
      </c>
      <c r="S3503" s="16">
        <f t="shared" si="277"/>
        <v>42233.763831018514</v>
      </c>
      <c r="T3503" s="16">
        <f t="shared" si="278"/>
        <v>16689.763831018518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5"/>
        <v>105</v>
      </c>
      <c r="P3504">
        <f t="shared" si="276"/>
        <v>136</v>
      </c>
      <c r="Q3504" s="11" t="s">
        <v>8315</v>
      </c>
      <c r="R3504" t="s">
        <v>8316</v>
      </c>
      <c r="S3504" s="16">
        <f t="shared" si="277"/>
        <v>42430.839398148149</v>
      </c>
      <c r="T3504" s="16">
        <f t="shared" si="278"/>
        <v>16876.165972222221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5"/>
        <v>108</v>
      </c>
      <c r="P3505">
        <f t="shared" si="276"/>
        <v>70.760000000000005</v>
      </c>
      <c r="Q3505" s="11" t="s">
        <v>8315</v>
      </c>
      <c r="R3505" t="s">
        <v>8316</v>
      </c>
      <c r="S3505" s="16">
        <f t="shared" si="277"/>
        <v>42545.478333333333</v>
      </c>
      <c r="T3505" s="16">
        <f t="shared" si="278"/>
        <v>17006.478333333336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5"/>
        <v>100</v>
      </c>
      <c r="P3506">
        <f t="shared" si="276"/>
        <v>125</v>
      </c>
      <c r="Q3506" s="11" t="s">
        <v>8315</v>
      </c>
      <c r="R3506" t="s">
        <v>8316</v>
      </c>
      <c r="S3506" s="16">
        <f t="shared" si="277"/>
        <v>42297.748738425929</v>
      </c>
      <c r="T3506" s="16">
        <f t="shared" si="278"/>
        <v>16758.790405092594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5"/>
        <v>104</v>
      </c>
      <c r="P3507">
        <f t="shared" si="276"/>
        <v>66.510000000000005</v>
      </c>
      <c r="Q3507" s="11" t="s">
        <v>8315</v>
      </c>
      <c r="R3507" t="s">
        <v>8316</v>
      </c>
      <c r="S3507" s="16">
        <f t="shared" si="277"/>
        <v>41760.935706018521</v>
      </c>
      <c r="T3507" s="16">
        <f t="shared" si="278"/>
        <v>16203.166666666666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5"/>
        <v>102</v>
      </c>
      <c r="P3508">
        <f t="shared" si="276"/>
        <v>105</v>
      </c>
      <c r="Q3508" s="11" t="s">
        <v>8315</v>
      </c>
      <c r="R3508" t="s">
        <v>8316</v>
      </c>
      <c r="S3508" s="16">
        <f t="shared" si="277"/>
        <v>41829.734259259261</v>
      </c>
      <c r="T3508" s="16">
        <f t="shared" si="278"/>
        <v>16305.734259259259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5"/>
        <v>104</v>
      </c>
      <c r="P3509">
        <f t="shared" si="276"/>
        <v>145</v>
      </c>
      <c r="Q3509" s="11" t="s">
        <v>8315</v>
      </c>
      <c r="R3509" t="s">
        <v>8316</v>
      </c>
      <c r="S3509" s="16">
        <f t="shared" si="277"/>
        <v>42491.92288194444</v>
      </c>
      <c r="T3509" s="16">
        <f t="shared" si="278"/>
        <v>16952.922881944443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5"/>
        <v>180</v>
      </c>
      <c r="P3510">
        <f t="shared" si="276"/>
        <v>12</v>
      </c>
      <c r="Q3510" s="11" t="s">
        <v>8315</v>
      </c>
      <c r="R3510" t="s">
        <v>8316</v>
      </c>
      <c r="S3510" s="16">
        <f t="shared" si="277"/>
        <v>42477.729780092588</v>
      </c>
      <c r="T3510" s="16">
        <f t="shared" si="278"/>
        <v>16931.875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5"/>
        <v>106</v>
      </c>
      <c r="P3511">
        <f t="shared" si="276"/>
        <v>96.67</v>
      </c>
      <c r="Q3511" s="11" t="s">
        <v>8315</v>
      </c>
      <c r="R3511" t="s">
        <v>8316</v>
      </c>
      <c r="S3511" s="16">
        <f t="shared" si="277"/>
        <v>41950.859560185185</v>
      </c>
      <c r="T3511" s="16">
        <f t="shared" si="278"/>
        <v>16395.204861111113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5"/>
        <v>101</v>
      </c>
      <c r="P3512">
        <f t="shared" si="276"/>
        <v>60.33</v>
      </c>
      <c r="Q3512" s="11" t="s">
        <v>8315</v>
      </c>
      <c r="R3512" t="s">
        <v>8316</v>
      </c>
      <c r="S3512" s="16">
        <f t="shared" si="277"/>
        <v>41802.62090277778</v>
      </c>
      <c r="T3512" s="16">
        <f t="shared" si="278"/>
        <v>16253.620902777779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5"/>
        <v>101</v>
      </c>
      <c r="P3513">
        <f t="shared" si="276"/>
        <v>79.89</v>
      </c>
      <c r="Q3513" s="11" t="s">
        <v>8315</v>
      </c>
      <c r="R3513" t="s">
        <v>8316</v>
      </c>
      <c r="S3513" s="16">
        <f t="shared" si="277"/>
        <v>41927.873784722222</v>
      </c>
      <c r="T3513" s="16">
        <f t="shared" si="278"/>
        <v>16381.770833333334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5"/>
        <v>100</v>
      </c>
      <c r="P3514">
        <f t="shared" si="276"/>
        <v>58.82</v>
      </c>
      <c r="Q3514" s="11" t="s">
        <v>8315</v>
      </c>
      <c r="R3514" t="s">
        <v>8316</v>
      </c>
      <c r="S3514" s="16">
        <f t="shared" si="277"/>
        <v>42057.536944444444</v>
      </c>
      <c r="T3514" s="16">
        <f t="shared" si="278"/>
        <v>16548.495277777776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5"/>
        <v>118</v>
      </c>
      <c r="P3515">
        <f t="shared" si="276"/>
        <v>75.34</v>
      </c>
      <c r="Q3515" s="11" t="s">
        <v>8315</v>
      </c>
      <c r="R3515" t="s">
        <v>8316</v>
      </c>
      <c r="S3515" s="16">
        <f t="shared" si="277"/>
        <v>41781.096203703702</v>
      </c>
      <c r="T3515" s="16">
        <f t="shared" si="278"/>
        <v>16225.207638888889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5"/>
        <v>110</v>
      </c>
      <c r="P3516">
        <f t="shared" si="276"/>
        <v>55</v>
      </c>
      <c r="Q3516" s="11" t="s">
        <v>8315</v>
      </c>
      <c r="R3516" t="s">
        <v>8316</v>
      </c>
      <c r="S3516" s="16">
        <f t="shared" si="277"/>
        <v>42020.846666666665</v>
      </c>
      <c r="T3516" s="16">
        <f t="shared" si="278"/>
        <v>16468.207638888889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5"/>
        <v>103</v>
      </c>
      <c r="P3517">
        <f t="shared" si="276"/>
        <v>66.959999999999994</v>
      </c>
      <c r="Q3517" s="11" t="s">
        <v>8315</v>
      </c>
      <c r="R3517" t="s">
        <v>8316</v>
      </c>
      <c r="S3517" s="16">
        <f t="shared" si="277"/>
        <v>42125.772812499999</v>
      </c>
      <c r="T3517" s="16">
        <f t="shared" si="278"/>
        <v>16586.772812500003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5"/>
        <v>100</v>
      </c>
      <c r="P3518">
        <f t="shared" si="276"/>
        <v>227.27</v>
      </c>
      <c r="Q3518" s="11" t="s">
        <v>8315</v>
      </c>
      <c r="R3518" t="s">
        <v>8316</v>
      </c>
      <c r="S3518" s="16">
        <f t="shared" si="277"/>
        <v>41856.010069444441</v>
      </c>
      <c r="T3518" s="16">
        <f t="shared" si="278"/>
        <v>16321.125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5"/>
        <v>100</v>
      </c>
      <c r="P3519">
        <f t="shared" si="276"/>
        <v>307.69</v>
      </c>
      <c r="Q3519" s="11" t="s">
        <v>8315</v>
      </c>
      <c r="R3519" t="s">
        <v>8316</v>
      </c>
      <c r="S3519" s="16">
        <f t="shared" si="277"/>
        <v>41794.817523148151</v>
      </c>
      <c r="T3519" s="16">
        <f t="shared" si="278"/>
        <v>16255.458333333334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5"/>
        <v>110</v>
      </c>
      <c r="P3520">
        <f t="shared" si="276"/>
        <v>50.02</v>
      </c>
      <c r="Q3520" s="11" t="s">
        <v>8315</v>
      </c>
      <c r="R3520" t="s">
        <v>8316</v>
      </c>
      <c r="S3520" s="16">
        <f t="shared" si="277"/>
        <v>41893.783553240741</v>
      </c>
      <c r="T3520" s="16">
        <f t="shared" si="278"/>
        <v>16345.597916666666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5"/>
        <v>101</v>
      </c>
      <c r="P3521">
        <f t="shared" si="276"/>
        <v>72.39</v>
      </c>
      <c r="Q3521" s="11" t="s">
        <v>8315</v>
      </c>
      <c r="R3521" t="s">
        <v>8316</v>
      </c>
      <c r="S3521" s="16">
        <f t="shared" si="277"/>
        <v>42037.598958333328</v>
      </c>
      <c r="T3521" s="16">
        <f t="shared" si="278"/>
        <v>16498.598958333332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5"/>
        <v>101</v>
      </c>
      <c r="P3522">
        <f t="shared" si="276"/>
        <v>95.95</v>
      </c>
      <c r="Q3522" s="11" t="s">
        <v>8315</v>
      </c>
      <c r="R3522" t="s">
        <v>8316</v>
      </c>
      <c r="S3522" s="16">
        <f t="shared" si="277"/>
        <v>42227.824212962965</v>
      </c>
      <c r="T3522" s="16">
        <f t="shared" si="278"/>
        <v>16684.574305555554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6">
        <f t="shared" si="277"/>
        <v>41881.361342592594</v>
      </c>
      <c r="T3523" s="16">
        <f t="shared" si="278"/>
        <v>16342.361342592592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16693.420833333334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17069.958333333332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16326.166666666666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16656.666666666668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16919.249305555557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ref="O3529:O3592" si="280">ROUND(E3529/D3529*100,0)</f>
        <v>117</v>
      </c>
      <c r="P3529">
        <f t="shared" ref="P3529:P3592" si="281">IFERROR(ROUND(E3529/L3529,2),0)</f>
        <v>81.569999999999993</v>
      </c>
      <c r="Q3529" s="11" t="s">
        <v>8315</v>
      </c>
      <c r="R3529" t="s">
        <v>8316</v>
      </c>
      <c r="S3529" s="16">
        <f t="shared" ref="S3529:S3592" si="282">(((J3529/60)/60)/24)+DATE(1970,1,1)</f>
        <v>42167.023206018523</v>
      </c>
      <c r="T3529" s="16">
        <f t="shared" ref="T3529:T3592" si="283">(((I3529/60)/60)/24)</f>
        <v>16627.165972222221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80"/>
        <v>101</v>
      </c>
      <c r="P3530">
        <f t="shared" si="281"/>
        <v>45.11</v>
      </c>
      <c r="Q3530" s="11" t="s">
        <v>8315</v>
      </c>
      <c r="R3530" t="s">
        <v>8316</v>
      </c>
      <c r="S3530" s="16">
        <f t="shared" si="282"/>
        <v>42733.50136574074</v>
      </c>
      <c r="T3530" s="16">
        <f t="shared" si="283"/>
        <v>17184.50136574074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80"/>
        <v>132</v>
      </c>
      <c r="P3531">
        <f t="shared" si="281"/>
        <v>36.67</v>
      </c>
      <c r="Q3531" s="11" t="s">
        <v>8315</v>
      </c>
      <c r="R3531" t="s">
        <v>8316</v>
      </c>
      <c r="S3531" s="16">
        <f t="shared" si="282"/>
        <v>42177.761782407411</v>
      </c>
      <c r="T3531" s="16">
        <f t="shared" si="283"/>
        <v>16629.041666666668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80"/>
        <v>100</v>
      </c>
      <c r="P3532">
        <f t="shared" si="281"/>
        <v>125</v>
      </c>
      <c r="Q3532" s="11" t="s">
        <v>8315</v>
      </c>
      <c r="R3532" t="s">
        <v>8316</v>
      </c>
      <c r="S3532" s="16">
        <f t="shared" si="282"/>
        <v>42442.623344907406</v>
      </c>
      <c r="T3532" s="16">
        <f t="shared" si="283"/>
        <v>16901.833333333332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80"/>
        <v>128</v>
      </c>
      <c r="P3533">
        <f t="shared" si="281"/>
        <v>49.23</v>
      </c>
      <c r="Q3533" s="11" t="s">
        <v>8315</v>
      </c>
      <c r="R3533" t="s">
        <v>8316</v>
      </c>
      <c r="S3533" s="16">
        <f t="shared" si="282"/>
        <v>42521.654328703706</v>
      </c>
      <c r="T3533" s="16">
        <f t="shared" si="283"/>
        <v>16982.654328703702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80"/>
        <v>119</v>
      </c>
      <c r="P3534">
        <f t="shared" si="281"/>
        <v>42.3</v>
      </c>
      <c r="Q3534" s="11" t="s">
        <v>8315</v>
      </c>
      <c r="R3534" t="s">
        <v>8316</v>
      </c>
      <c r="S3534" s="16">
        <f t="shared" si="282"/>
        <v>41884.599849537037</v>
      </c>
      <c r="T3534" s="16">
        <f t="shared" si="283"/>
        <v>16331.165972222223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80"/>
        <v>126</v>
      </c>
      <c r="P3535">
        <f t="shared" si="281"/>
        <v>78.88</v>
      </c>
      <c r="Q3535" s="11" t="s">
        <v>8315</v>
      </c>
      <c r="R3535" t="s">
        <v>8316</v>
      </c>
      <c r="S3535" s="16">
        <f t="shared" si="282"/>
        <v>42289.761192129634</v>
      </c>
      <c r="T3535" s="16">
        <f t="shared" si="283"/>
        <v>16750.802858796294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80"/>
        <v>156</v>
      </c>
      <c r="P3536">
        <f t="shared" si="281"/>
        <v>38.28</v>
      </c>
      <c r="Q3536" s="11" t="s">
        <v>8315</v>
      </c>
      <c r="R3536" t="s">
        <v>8316</v>
      </c>
      <c r="S3536" s="16">
        <f t="shared" si="282"/>
        <v>42243.6252662037</v>
      </c>
      <c r="T3536" s="16">
        <f t="shared" si="283"/>
        <v>16709.625266203704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80"/>
        <v>103</v>
      </c>
      <c r="P3537">
        <f t="shared" si="281"/>
        <v>44.85</v>
      </c>
      <c r="Q3537" s="11" t="s">
        <v>8315</v>
      </c>
      <c r="R3537" t="s">
        <v>8316</v>
      </c>
      <c r="S3537" s="16">
        <f t="shared" si="282"/>
        <v>42248.640162037031</v>
      </c>
      <c r="T3537" s="16">
        <f t="shared" si="283"/>
        <v>16710.75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80"/>
        <v>153</v>
      </c>
      <c r="P3538">
        <f t="shared" si="281"/>
        <v>13.53</v>
      </c>
      <c r="Q3538" s="11" t="s">
        <v>8315</v>
      </c>
      <c r="R3538" t="s">
        <v>8316</v>
      </c>
      <c r="S3538" s="16">
        <f t="shared" si="282"/>
        <v>42328.727141203708</v>
      </c>
      <c r="T3538" s="16">
        <f t="shared" si="283"/>
        <v>16789.499305555557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80"/>
        <v>180</v>
      </c>
      <c r="P3539">
        <f t="shared" si="281"/>
        <v>43.5</v>
      </c>
      <c r="Q3539" s="11" t="s">
        <v>8315</v>
      </c>
      <c r="R3539" t="s">
        <v>8316</v>
      </c>
      <c r="S3539" s="16">
        <f t="shared" si="282"/>
        <v>41923.354351851849</v>
      </c>
      <c r="T3539" s="16">
        <f t="shared" si="283"/>
        <v>16391.332638888889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80"/>
        <v>128</v>
      </c>
      <c r="P3540">
        <f t="shared" si="281"/>
        <v>30.95</v>
      </c>
      <c r="Q3540" s="11" t="s">
        <v>8315</v>
      </c>
      <c r="R3540" t="s">
        <v>8316</v>
      </c>
      <c r="S3540" s="16">
        <f t="shared" si="282"/>
        <v>42571.420601851853</v>
      </c>
      <c r="T3540" s="16">
        <f t="shared" si="283"/>
        <v>17030.420601851853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80"/>
        <v>120</v>
      </c>
      <c r="P3541">
        <f t="shared" si="281"/>
        <v>55.23</v>
      </c>
      <c r="Q3541" s="11" t="s">
        <v>8315</v>
      </c>
      <c r="R3541" t="s">
        <v>8316</v>
      </c>
      <c r="S3541" s="16">
        <f t="shared" si="282"/>
        <v>42600.756041666667</v>
      </c>
      <c r="T3541" s="16">
        <f t="shared" si="283"/>
        <v>17052.756041666664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80"/>
        <v>123</v>
      </c>
      <c r="P3542">
        <f t="shared" si="281"/>
        <v>46.13</v>
      </c>
      <c r="Q3542" s="11" t="s">
        <v>8315</v>
      </c>
      <c r="R3542" t="s">
        <v>8316</v>
      </c>
      <c r="S3542" s="16">
        <f t="shared" si="282"/>
        <v>42517.003368055557</v>
      </c>
      <c r="T3542" s="16">
        <f t="shared" si="283"/>
        <v>16978.003368055557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80"/>
        <v>105</v>
      </c>
      <c r="P3543">
        <f t="shared" si="281"/>
        <v>39.380000000000003</v>
      </c>
      <c r="Q3543" s="11" t="s">
        <v>8315</v>
      </c>
      <c r="R3543" t="s">
        <v>8316</v>
      </c>
      <c r="S3543" s="16">
        <f t="shared" si="282"/>
        <v>42222.730034722219</v>
      </c>
      <c r="T3543" s="16">
        <f t="shared" si="283"/>
        <v>16678.730034722223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80"/>
        <v>102</v>
      </c>
      <c r="P3544">
        <f t="shared" si="281"/>
        <v>66.150000000000006</v>
      </c>
      <c r="Q3544" s="11" t="s">
        <v>8315</v>
      </c>
      <c r="R3544" t="s">
        <v>8316</v>
      </c>
      <c r="S3544" s="16">
        <f t="shared" si="282"/>
        <v>41829.599791666667</v>
      </c>
      <c r="T3544" s="16">
        <f t="shared" si="283"/>
        <v>16320.599791666666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80"/>
        <v>105</v>
      </c>
      <c r="P3545">
        <f t="shared" si="281"/>
        <v>54.14</v>
      </c>
      <c r="Q3545" s="11" t="s">
        <v>8315</v>
      </c>
      <c r="R3545" t="s">
        <v>8316</v>
      </c>
      <c r="S3545" s="16">
        <f t="shared" si="282"/>
        <v>42150.755312499998</v>
      </c>
      <c r="T3545" s="16">
        <f t="shared" si="283"/>
        <v>16611.755312500001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80"/>
        <v>100</v>
      </c>
      <c r="P3546">
        <f t="shared" si="281"/>
        <v>104.17</v>
      </c>
      <c r="Q3546" s="11" t="s">
        <v>8315</v>
      </c>
      <c r="R3546" t="s">
        <v>8316</v>
      </c>
      <c r="S3546" s="16">
        <f t="shared" si="282"/>
        <v>42040.831678240742</v>
      </c>
      <c r="T3546" s="16">
        <f t="shared" si="283"/>
        <v>16501.831678240742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80"/>
        <v>100</v>
      </c>
      <c r="P3547">
        <f t="shared" si="281"/>
        <v>31.38</v>
      </c>
      <c r="Q3547" s="11" t="s">
        <v>8315</v>
      </c>
      <c r="R3547" t="s">
        <v>8316</v>
      </c>
      <c r="S3547" s="16">
        <f t="shared" si="282"/>
        <v>42075.807395833333</v>
      </c>
      <c r="T3547" s="16">
        <f t="shared" si="283"/>
        <v>16536.807395833333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80"/>
        <v>102</v>
      </c>
      <c r="P3548">
        <f t="shared" si="281"/>
        <v>59.21</v>
      </c>
      <c r="Q3548" s="11" t="s">
        <v>8315</v>
      </c>
      <c r="R3548" t="s">
        <v>8316</v>
      </c>
      <c r="S3548" s="16">
        <f t="shared" si="282"/>
        <v>42073.660694444443</v>
      </c>
      <c r="T3548" s="16">
        <f t="shared" si="283"/>
        <v>16526.165972222221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80"/>
        <v>114</v>
      </c>
      <c r="P3549">
        <f t="shared" si="281"/>
        <v>119.18</v>
      </c>
      <c r="Q3549" s="11" t="s">
        <v>8315</v>
      </c>
      <c r="R3549" t="s">
        <v>8316</v>
      </c>
      <c r="S3549" s="16">
        <f t="shared" si="282"/>
        <v>42480.078715277778</v>
      </c>
      <c r="T3549" s="16">
        <f t="shared" si="283"/>
        <v>16935.165972222221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80"/>
        <v>102</v>
      </c>
      <c r="P3550">
        <f t="shared" si="281"/>
        <v>164.62</v>
      </c>
      <c r="Q3550" s="11" t="s">
        <v>8315</v>
      </c>
      <c r="R3550" t="s">
        <v>8316</v>
      </c>
      <c r="S3550" s="16">
        <f t="shared" si="282"/>
        <v>42411.942291666666</v>
      </c>
      <c r="T3550" s="16">
        <f t="shared" si="283"/>
        <v>16865.041666666668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80"/>
        <v>102</v>
      </c>
      <c r="P3551">
        <f t="shared" si="281"/>
        <v>24.29</v>
      </c>
      <c r="Q3551" s="11" t="s">
        <v>8315</v>
      </c>
      <c r="R3551" t="s">
        <v>8316</v>
      </c>
      <c r="S3551" s="16">
        <f t="shared" si="282"/>
        <v>42223.394363425927</v>
      </c>
      <c r="T3551" s="16">
        <f t="shared" si="283"/>
        <v>16682.394363425927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80"/>
        <v>105</v>
      </c>
      <c r="P3552">
        <f t="shared" si="281"/>
        <v>40.94</v>
      </c>
      <c r="Q3552" s="11" t="s">
        <v>8315</v>
      </c>
      <c r="R3552" t="s">
        <v>8316</v>
      </c>
      <c r="S3552" s="16">
        <f t="shared" si="282"/>
        <v>42462.893495370372</v>
      </c>
      <c r="T3552" s="16">
        <f t="shared" si="283"/>
        <v>16923.893495370368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80"/>
        <v>102</v>
      </c>
      <c r="P3553">
        <f t="shared" si="281"/>
        <v>61.1</v>
      </c>
      <c r="Q3553" s="11" t="s">
        <v>8315</v>
      </c>
      <c r="R3553" t="s">
        <v>8316</v>
      </c>
      <c r="S3553" s="16">
        <f t="shared" si="282"/>
        <v>41753.515856481477</v>
      </c>
      <c r="T3553" s="16">
        <f t="shared" si="283"/>
        <v>16212.921527777777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80"/>
        <v>100</v>
      </c>
      <c r="P3554">
        <f t="shared" si="281"/>
        <v>38.65</v>
      </c>
      <c r="Q3554" s="11" t="s">
        <v>8315</v>
      </c>
      <c r="R3554" t="s">
        <v>8316</v>
      </c>
      <c r="S3554" s="16">
        <f t="shared" si="282"/>
        <v>41788.587083333332</v>
      </c>
      <c r="T3554" s="16">
        <f t="shared" si="283"/>
        <v>16249.587083333332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80"/>
        <v>106</v>
      </c>
      <c r="P3555">
        <f t="shared" si="281"/>
        <v>56.2</v>
      </c>
      <c r="Q3555" s="11" t="s">
        <v>8315</v>
      </c>
      <c r="R3555" t="s">
        <v>8316</v>
      </c>
      <c r="S3555" s="16">
        <f t="shared" si="282"/>
        <v>42196.028703703705</v>
      </c>
      <c r="T3555" s="16">
        <f t="shared" si="283"/>
        <v>16659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80"/>
        <v>113</v>
      </c>
      <c r="P3556">
        <f t="shared" si="281"/>
        <v>107</v>
      </c>
      <c r="Q3556" s="11" t="s">
        <v>8315</v>
      </c>
      <c r="R3556" t="s">
        <v>8316</v>
      </c>
      <c r="S3556" s="16">
        <f t="shared" si="282"/>
        <v>42016.050451388888</v>
      </c>
      <c r="T3556" s="16">
        <f t="shared" si="283"/>
        <v>16477.708333333332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80"/>
        <v>100</v>
      </c>
      <c r="P3557">
        <f t="shared" si="281"/>
        <v>171.43</v>
      </c>
      <c r="Q3557" s="11" t="s">
        <v>8315</v>
      </c>
      <c r="R3557" t="s">
        <v>8316</v>
      </c>
      <c r="S3557" s="16">
        <f t="shared" si="282"/>
        <v>42661.442060185189</v>
      </c>
      <c r="T3557" s="16">
        <f t="shared" si="283"/>
        <v>17122.483726851849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80"/>
        <v>100</v>
      </c>
      <c r="P3558">
        <f t="shared" si="281"/>
        <v>110.5</v>
      </c>
      <c r="Q3558" s="11" t="s">
        <v>8315</v>
      </c>
      <c r="R3558" t="s">
        <v>8316</v>
      </c>
      <c r="S3558" s="16">
        <f t="shared" si="282"/>
        <v>41808.649583333332</v>
      </c>
      <c r="T3558" s="16">
        <f t="shared" si="283"/>
        <v>16299.649583333332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80"/>
        <v>100</v>
      </c>
      <c r="P3559">
        <f t="shared" si="281"/>
        <v>179.28</v>
      </c>
      <c r="Q3559" s="11" t="s">
        <v>8315</v>
      </c>
      <c r="R3559" t="s">
        <v>8316</v>
      </c>
      <c r="S3559" s="16">
        <f t="shared" si="282"/>
        <v>41730.276747685188</v>
      </c>
      <c r="T3559" s="16">
        <f t="shared" si="283"/>
        <v>16195.276747685186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80"/>
        <v>144</v>
      </c>
      <c r="P3560">
        <f t="shared" si="281"/>
        <v>22.91</v>
      </c>
      <c r="Q3560" s="11" t="s">
        <v>8315</v>
      </c>
      <c r="R3560" t="s">
        <v>8316</v>
      </c>
      <c r="S3560" s="16">
        <f t="shared" si="282"/>
        <v>42139.816840277781</v>
      </c>
      <c r="T3560" s="16">
        <f t="shared" si="283"/>
        <v>16612.875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80"/>
        <v>104</v>
      </c>
      <c r="P3561">
        <f t="shared" si="281"/>
        <v>43.13</v>
      </c>
      <c r="Q3561" s="11" t="s">
        <v>8315</v>
      </c>
      <c r="R3561" t="s">
        <v>8316</v>
      </c>
      <c r="S3561" s="16">
        <f t="shared" si="282"/>
        <v>42194.096157407403</v>
      </c>
      <c r="T3561" s="16">
        <f t="shared" si="283"/>
        <v>16647.37361111111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80"/>
        <v>108</v>
      </c>
      <c r="P3562">
        <f t="shared" si="281"/>
        <v>46.89</v>
      </c>
      <c r="Q3562" s="11" t="s">
        <v>8315</v>
      </c>
      <c r="R3562" t="s">
        <v>8316</v>
      </c>
      <c r="S3562" s="16">
        <f t="shared" si="282"/>
        <v>42115.889652777783</v>
      </c>
      <c r="T3562" s="16">
        <f t="shared" si="283"/>
        <v>16582.114583333332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80"/>
        <v>102</v>
      </c>
      <c r="P3563">
        <f t="shared" si="281"/>
        <v>47.41</v>
      </c>
      <c r="Q3563" s="11" t="s">
        <v>8315</v>
      </c>
      <c r="R3563" t="s">
        <v>8316</v>
      </c>
      <c r="S3563" s="16">
        <f t="shared" si="282"/>
        <v>42203.680300925931</v>
      </c>
      <c r="T3563" s="16">
        <f t="shared" si="283"/>
        <v>16652.774999999998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80"/>
        <v>149</v>
      </c>
      <c r="P3564">
        <f t="shared" si="281"/>
        <v>15.13</v>
      </c>
      <c r="Q3564" s="11" t="s">
        <v>8315</v>
      </c>
      <c r="R3564" t="s">
        <v>8316</v>
      </c>
      <c r="S3564" s="16">
        <f t="shared" si="282"/>
        <v>42433.761886574073</v>
      </c>
      <c r="T3564" s="16">
        <f t="shared" si="283"/>
        <v>16873.916666666668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80"/>
        <v>105</v>
      </c>
      <c r="P3565">
        <f t="shared" si="281"/>
        <v>21.1</v>
      </c>
      <c r="Q3565" s="11" t="s">
        <v>8315</v>
      </c>
      <c r="R3565" t="s">
        <v>8316</v>
      </c>
      <c r="S3565" s="16">
        <f t="shared" si="282"/>
        <v>42555.671944444446</v>
      </c>
      <c r="T3565" s="16">
        <f t="shared" si="283"/>
        <v>17014.791666666668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80"/>
        <v>101</v>
      </c>
      <c r="P3566">
        <f t="shared" si="281"/>
        <v>59.12</v>
      </c>
      <c r="Q3566" s="11" t="s">
        <v>8315</v>
      </c>
      <c r="R3566" t="s">
        <v>8316</v>
      </c>
      <c r="S3566" s="16">
        <f t="shared" si="282"/>
        <v>42236.623252314821</v>
      </c>
      <c r="T3566" s="16">
        <f t="shared" si="283"/>
        <v>16713.666666666668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80"/>
        <v>131</v>
      </c>
      <c r="P3567">
        <f t="shared" si="281"/>
        <v>97.92</v>
      </c>
      <c r="Q3567" s="11" t="s">
        <v>8315</v>
      </c>
      <c r="R3567" t="s">
        <v>8316</v>
      </c>
      <c r="S3567" s="16">
        <f t="shared" si="282"/>
        <v>41974.743148148147</v>
      </c>
      <c r="T3567" s="16">
        <f t="shared" si="283"/>
        <v>16435.743148148147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80"/>
        <v>105</v>
      </c>
      <c r="P3568">
        <f t="shared" si="281"/>
        <v>55.13</v>
      </c>
      <c r="Q3568" s="11" t="s">
        <v>8315</v>
      </c>
      <c r="R3568" t="s">
        <v>8316</v>
      </c>
      <c r="S3568" s="16">
        <f t="shared" si="282"/>
        <v>41997.507905092592</v>
      </c>
      <c r="T3568" s="16">
        <f t="shared" si="283"/>
        <v>16458.507905092592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80"/>
        <v>109</v>
      </c>
      <c r="P3569">
        <f t="shared" si="281"/>
        <v>26.54</v>
      </c>
      <c r="Q3569" s="11" t="s">
        <v>8315</v>
      </c>
      <c r="R3569" t="s">
        <v>8316</v>
      </c>
      <c r="S3569" s="16">
        <f t="shared" si="282"/>
        <v>42135.810694444444</v>
      </c>
      <c r="T3569" s="16">
        <f t="shared" si="283"/>
        <v>16596.810694444444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80"/>
        <v>111</v>
      </c>
      <c r="P3570">
        <f t="shared" si="281"/>
        <v>58.42</v>
      </c>
      <c r="Q3570" s="11" t="s">
        <v>8315</v>
      </c>
      <c r="R3570" t="s">
        <v>8316</v>
      </c>
      <c r="S3570" s="16">
        <f t="shared" si="282"/>
        <v>41869.740671296298</v>
      </c>
      <c r="T3570" s="16">
        <f t="shared" si="283"/>
        <v>16330.740671296297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80"/>
        <v>100</v>
      </c>
      <c r="P3571">
        <f t="shared" si="281"/>
        <v>122.54</v>
      </c>
      <c r="Q3571" s="11" t="s">
        <v>8315</v>
      </c>
      <c r="R3571" t="s">
        <v>8316</v>
      </c>
      <c r="S3571" s="16">
        <f t="shared" si="282"/>
        <v>41982.688611111109</v>
      </c>
      <c r="T3571" s="16">
        <f t="shared" si="283"/>
        <v>16443.688611111113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80"/>
        <v>114</v>
      </c>
      <c r="P3572">
        <f t="shared" si="281"/>
        <v>87.96</v>
      </c>
      <c r="Q3572" s="11" t="s">
        <v>8315</v>
      </c>
      <c r="R3572" t="s">
        <v>8316</v>
      </c>
      <c r="S3572" s="16">
        <f t="shared" si="282"/>
        <v>41976.331979166673</v>
      </c>
      <c r="T3572" s="16">
        <f t="shared" si="283"/>
        <v>16435.291666666668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80"/>
        <v>122</v>
      </c>
      <c r="P3573">
        <f t="shared" si="281"/>
        <v>73.239999999999995</v>
      </c>
      <c r="Q3573" s="11" t="s">
        <v>8315</v>
      </c>
      <c r="R3573" t="s">
        <v>8316</v>
      </c>
      <c r="S3573" s="16">
        <f t="shared" si="282"/>
        <v>41912.858946759261</v>
      </c>
      <c r="T3573" s="16">
        <f t="shared" si="283"/>
        <v>16373.858946759259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80"/>
        <v>100</v>
      </c>
      <c r="P3574">
        <f t="shared" si="281"/>
        <v>55.56</v>
      </c>
      <c r="Q3574" s="11" t="s">
        <v>8315</v>
      </c>
      <c r="R3574" t="s">
        <v>8316</v>
      </c>
      <c r="S3574" s="16">
        <f t="shared" si="282"/>
        <v>42146.570393518516</v>
      </c>
      <c r="T3574" s="16">
        <f t="shared" si="283"/>
        <v>16607.570393518519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80"/>
        <v>103</v>
      </c>
      <c r="P3575">
        <f t="shared" si="281"/>
        <v>39.54</v>
      </c>
      <c r="Q3575" s="11" t="s">
        <v>8315</v>
      </c>
      <c r="R3575" t="s">
        <v>8316</v>
      </c>
      <c r="S3575" s="16">
        <f t="shared" si="282"/>
        <v>41921.375532407408</v>
      </c>
      <c r="T3575" s="16">
        <f t="shared" si="283"/>
        <v>16382.417199074072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80"/>
        <v>106</v>
      </c>
      <c r="P3576">
        <f t="shared" si="281"/>
        <v>136.78</v>
      </c>
      <c r="Q3576" s="11" t="s">
        <v>8315</v>
      </c>
      <c r="R3576" t="s">
        <v>8316</v>
      </c>
      <c r="S3576" s="16">
        <f t="shared" si="282"/>
        <v>41926.942685185182</v>
      </c>
      <c r="T3576" s="16">
        <f t="shared" si="283"/>
        <v>16387.98435185185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80"/>
        <v>101</v>
      </c>
      <c r="P3577">
        <f t="shared" si="281"/>
        <v>99.34</v>
      </c>
      <c r="Q3577" s="11" t="s">
        <v>8315</v>
      </c>
      <c r="R3577" t="s">
        <v>8316</v>
      </c>
      <c r="S3577" s="16">
        <f t="shared" si="282"/>
        <v>42561.783877314811</v>
      </c>
      <c r="T3577" s="16">
        <f t="shared" si="283"/>
        <v>17024.165972222221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80"/>
        <v>100</v>
      </c>
      <c r="P3578">
        <f t="shared" si="281"/>
        <v>20</v>
      </c>
      <c r="Q3578" s="11" t="s">
        <v>8315</v>
      </c>
      <c r="R3578" t="s">
        <v>8316</v>
      </c>
      <c r="S3578" s="16">
        <f t="shared" si="282"/>
        <v>42649.54923611111</v>
      </c>
      <c r="T3578" s="16">
        <f t="shared" si="283"/>
        <v>17140.590902777778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80"/>
        <v>130</v>
      </c>
      <c r="P3579">
        <f t="shared" si="281"/>
        <v>28.89</v>
      </c>
      <c r="Q3579" s="11" t="s">
        <v>8315</v>
      </c>
      <c r="R3579" t="s">
        <v>8316</v>
      </c>
      <c r="S3579" s="16">
        <f t="shared" si="282"/>
        <v>42093.786840277782</v>
      </c>
      <c r="T3579" s="16">
        <f t="shared" si="283"/>
        <v>16551.269444444446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80"/>
        <v>100</v>
      </c>
      <c r="P3580">
        <f t="shared" si="281"/>
        <v>40.549999999999997</v>
      </c>
      <c r="Q3580" s="11" t="s">
        <v>8315</v>
      </c>
      <c r="R3580" t="s">
        <v>8316</v>
      </c>
      <c r="S3580" s="16">
        <f t="shared" si="282"/>
        <v>42460.733530092592</v>
      </c>
      <c r="T3580" s="16">
        <f t="shared" si="283"/>
        <v>16921.733530092595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80"/>
        <v>100</v>
      </c>
      <c r="P3581">
        <f t="shared" si="281"/>
        <v>35.71</v>
      </c>
      <c r="Q3581" s="11" t="s">
        <v>8315</v>
      </c>
      <c r="R3581" t="s">
        <v>8316</v>
      </c>
      <c r="S3581" s="16">
        <f t="shared" si="282"/>
        <v>42430.762222222227</v>
      </c>
      <c r="T3581" s="16">
        <f t="shared" si="283"/>
        <v>16891.720555555556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80"/>
        <v>114</v>
      </c>
      <c r="P3582">
        <f t="shared" si="281"/>
        <v>37.96</v>
      </c>
      <c r="Q3582" s="11" t="s">
        <v>8315</v>
      </c>
      <c r="R3582" t="s">
        <v>8316</v>
      </c>
      <c r="S3582" s="16">
        <f t="shared" si="282"/>
        <v>42026.176180555558</v>
      </c>
      <c r="T3582" s="16">
        <f t="shared" si="283"/>
        <v>16495.207638888889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80"/>
        <v>100</v>
      </c>
      <c r="P3583">
        <f t="shared" si="281"/>
        <v>33.33</v>
      </c>
      <c r="Q3583" s="11" t="s">
        <v>8315</v>
      </c>
      <c r="R3583" t="s">
        <v>8316</v>
      </c>
      <c r="S3583" s="16">
        <f t="shared" si="282"/>
        <v>41836.471180555556</v>
      </c>
      <c r="T3583" s="16">
        <f t="shared" si="283"/>
        <v>16281.471180555556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80"/>
        <v>287</v>
      </c>
      <c r="P3584">
        <f t="shared" si="281"/>
        <v>58.57</v>
      </c>
      <c r="Q3584" s="11" t="s">
        <v>8315</v>
      </c>
      <c r="R3584" t="s">
        <v>8316</v>
      </c>
      <c r="S3584" s="16">
        <f t="shared" si="282"/>
        <v>42451.095856481479</v>
      </c>
      <c r="T3584" s="16">
        <f t="shared" si="283"/>
        <v>16896.095856481483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80"/>
        <v>109</v>
      </c>
      <c r="P3585">
        <f t="shared" si="281"/>
        <v>135.63</v>
      </c>
      <c r="Q3585" s="11" t="s">
        <v>8315</v>
      </c>
      <c r="R3585" t="s">
        <v>8316</v>
      </c>
      <c r="S3585" s="16">
        <f t="shared" si="282"/>
        <v>42418.425983796296</v>
      </c>
      <c r="T3585" s="16">
        <f t="shared" si="283"/>
        <v>16909.384317129628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80"/>
        <v>116</v>
      </c>
      <c r="P3586">
        <f t="shared" si="281"/>
        <v>30.94</v>
      </c>
      <c r="Q3586" s="11" t="s">
        <v>8315</v>
      </c>
      <c r="R3586" t="s">
        <v>8316</v>
      </c>
      <c r="S3586" s="16">
        <f t="shared" si="282"/>
        <v>42168.316481481481</v>
      </c>
      <c r="T3586" s="16">
        <f t="shared" si="283"/>
        <v>16629.316481481485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6">
        <f t="shared" si="282"/>
        <v>41964.716319444444</v>
      </c>
      <c r="T3587" s="16">
        <f t="shared" si="283"/>
        <v>16425.716319444444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17067.697569444445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16979.791666666668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16554.958333333332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16581.647534722222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16363.333726851852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ref="O3593:O3656" si="285">ROUND(E3593/D3593*100,0)</f>
        <v>175</v>
      </c>
      <c r="P3593">
        <f t="shared" ref="P3593:P3656" si="286">IFERROR(ROUND(E3593/L3593,2),0)</f>
        <v>68.06</v>
      </c>
      <c r="Q3593" s="11" t="s">
        <v>8315</v>
      </c>
      <c r="R3593" t="s">
        <v>8316</v>
      </c>
      <c r="S3593" s="16">
        <f t="shared" ref="S3593:S3656" si="287">(((J3593/60)/60)/24)+DATE(1970,1,1)</f>
        <v>42003.948425925926</v>
      </c>
      <c r="T3593" s="16">
        <f t="shared" ref="T3593:T3656" si="288">(((I3593/60)/60)/24)</f>
        <v>16459.207638888889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5"/>
        <v>127</v>
      </c>
      <c r="P3594">
        <f t="shared" si="286"/>
        <v>72.709999999999994</v>
      </c>
      <c r="Q3594" s="11" t="s">
        <v>8315</v>
      </c>
      <c r="R3594" t="s">
        <v>8316</v>
      </c>
      <c r="S3594" s="16">
        <f t="shared" si="287"/>
        <v>41988.829942129625</v>
      </c>
      <c r="T3594" s="16">
        <f t="shared" si="288"/>
        <v>16477.207638888889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5"/>
        <v>111</v>
      </c>
      <c r="P3595">
        <f t="shared" si="286"/>
        <v>77.19</v>
      </c>
      <c r="Q3595" s="11" t="s">
        <v>8315</v>
      </c>
      <c r="R3595" t="s">
        <v>8316</v>
      </c>
      <c r="S3595" s="16">
        <f t="shared" si="287"/>
        <v>41974.898599537039</v>
      </c>
      <c r="T3595" s="16">
        <f t="shared" si="288"/>
        <v>16440.851388888888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5"/>
        <v>126</v>
      </c>
      <c r="P3596">
        <f t="shared" si="286"/>
        <v>55.97</v>
      </c>
      <c r="Q3596" s="11" t="s">
        <v>8315</v>
      </c>
      <c r="R3596" t="s">
        <v>8316</v>
      </c>
      <c r="S3596" s="16">
        <f t="shared" si="287"/>
        <v>42592.066921296297</v>
      </c>
      <c r="T3596" s="16">
        <f t="shared" si="288"/>
        <v>17048.066921296297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5"/>
        <v>119</v>
      </c>
      <c r="P3597">
        <f t="shared" si="286"/>
        <v>49.69</v>
      </c>
      <c r="Q3597" s="11" t="s">
        <v>8315</v>
      </c>
      <c r="R3597" t="s">
        <v>8316</v>
      </c>
      <c r="S3597" s="16">
        <f t="shared" si="287"/>
        <v>42050.008368055554</v>
      </c>
      <c r="T3597" s="16">
        <f t="shared" si="288"/>
        <v>16507.290972222221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5"/>
        <v>108</v>
      </c>
      <c r="P3598">
        <f t="shared" si="286"/>
        <v>79</v>
      </c>
      <c r="Q3598" s="11" t="s">
        <v>8315</v>
      </c>
      <c r="R3598" t="s">
        <v>8316</v>
      </c>
      <c r="S3598" s="16">
        <f t="shared" si="287"/>
        <v>41856.715069444443</v>
      </c>
      <c r="T3598" s="16">
        <f t="shared" si="288"/>
        <v>16308.715069444444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5"/>
        <v>103</v>
      </c>
      <c r="P3599">
        <f t="shared" si="286"/>
        <v>77.73</v>
      </c>
      <c r="Q3599" s="11" t="s">
        <v>8315</v>
      </c>
      <c r="R3599" t="s">
        <v>8316</v>
      </c>
      <c r="S3599" s="16">
        <f t="shared" si="287"/>
        <v>42417.585532407407</v>
      </c>
      <c r="T3599" s="16">
        <f t="shared" si="288"/>
        <v>16863.249305555557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5"/>
        <v>110</v>
      </c>
      <c r="P3600">
        <f t="shared" si="286"/>
        <v>40.78</v>
      </c>
      <c r="Q3600" s="11" t="s">
        <v>8315</v>
      </c>
      <c r="R3600" t="s">
        <v>8316</v>
      </c>
      <c r="S3600" s="16">
        <f t="shared" si="287"/>
        <v>41866.79886574074</v>
      </c>
      <c r="T3600" s="16">
        <f t="shared" si="288"/>
        <v>16316.207638888889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5"/>
        <v>202</v>
      </c>
      <c r="P3601">
        <f t="shared" si="286"/>
        <v>59.41</v>
      </c>
      <c r="Q3601" s="11" t="s">
        <v>8315</v>
      </c>
      <c r="R3601" t="s">
        <v>8316</v>
      </c>
      <c r="S3601" s="16">
        <f t="shared" si="287"/>
        <v>42220.79487268519</v>
      </c>
      <c r="T3601" s="16">
        <f t="shared" si="288"/>
        <v>16677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5"/>
        <v>130</v>
      </c>
      <c r="P3602">
        <f t="shared" si="286"/>
        <v>3.25</v>
      </c>
      <c r="Q3602" s="11" t="s">
        <v>8315</v>
      </c>
      <c r="R3602" t="s">
        <v>8316</v>
      </c>
      <c r="S3602" s="16">
        <f t="shared" si="287"/>
        <v>42628.849120370374</v>
      </c>
      <c r="T3602" s="16">
        <f t="shared" si="288"/>
        <v>17087.849120370371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5"/>
        <v>104</v>
      </c>
      <c r="P3603">
        <f t="shared" si="286"/>
        <v>39.380000000000003</v>
      </c>
      <c r="Q3603" s="11" t="s">
        <v>8315</v>
      </c>
      <c r="R3603" t="s">
        <v>8316</v>
      </c>
      <c r="S3603" s="16">
        <f t="shared" si="287"/>
        <v>41990.99863425926</v>
      </c>
      <c r="T3603" s="16">
        <f t="shared" si="288"/>
        <v>16451.99863425926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5"/>
        <v>100</v>
      </c>
      <c r="P3604">
        <f t="shared" si="286"/>
        <v>81.67</v>
      </c>
      <c r="Q3604" s="11" t="s">
        <v>8315</v>
      </c>
      <c r="R3604" t="s">
        <v>8316</v>
      </c>
      <c r="S3604" s="16">
        <f t="shared" si="287"/>
        <v>42447.894432870366</v>
      </c>
      <c r="T3604" s="16">
        <f t="shared" si="288"/>
        <v>16938.894432870369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5"/>
        <v>171</v>
      </c>
      <c r="P3605">
        <f t="shared" si="286"/>
        <v>44.91</v>
      </c>
      <c r="Q3605" s="11" t="s">
        <v>8315</v>
      </c>
      <c r="R3605" t="s">
        <v>8316</v>
      </c>
      <c r="S3605" s="16">
        <f t="shared" si="287"/>
        <v>42283.864351851851</v>
      </c>
      <c r="T3605" s="16">
        <f t="shared" si="288"/>
        <v>16744.906018518519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5"/>
        <v>113</v>
      </c>
      <c r="P3606">
        <f t="shared" si="286"/>
        <v>49.06</v>
      </c>
      <c r="Q3606" s="11" t="s">
        <v>8315</v>
      </c>
      <c r="R3606" t="s">
        <v>8316</v>
      </c>
      <c r="S3606" s="16">
        <f t="shared" si="287"/>
        <v>42483.015694444446</v>
      </c>
      <c r="T3606" s="16">
        <f t="shared" si="288"/>
        <v>16920.290972222221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5"/>
        <v>184</v>
      </c>
      <c r="P3607">
        <f t="shared" si="286"/>
        <v>30.67</v>
      </c>
      <c r="Q3607" s="11" t="s">
        <v>8315</v>
      </c>
      <c r="R3607" t="s">
        <v>8316</v>
      </c>
      <c r="S3607" s="16">
        <f t="shared" si="287"/>
        <v>42383.793124999997</v>
      </c>
      <c r="T3607" s="16">
        <f t="shared" si="288"/>
        <v>16844.793125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5"/>
        <v>130</v>
      </c>
      <c r="P3608">
        <f t="shared" si="286"/>
        <v>61.06</v>
      </c>
      <c r="Q3608" s="11" t="s">
        <v>8315</v>
      </c>
      <c r="R3608" t="s">
        <v>8316</v>
      </c>
      <c r="S3608" s="16">
        <f t="shared" si="287"/>
        <v>42566.604826388888</v>
      </c>
      <c r="T3608" s="16">
        <f t="shared" si="288"/>
        <v>17027.604826388888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5"/>
        <v>105</v>
      </c>
      <c r="P3609">
        <f t="shared" si="286"/>
        <v>29</v>
      </c>
      <c r="Q3609" s="11" t="s">
        <v>8315</v>
      </c>
      <c r="R3609" t="s">
        <v>8316</v>
      </c>
      <c r="S3609" s="16">
        <f t="shared" si="287"/>
        <v>42338.963912037041</v>
      </c>
      <c r="T3609" s="16">
        <f t="shared" si="288"/>
        <v>16784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5"/>
        <v>100</v>
      </c>
      <c r="P3610">
        <f t="shared" si="286"/>
        <v>29.63</v>
      </c>
      <c r="Q3610" s="11" t="s">
        <v>8315</v>
      </c>
      <c r="R3610" t="s">
        <v>8316</v>
      </c>
      <c r="S3610" s="16">
        <f t="shared" si="287"/>
        <v>42506.709375000006</v>
      </c>
      <c r="T3610" s="16">
        <f t="shared" si="288"/>
        <v>16969.583333333332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5"/>
        <v>153</v>
      </c>
      <c r="P3611">
        <f t="shared" si="286"/>
        <v>143.1</v>
      </c>
      <c r="Q3611" s="11" t="s">
        <v>8315</v>
      </c>
      <c r="R3611" t="s">
        <v>8316</v>
      </c>
      <c r="S3611" s="16">
        <f t="shared" si="287"/>
        <v>42429.991724537031</v>
      </c>
      <c r="T3611" s="16">
        <f t="shared" si="288"/>
        <v>16890.95005787037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5"/>
        <v>162</v>
      </c>
      <c r="P3612">
        <f t="shared" si="286"/>
        <v>52.35</v>
      </c>
      <c r="Q3612" s="11" t="s">
        <v>8315</v>
      </c>
      <c r="R3612" t="s">
        <v>8316</v>
      </c>
      <c r="S3612" s="16">
        <f t="shared" si="287"/>
        <v>42203.432129629626</v>
      </c>
      <c r="T3612" s="16">
        <f t="shared" si="288"/>
        <v>16664.432129629629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5"/>
        <v>136</v>
      </c>
      <c r="P3613">
        <f t="shared" si="286"/>
        <v>66.67</v>
      </c>
      <c r="Q3613" s="11" t="s">
        <v>8315</v>
      </c>
      <c r="R3613" t="s">
        <v>8316</v>
      </c>
      <c r="S3613" s="16">
        <f t="shared" si="287"/>
        <v>42072.370381944449</v>
      </c>
      <c r="T3613" s="16">
        <f t="shared" si="288"/>
        <v>16533.370381944445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5"/>
        <v>144</v>
      </c>
      <c r="P3614">
        <f t="shared" si="286"/>
        <v>126.67</v>
      </c>
      <c r="Q3614" s="11" t="s">
        <v>8315</v>
      </c>
      <c r="R3614" t="s">
        <v>8316</v>
      </c>
      <c r="S3614" s="16">
        <f t="shared" si="287"/>
        <v>41789.726979166669</v>
      </c>
      <c r="T3614" s="16">
        <f t="shared" si="288"/>
        <v>16230.726979166668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5"/>
        <v>100</v>
      </c>
      <c r="P3615">
        <f t="shared" si="286"/>
        <v>62.5</v>
      </c>
      <c r="Q3615" s="11" t="s">
        <v>8315</v>
      </c>
      <c r="R3615" t="s">
        <v>8316</v>
      </c>
      <c r="S3615" s="16">
        <f t="shared" si="287"/>
        <v>41788.58997685185</v>
      </c>
      <c r="T3615" s="16">
        <f t="shared" si="288"/>
        <v>16249.589976851852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5"/>
        <v>101</v>
      </c>
      <c r="P3616">
        <f t="shared" si="286"/>
        <v>35.49</v>
      </c>
      <c r="Q3616" s="11" t="s">
        <v>8315</v>
      </c>
      <c r="R3616" t="s">
        <v>8316</v>
      </c>
      <c r="S3616" s="16">
        <f t="shared" si="287"/>
        <v>42144.041851851856</v>
      </c>
      <c r="T3616" s="16">
        <f t="shared" si="288"/>
        <v>16605.041851851853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5"/>
        <v>107</v>
      </c>
      <c r="P3617">
        <f t="shared" si="286"/>
        <v>37.08</v>
      </c>
      <c r="Q3617" s="11" t="s">
        <v>8315</v>
      </c>
      <c r="R3617" t="s">
        <v>8316</v>
      </c>
      <c r="S3617" s="16">
        <f t="shared" si="287"/>
        <v>42318.593703703707</v>
      </c>
      <c r="T3617" s="16">
        <f t="shared" si="288"/>
        <v>16779.593703703704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5"/>
        <v>125</v>
      </c>
      <c r="P3618">
        <f t="shared" si="286"/>
        <v>69.33</v>
      </c>
      <c r="Q3618" s="11" t="s">
        <v>8315</v>
      </c>
      <c r="R3618" t="s">
        <v>8316</v>
      </c>
      <c r="S3618" s="16">
        <f t="shared" si="287"/>
        <v>42052.949814814812</v>
      </c>
      <c r="T3618" s="16">
        <f t="shared" si="288"/>
        <v>16513.908148148148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5"/>
        <v>119</v>
      </c>
      <c r="P3619">
        <f t="shared" si="286"/>
        <v>17.25</v>
      </c>
      <c r="Q3619" s="11" t="s">
        <v>8315</v>
      </c>
      <c r="R3619" t="s">
        <v>8316</v>
      </c>
      <c r="S3619" s="16">
        <f t="shared" si="287"/>
        <v>42779.610289351855</v>
      </c>
      <c r="T3619" s="16">
        <f t="shared" si="288"/>
        <v>17225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5"/>
        <v>101</v>
      </c>
      <c r="P3620">
        <f t="shared" si="286"/>
        <v>36.07</v>
      </c>
      <c r="Q3620" s="11" t="s">
        <v>8315</v>
      </c>
      <c r="R3620" t="s">
        <v>8316</v>
      </c>
      <c r="S3620" s="16">
        <f t="shared" si="287"/>
        <v>42128.627893518518</v>
      </c>
      <c r="T3620" s="16">
        <f t="shared" si="288"/>
        <v>16589.627893518518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5"/>
        <v>113</v>
      </c>
      <c r="P3621">
        <f t="shared" si="286"/>
        <v>66.47</v>
      </c>
      <c r="Q3621" s="11" t="s">
        <v>8315</v>
      </c>
      <c r="R3621" t="s">
        <v>8316</v>
      </c>
      <c r="S3621" s="16">
        <f t="shared" si="287"/>
        <v>42661.132245370376</v>
      </c>
      <c r="T3621" s="16">
        <f t="shared" si="288"/>
        <v>17124.916666666668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5"/>
        <v>105</v>
      </c>
      <c r="P3622">
        <f t="shared" si="286"/>
        <v>56.07</v>
      </c>
      <c r="Q3622" s="11" t="s">
        <v>8315</v>
      </c>
      <c r="R3622" t="s">
        <v>8316</v>
      </c>
      <c r="S3622" s="16">
        <f t="shared" si="287"/>
        <v>42037.938206018516</v>
      </c>
      <c r="T3622" s="16">
        <f t="shared" si="288"/>
        <v>16499.166666666668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5"/>
        <v>110</v>
      </c>
      <c r="P3623">
        <f t="shared" si="286"/>
        <v>47.03</v>
      </c>
      <c r="Q3623" s="11" t="s">
        <v>8315</v>
      </c>
      <c r="R3623" t="s">
        <v>8316</v>
      </c>
      <c r="S3623" s="16">
        <f t="shared" si="287"/>
        <v>42619.935694444444</v>
      </c>
      <c r="T3623" s="16">
        <f t="shared" si="288"/>
        <v>17074.875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5"/>
        <v>100</v>
      </c>
      <c r="P3624">
        <f t="shared" si="286"/>
        <v>47.67</v>
      </c>
      <c r="Q3624" s="11" t="s">
        <v>8315</v>
      </c>
      <c r="R3624" t="s">
        <v>8316</v>
      </c>
      <c r="S3624" s="16">
        <f t="shared" si="287"/>
        <v>41877.221886574072</v>
      </c>
      <c r="T3624" s="16">
        <f t="shared" si="288"/>
        <v>16341.140972222223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5"/>
        <v>120</v>
      </c>
      <c r="P3625">
        <f t="shared" si="286"/>
        <v>88.24</v>
      </c>
      <c r="Q3625" s="11" t="s">
        <v>8315</v>
      </c>
      <c r="R3625" t="s">
        <v>8316</v>
      </c>
      <c r="S3625" s="16">
        <f t="shared" si="287"/>
        <v>41828.736921296295</v>
      </c>
      <c r="T3625" s="16">
        <f t="shared" si="288"/>
        <v>16277.291666666666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5"/>
        <v>105</v>
      </c>
      <c r="P3626">
        <f t="shared" si="286"/>
        <v>80.72</v>
      </c>
      <c r="Q3626" s="11" t="s">
        <v>8315</v>
      </c>
      <c r="R3626" t="s">
        <v>8316</v>
      </c>
      <c r="S3626" s="16">
        <f t="shared" si="287"/>
        <v>42545.774189814809</v>
      </c>
      <c r="T3626" s="16">
        <f t="shared" si="288"/>
        <v>17036.774189814812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5"/>
        <v>103</v>
      </c>
      <c r="P3627">
        <f t="shared" si="286"/>
        <v>39.49</v>
      </c>
      <c r="Q3627" s="11" t="s">
        <v>8315</v>
      </c>
      <c r="R3627" t="s">
        <v>8316</v>
      </c>
      <c r="S3627" s="16">
        <f t="shared" si="287"/>
        <v>42157.652511574073</v>
      </c>
      <c r="T3627" s="16">
        <f t="shared" si="288"/>
        <v>16618.652511574073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5"/>
        <v>102</v>
      </c>
      <c r="P3628">
        <f t="shared" si="286"/>
        <v>84.85</v>
      </c>
      <c r="Q3628" s="11" t="s">
        <v>8315</v>
      </c>
      <c r="R3628" t="s">
        <v>8316</v>
      </c>
      <c r="S3628" s="16">
        <f t="shared" si="287"/>
        <v>41846.667326388888</v>
      </c>
      <c r="T3628" s="16">
        <f t="shared" si="288"/>
        <v>16298.667326388888</v>
      </c>
      <c r="U3628">
        <f t="shared" si="284"/>
        <v>2014</v>
      </c>
    </row>
    <row r="3629" spans="1:21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5"/>
        <v>100</v>
      </c>
      <c r="P3629">
        <f t="shared" si="286"/>
        <v>68.97</v>
      </c>
      <c r="Q3629" s="11" t="s">
        <v>8315</v>
      </c>
      <c r="R3629" t="s">
        <v>8357</v>
      </c>
      <c r="S3629" s="16">
        <f t="shared" si="287"/>
        <v>42460.741747685184</v>
      </c>
      <c r="T3629" s="16">
        <f t="shared" si="288"/>
        <v>16942.165972222221</v>
      </c>
      <c r="U3629">
        <f t="shared" si="284"/>
        <v>2016</v>
      </c>
    </row>
    <row r="3630" spans="1:21" ht="43.2" x14ac:dyDescent="0.55000000000000004">
      <c r="A3630">
        <v>4106</v>
      </c>
      <c r="B3630" s="3" t="s">
        <v>4102</v>
      </c>
      <c r="C3630" s="3" t="s">
        <v>8209</v>
      </c>
      <c r="D3630" s="6">
        <v>5000</v>
      </c>
      <c r="E3630" s="8">
        <v>3530</v>
      </c>
      <c r="F3630" t="s">
        <v>8220</v>
      </c>
      <c r="G3630" t="s">
        <v>8223</v>
      </c>
      <c r="H3630" t="s">
        <v>8245</v>
      </c>
      <c r="I3630">
        <v>1427936400</v>
      </c>
      <c r="J3630">
        <v>1424221866</v>
      </c>
      <c r="K3630" t="b">
        <v>0</v>
      </c>
      <c r="L3630">
        <v>33</v>
      </c>
      <c r="M3630" t="b">
        <v>0</v>
      </c>
      <c r="N3630" t="s">
        <v>8269</v>
      </c>
      <c r="O3630" s="9">
        <f t="shared" si="285"/>
        <v>71</v>
      </c>
      <c r="P3630">
        <f t="shared" si="286"/>
        <v>106.97</v>
      </c>
      <c r="Q3630" s="11" t="s">
        <v>8315</v>
      </c>
      <c r="R3630" t="s">
        <v>8316</v>
      </c>
      <c r="S3630" s="16">
        <f t="shared" si="287"/>
        <v>42053.049375000002</v>
      </c>
      <c r="T3630" s="16">
        <f t="shared" si="288"/>
        <v>16527.041666666668</v>
      </c>
      <c r="U3630">
        <f t="shared" si="284"/>
        <v>2015</v>
      </c>
    </row>
    <row r="3631" spans="1:21" ht="43.2" x14ac:dyDescent="0.55000000000000004">
      <c r="A3631">
        <v>3901</v>
      </c>
      <c r="B3631" s="3" t="s">
        <v>3898</v>
      </c>
      <c r="C3631" s="3" t="s">
        <v>8009</v>
      </c>
      <c r="D3631" s="6">
        <v>3000</v>
      </c>
      <c r="E3631" s="8">
        <v>25</v>
      </c>
      <c r="F3631" t="s">
        <v>8220</v>
      </c>
      <c r="G3631" t="s">
        <v>8223</v>
      </c>
      <c r="H3631" t="s">
        <v>8245</v>
      </c>
      <c r="I3631">
        <v>1450554599</v>
      </c>
      <c r="J3631">
        <v>1447098599</v>
      </c>
      <c r="K3631" t="b">
        <v>0</v>
      </c>
      <c r="L3631">
        <v>1</v>
      </c>
      <c r="M3631" t="b">
        <v>0</v>
      </c>
      <c r="N3631" t="s">
        <v>8269</v>
      </c>
      <c r="O3631" s="9">
        <f t="shared" si="285"/>
        <v>1</v>
      </c>
      <c r="P3631">
        <f t="shared" si="286"/>
        <v>25</v>
      </c>
      <c r="Q3631" s="11" t="s">
        <v>8315</v>
      </c>
      <c r="R3631" t="s">
        <v>8316</v>
      </c>
      <c r="S3631" s="16">
        <f t="shared" si="287"/>
        <v>42317.826377314821</v>
      </c>
      <c r="T3631" s="16">
        <f t="shared" si="288"/>
        <v>16788.826377314817</v>
      </c>
      <c r="U3631">
        <f t="shared" si="284"/>
        <v>2015</v>
      </c>
    </row>
    <row r="3632" spans="1:21" ht="43.2" hidden="1" x14ac:dyDescent="0.55000000000000004">
      <c r="A3632">
        <v>3191</v>
      </c>
      <c r="B3632" s="3" t="s">
        <v>3191</v>
      </c>
      <c r="C3632" s="3" t="s">
        <v>7301</v>
      </c>
      <c r="D3632" s="6">
        <v>3750</v>
      </c>
      <c r="E3632" s="8">
        <v>151</v>
      </c>
      <c r="F3632" t="s">
        <v>8220</v>
      </c>
      <c r="G3632" t="s">
        <v>8223</v>
      </c>
      <c r="H3632" t="s">
        <v>8245</v>
      </c>
      <c r="I3632">
        <v>1471370869</v>
      </c>
      <c r="J3632">
        <v>1466186869</v>
      </c>
      <c r="K3632" t="b">
        <v>0</v>
      </c>
      <c r="L3632">
        <v>4</v>
      </c>
      <c r="M3632" t="b">
        <v>0</v>
      </c>
      <c r="N3632" t="s">
        <v>8303</v>
      </c>
      <c r="O3632" s="9">
        <f t="shared" si="285"/>
        <v>4</v>
      </c>
      <c r="P3632">
        <f t="shared" si="286"/>
        <v>37.75</v>
      </c>
      <c r="Q3632" s="11" t="s">
        <v>8315</v>
      </c>
      <c r="R3632" t="s">
        <v>8357</v>
      </c>
      <c r="S3632" s="16">
        <f t="shared" si="287"/>
        <v>42538.755428240736</v>
      </c>
      <c r="T3632" s="16">
        <f t="shared" si="288"/>
        <v>17029.75542824074</v>
      </c>
      <c r="U3632">
        <f t="shared" si="284"/>
        <v>2016</v>
      </c>
    </row>
    <row r="3633" spans="1:21" ht="43.2" x14ac:dyDescent="0.55000000000000004">
      <c r="A3633">
        <v>4083</v>
      </c>
      <c r="B3633" s="3" t="s">
        <v>4079</v>
      </c>
      <c r="C3633" s="3" t="s">
        <v>8186</v>
      </c>
      <c r="D3633" s="6">
        <v>3500</v>
      </c>
      <c r="E3633" s="8">
        <v>759</v>
      </c>
      <c r="F3633" t="s">
        <v>8220</v>
      </c>
      <c r="G3633" t="s">
        <v>8223</v>
      </c>
      <c r="H3633" t="s">
        <v>8245</v>
      </c>
      <c r="I3633">
        <v>1452795416</v>
      </c>
      <c r="J3633">
        <v>1450203416</v>
      </c>
      <c r="K3633" t="b">
        <v>0</v>
      </c>
      <c r="L3633">
        <v>6</v>
      </c>
      <c r="M3633" t="b">
        <v>0</v>
      </c>
      <c r="N3633" t="s">
        <v>8269</v>
      </c>
      <c r="O3633" s="9">
        <f t="shared" si="285"/>
        <v>22</v>
      </c>
      <c r="P3633">
        <f t="shared" si="286"/>
        <v>126.5</v>
      </c>
      <c r="Q3633" s="11" t="s">
        <v>8315</v>
      </c>
      <c r="R3633" t="s">
        <v>8316</v>
      </c>
      <c r="S3633" s="16">
        <f t="shared" si="287"/>
        <v>42353.761759259258</v>
      </c>
      <c r="T3633" s="16">
        <f t="shared" si="288"/>
        <v>16814.761759259261</v>
      </c>
      <c r="U3633">
        <f t="shared" si="284"/>
        <v>2015</v>
      </c>
    </row>
    <row r="3634" spans="1:21" ht="43.2" x14ac:dyDescent="0.55000000000000004">
      <c r="A3634">
        <v>4039</v>
      </c>
      <c r="B3634" s="3" t="s">
        <v>4035</v>
      </c>
      <c r="C3634" s="3" t="s">
        <v>8143</v>
      </c>
      <c r="D3634" s="6">
        <v>500</v>
      </c>
      <c r="E3634" s="8">
        <v>300</v>
      </c>
      <c r="F3634" t="s">
        <v>8220</v>
      </c>
      <c r="G3634" t="s">
        <v>8223</v>
      </c>
      <c r="H3634" t="s">
        <v>8245</v>
      </c>
      <c r="I3634">
        <v>1448949540</v>
      </c>
      <c r="J3634">
        <v>1446048367</v>
      </c>
      <c r="K3634" t="b">
        <v>0</v>
      </c>
      <c r="L3634">
        <v>5</v>
      </c>
      <c r="M3634" t="b">
        <v>0</v>
      </c>
      <c r="N3634" t="s">
        <v>8269</v>
      </c>
      <c r="O3634" s="9">
        <f t="shared" si="285"/>
        <v>60</v>
      </c>
      <c r="P3634">
        <f t="shared" si="286"/>
        <v>60</v>
      </c>
      <c r="Q3634" s="11" t="s">
        <v>8315</v>
      </c>
      <c r="R3634" t="s">
        <v>8316</v>
      </c>
      <c r="S3634" s="16">
        <f t="shared" si="287"/>
        <v>42305.670914351853</v>
      </c>
      <c r="T3634" s="16">
        <f t="shared" si="288"/>
        <v>16770.249305555557</v>
      </c>
      <c r="U3634">
        <f t="shared" si="284"/>
        <v>2015</v>
      </c>
    </row>
    <row r="3635" spans="1:21" ht="43.2" x14ac:dyDescent="0.55000000000000004">
      <c r="A3635">
        <v>2905</v>
      </c>
      <c r="B3635" s="3" t="s">
        <v>2905</v>
      </c>
      <c r="C3635" s="3" t="s">
        <v>7015</v>
      </c>
      <c r="D3635" s="6">
        <v>3500</v>
      </c>
      <c r="E3635" s="8">
        <v>622</v>
      </c>
      <c r="F3635" t="s">
        <v>8220</v>
      </c>
      <c r="G3635" t="s">
        <v>8223</v>
      </c>
      <c r="H3635" t="s">
        <v>8245</v>
      </c>
      <c r="I3635">
        <v>1473211313</v>
      </c>
      <c r="J3635">
        <v>1472001713</v>
      </c>
      <c r="K3635" t="b">
        <v>0</v>
      </c>
      <c r="L3635">
        <v>17</v>
      </c>
      <c r="M3635" t="b">
        <v>0</v>
      </c>
      <c r="N3635" t="s">
        <v>8269</v>
      </c>
      <c r="O3635" s="9">
        <f t="shared" si="285"/>
        <v>18</v>
      </c>
      <c r="P3635">
        <f t="shared" si="286"/>
        <v>36.590000000000003</v>
      </c>
      <c r="Q3635" s="11" t="s">
        <v>8315</v>
      </c>
      <c r="R3635" t="s">
        <v>8316</v>
      </c>
      <c r="S3635" s="16">
        <f t="shared" si="287"/>
        <v>42606.056863425925</v>
      </c>
      <c r="T3635" s="16">
        <f t="shared" si="288"/>
        <v>17051.056863425925</v>
      </c>
      <c r="U3635">
        <f t="shared" si="284"/>
        <v>2016</v>
      </c>
    </row>
    <row r="3636" spans="1:21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6">
        <f t="shared" si="287"/>
        <v>42701.166365740741</v>
      </c>
      <c r="T3636" s="16">
        <f t="shared" si="288"/>
        <v>17180.165972222221</v>
      </c>
      <c r="U3636">
        <f t="shared" si="284"/>
        <v>2016</v>
      </c>
    </row>
    <row r="3637" spans="1:21" ht="43.2" x14ac:dyDescent="0.55000000000000004">
      <c r="A3637">
        <v>4066</v>
      </c>
      <c r="B3637" s="3" t="s">
        <v>4062</v>
      </c>
      <c r="C3637" s="3" t="s">
        <v>8170</v>
      </c>
      <c r="D3637" s="6">
        <v>15000</v>
      </c>
      <c r="E3637" s="8">
        <v>25</v>
      </c>
      <c r="F3637" t="s">
        <v>8220</v>
      </c>
      <c r="G3637" t="s">
        <v>8223</v>
      </c>
      <c r="H3637" t="s">
        <v>8245</v>
      </c>
      <c r="I3637">
        <v>1463619388</v>
      </c>
      <c r="J3637">
        <v>1461027388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85"/>
        <v>0</v>
      </c>
      <c r="P3637">
        <f t="shared" si="286"/>
        <v>25</v>
      </c>
      <c r="Q3637" s="11" t="s">
        <v>8315</v>
      </c>
      <c r="R3637" t="s">
        <v>8316</v>
      </c>
      <c r="S3637" s="16">
        <f t="shared" si="287"/>
        <v>42479.039212962962</v>
      </c>
      <c r="T3637" s="16">
        <f t="shared" si="288"/>
        <v>16940.039212962962</v>
      </c>
      <c r="U3637">
        <f t="shared" si="284"/>
        <v>2016</v>
      </c>
    </row>
    <row r="3638" spans="1:21" ht="28.8" x14ac:dyDescent="0.55000000000000004">
      <c r="A3638">
        <v>3743</v>
      </c>
      <c r="B3638" s="3" t="s">
        <v>3740</v>
      </c>
      <c r="C3638" s="3" t="s">
        <v>7853</v>
      </c>
      <c r="D3638" s="6">
        <v>2200</v>
      </c>
      <c r="E3638" s="8">
        <v>0</v>
      </c>
      <c r="F3638" t="s">
        <v>8220</v>
      </c>
      <c r="G3638" t="s">
        <v>8223</v>
      </c>
      <c r="H3638" t="s">
        <v>8245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8269</v>
      </c>
      <c r="O3638" s="9">
        <f t="shared" si="285"/>
        <v>0</v>
      </c>
      <c r="P3638">
        <f t="shared" si="286"/>
        <v>0</v>
      </c>
      <c r="Q3638" s="11" t="s">
        <v>8315</v>
      </c>
      <c r="R3638" t="s">
        <v>8316</v>
      </c>
      <c r="S3638" s="16">
        <f t="shared" si="287"/>
        <v>41793.710231481484</v>
      </c>
      <c r="T3638" s="16">
        <f t="shared" si="288"/>
        <v>16254.710231481482</v>
      </c>
      <c r="U3638">
        <f t="shared" si="284"/>
        <v>2014</v>
      </c>
    </row>
    <row r="3639" spans="1:21" ht="28.8" x14ac:dyDescent="0.55000000000000004">
      <c r="A3639">
        <v>3946</v>
      </c>
      <c r="B3639" s="3" t="s">
        <v>3943</v>
      </c>
      <c r="C3639" s="3" t="s">
        <v>8054</v>
      </c>
      <c r="D3639" s="6">
        <v>6000</v>
      </c>
      <c r="E3639" s="8">
        <v>195</v>
      </c>
      <c r="F3639" t="s">
        <v>8220</v>
      </c>
      <c r="G3639" t="s">
        <v>8223</v>
      </c>
      <c r="H3639" t="s">
        <v>8245</v>
      </c>
      <c r="I3639">
        <v>1425110400</v>
      </c>
      <c r="J3639">
        <v>1422388822</v>
      </c>
      <c r="K3639" t="b">
        <v>0</v>
      </c>
      <c r="L3639">
        <v>5</v>
      </c>
      <c r="M3639" t="b">
        <v>0</v>
      </c>
      <c r="N3639" t="s">
        <v>8269</v>
      </c>
      <c r="O3639" s="9">
        <f t="shared" si="285"/>
        <v>3</v>
      </c>
      <c r="P3639">
        <f t="shared" si="286"/>
        <v>39</v>
      </c>
      <c r="Q3639" s="11" t="s">
        <v>8315</v>
      </c>
      <c r="R3639" t="s">
        <v>8316</v>
      </c>
      <c r="S3639" s="16">
        <f t="shared" si="287"/>
        <v>42031.833587962959</v>
      </c>
      <c r="T3639" s="16">
        <f t="shared" si="288"/>
        <v>16494.333333333332</v>
      </c>
      <c r="U3639">
        <f t="shared" si="284"/>
        <v>2015</v>
      </c>
    </row>
    <row r="3640" spans="1:21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6">
        <f t="shared" si="287"/>
        <v>42053.672824074078</v>
      </c>
      <c r="T3640" s="16">
        <f t="shared" si="288"/>
        <v>16544.63115740741</v>
      </c>
      <c r="U3640">
        <f t="shared" si="284"/>
        <v>2015</v>
      </c>
    </row>
    <row r="3641" spans="1:21" ht="43.2" hidden="1" x14ac:dyDescent="0.55000000000000004">
      <c r="A3641">
        <v>3795</v>
      </c>
      <c r="B3641" s="3" t="s">
        <v>3792</v>
      </c>
      <c r="C3641" s="3" t="s">
        <v>7905</v>
      </c>
      <c r="D3641" s="6">
        <v>600</v>
      </c>
      <c r="E3641" s="8">
        <v>10</v>
      </c>
      <c r="F3641" t="s">
        <v>8220</v>
      </c>
      <c r="G3641" t="s">
        <v>8224</v>
      </c>
      <c r="H3641" t="s">
        <v>8246</v>
      </c>
      <c r="I3641">
        <v>1440801000</v>
      </c>
      <c r="J3641">
        <v>1437042490</v>
      </c>
      <c r="K3641" t="b">
        <v>0</v>
      </c>
      <c r="L3641">
        <v>2</v>
      </c>
      <c r="M3641" t="b">
        <v>0</v>
      </c>
      <c r="N3641" t="s">
        <v>8303</v>
      </c>
      <c r="O3641" s="9">
        <f t="shared" si="285"/>
        <v>2</v>
      </c>
      <c r="P3641">
        <f t="shared" si="286"/>
        <v>5</v>
      </c>
      <c r="Q3641" s="11" t="s">
        <v>8315</v>
      </c>
      <c r="R3641" t="s">
        <v>8357</v>
      </c>
      <c r="S3641" s="16">
        <f t="shared" si="287"/>
        <v>42201.436226851853</v>
      </c>
      <c r="T3641" s="16">
        <f t="shared" si="288"/>
        <v>16675.9375</v>
      </c>
      <c r="U3641">
        <f t="shared" si="284"/>
        <v>2015</v>
      </c>
    </row>
    <row r="3642" spans="1:21" ht="43.2" x14ac:dyDescent="0.55000000000000004">
      <c r="A3642">
        <v>2917</v>
      </c>
      <c r="B3642" s="3" t="s">
        <v>2917</v>
      </c>
      <c r="C3642" s="3" t="s">
        <v>7027</v>
      </c>
      <c r="D3642" s="6">
        <v>2000</v>
      </c>
      <c r="E3642" s="8">
        <v>437</v>
      </c>
      <c r="F3642" t="s">
        <v>8220</v>
      </c>
      <c r="G3642" t="s">
        <v>8223</v>
      </c>
      <c r="H3642" t="s">
        <v>8245</v>
      </c>
      <c r="I3642">
        <v>1442381847</v>
      </c>
      <c r="J3642">
        <v>1440826647</v>
      </c>
      <c r="K3642" t="b">
        <v>0</v>
      </c>
      <c r="L3642">
        <v>9</v>
      </c>
      <c r="M3642" t="b">
        <v>0</v>
      </c>
      <c r="N3642" t="s">
        <v>8269</v>
      </c>
      <c r="O3642" s="9">
        <f t="shared" si="285"/>
        <v>22</v>
      </c>
      <c r="P3642">
        <f t="shared" si="286"/>
        <v>48.56</v>
      </c>
      <c r="Q3642" s="11" t="s">
        <v>8315</v>
      </c>
      <c r="R3642" t="s">
        <v>8316</v>
      </c>
      <c r="S3642" s="16">
        <f t="shared" si="287"/>
        <v>42245.234340277777</v>
      </c>
      <c r="T3642" s="16">
        <f t="shared" si="288"/>
        <v>16694.234340277777</v>
      </c>
      <c r="U3642">
        <f t="shared" si="284"/>
        <v>2015</v>
      </c>
    </row>
    <row r="3643" spans="1:21" ht="43.2" hidden="1" x14ac:dyDescent="0.55000000000000004">
      <c r="A3643">
        <v>3195</v>
      </c>
      <c r="B3643" s="3" t="s">
        <v>3195</v>
      </c>
      <c r="C3643" s="3" t="s">
        <v>7305</v>
      </c>
      <c r="D3643" s="6">
        <v>3500</v>
      </c>
      <c r="E3643" s="8">
        <v>2070</v>
      </c>
      <c r="F3643" t="s">
        <v>8220</v>
      </c>
      <c r="G3643" t="s">
        <v>8223</v>
      </c>
      <c r="H3643" t="s">
        <v>8245</v>
      </c>
      <c r="I3643">
        <v>1423750542</v>
      </c>
      <c r="J3643">
        <v>1421158542</v>
      </c>
      <c r="K3643" t="b">
        <v>0</v>
      </c>
      <c r="L3643">
        <v>39</v>
      </c>
      <c r="M3643" t="b">
        <v>0</v>
      </c>
      <c r="N3643" t="s">
        <v>8303</v>
      </c>
      <c r="O3643" s="9">
        <f t="shared" si="285"/>
        <v>59</v>
      </c>
      <c r="P3643">
        <f t="shared" si="286"/>
        <v>53.08</v>
      </c>
      <c r="Q3643" s="11" t="s">
        <v>8315</v>
      </c>
      <c r="R3643" t="s">
        <v>8357</v>
      </c>
      <c r="S3643" s="16">
        <f t="shared" si="287"/>
        <v>42017.594236111108</v>
      </c>
      <c r="T3643" s="16">
        <f t="shared" si="288"/>
        <v>16478.594236111112</v>
      </c>
      <c r="U3643">
        <f t="shared" si="284"/>
        <v>2015</v>
      </c>
    </row>
    <row r="3644" spans="1:21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6">
        <f t="shared" si="287"/>
        <v>42297.816284722227</v>
      </c>
      <c r="T3644" s="16">
        <f t="shared" si="288"/>
        <v>16769.708333333332</v>
      </c>
      <c r="U3644">
        <f t="shared" si="284"/>
        <v>2015</v>
      </c>
    </row>
    <row r="3645" spans="1:21" ht="43.2" x14ac:dyDescent="0.55000000000000004">
      <c r="A3645">
        <v>3936</v>
      </c>
      <c r="B3645" s="3" t="s">
        <v>3933</v>
      </c>
      <c r="C3645" s="3" t="s">
        <v>8044</v>
      </c>
      <c r="D3645" s="6">
        <v>20000</v>
      </c>
      <c r="E3645" s="8">
        <v>0</v>
      </c>
      <c r="F3645" t="s">
        <v>8220</v>
      </c>
      <c r="G3645" t="s">
        <v>8223</v>
      </c>
      <c r="H3645" t="s">
        <v>8245</v>
      </c>
      <c r="I3645">
        <v>1480576720</v>
      </c>
      <c r="J3645">
        <v>1477981120</v>
      </c>
      <c r="K3645" t="b">
        <v>0</v>
      </c>
      <c r="L3645">
        <v>0</v>
      </c>
      <c r="M3645" t="b">
        <v>0</v>
      </c>
      <c r="N3645" t="s">
        <v>8269</v>
      </c>
      <c r="O3645" s="9">
        <f t="shared" si="285"/>
        <v>0</v>
      </c>
      <c r="P3645">
        <f t="shared" si="286"/>
        <v>0</v>
      </c>
      <c r="Q3645" s="11" t="s">
        <v>8315</v>
      </c>
      <c r="R3645" t="s">
        <v>8316</v>
      </c>
      <c r="S3645" s="16">
        <f t="shared" si="287"/>
        <v>42675.262962962966</v>
      </c>
      <c r="T3645" s="16">
        <f t="shared" si="288"/>
        <v>17136.304629629631</v>
      </c>
      <c r="U3645">
        <f t="shared" si="284"/>
        <v>2016</v>
      </c>
    </row>
    <row r="3646" spans="1:21" ht="43.2" x14ac:dyDescent="0.55000000000000004">
      <c r="A3646">
        <v>3942</v>
      </c>
      <c r="B3646" s="3" t="s">
        <v>3939</v>
      </c>
      <c r="C3646" s="3" t="s">
        <v>8050</v>
      </c>
      <c r="D3646" s="6">
        <v>1200</v>
      </c>
      <c r="E3646" s="8">
        <v>0</v>
      </c>
      <c r="F3646" t="s">
        <v>8220</v>
      </c>
      <c r="G3646" t="s">
        <v>8223</v>
      </c>
      <c r="H3646" t="s">
        <v>8245</v>
      </c>
      <c r="I3646">
        <v>1434490914</v>
      </c>
      <c r="J3646">
        <v>1429306914</v>
      </c>
      <c r="K3646" t="b">
        <v>0</v>
      </c>
      <c r="L3646">
        <v>0</v>
      </c>
      <c r="M3646" t="b">
        <v>0</v>
      </c>
      <c r="N3646" t="s">
        <v>8269</v>
      </c>
      <c r="O3646" s="9">
        <f t="shared" si="285"/>
        <v>0</v>
      </c>
      <c r="P3646">
        <f t="shared" si="286"/>
        <v>0</v>
      </c>
      <c r="Q3646" s="11" t="s">
        <v>8315</v>
      </c>
      <c r="R3646" t="s">
        <v>8316</v>
      </c>
      <c r="S3646" s="16">
        <f t="shared" si="287"/>
        <v>42111.904097222221</v>
      </c>
      <c r="T3646" s="16">
        <f t="shared" si="288"/>
        <v>16602.904097222221</v>
      </c>
      <c r="U3646">
        <f t="shared" si="284"/>
        <v>2015</v>
      </c>
    </row>
    <row r="3647" spans="1:21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6">
        <f t="shared" si="287"/>
        <v>42665.970347222217</v>
      </c>
      <c r="T3647" s="16">
        <f t="shared" si="288"/>
        <v>17127.012013888889</v>
      </c>
      <c r="U3647">
        <f t="shared" si="284"/>
        <v>2016</v>
      </c>
    </row>
    <row r="3648" spans="1:21" ht="43.2" x14ac:dyDescent="0.55000000000000004">
      <c r="A3648">
        <v>2863</v>
      </c>
      <c r="B3648" s="3" t="s">
        <v>2863</v>
      </c>
      <c r="C3648" s="3" t="s">
        <v>6973</v>
      </c>
      <c r="D3648" s="6">
        <v>50000</v>
      </c>
      <c r="E3648" s="8">
        <v>20</v>
      </c>
      <c r="F3648" t="s">
        <v>8220</v>
      </c>
      <c r="G3648" t="s">
        <v>8223</v>
      </c>
      <c r="H3648" t="s">
        <v>8245</v>
      </c>
      <c r="I3648">
        <v>1410279123</v>
      </c>
      <c r="J3648">
        <v>1405095123</v>
      </c>
      <c r="K3648" t="b">
        <v>0</v>
      </c>
      <c r="L3648">
        <v>1</v>
      </c>
      <c r="M3648" t="b">
        <v>0</v>
      </c>
      <c r="N3648" t="s">
        <v>8269</v>
      </c>
      <c r="O3648" s="9">
        <f t="shared" si="285"/>
        <v>0</v>
      </c>
      <c r="P3648">
        <f t="shared" si="286"/>
        <v>20</v>
      </c>
      <c r="Q3648" s="11" t="s">
        <v>8315</v>
      </c>
      <c r="R3648" t="s">
        <v>8316</v>
      </c>
      <c r="S3648" s="16">
        <f t="shared" si="287"/>
        <v>41831.675034722226</v>
      </c>
      <c r="T3648" s="16">
        <f t="shared" si="288"/>
        <v>16322.675034722224</v>
      </c>
      <c r="U3648">
        <f t="shared" si="284"/>
        <v>2014</v>
      </c>
    </row>
    <row r="3649" spans="1:21" ht="43.2" hidden="1" x14ac:dyDescent="0.55000000000000004">
      <c r="A3649">
        <v>3203</v>
      </c>
      <c r="B3649" s="3" t="s">
        <v>3203</v>
      </c>
      <c r="C3649" s="3" t="s">
        <v>7313</v>
      </c>
      <c r="D3649" s="6">
        <v>1000</v>
      </c>
      <c r="E3649" s="8">
        <v>250</v>
      </c>
      <c r="F3649" t="s">
        <v>8220</v>
      </c>
      <c r="G3649" t="s">
        <v>8223</v>
      </c>
      <c r="H3649" t="s">
        <v>8245</v>
      </c>
      <c r="I3649">
        <v>1443224622</v>
      </c>
      <c r="J3649">
        <v>1440632622</v>
      </c>
      <c r="K3649" t="b">
        <v>0</v>
      </c>
      <c r="L3649">
        <v>6</v>
      </c>
      <c r="M3649" t="b">
        <v>0</v>
      </c>
      <c r="N3649" t="s">
        <v>8303</v>
      </c>
      <c r="O3649" s="9">
        <f t="shared" si="285"/>
        <v>25</v>
      </c>
      <c r="P3649">
        <f t="shared" si="286"/>
        <v>41.67</v>
      </c>
      <c r="Q3649" s="11" t="s">
        <v>8315</v>
      </c>
      <c r="R3649" t="s">
        <v>8357</v>
      </c>
      <c r="S3649" s="16">
        <f t="shared" si="287"/>
        <v>42242.988680555558</v>
      </c>
      <c r="T3649" s="16">
        <f t="shared" si="288"/>
        <v>16703.988680555554</v>
      </c>
      <c r="U3649">
        <f t="shared" si="284"/>
        <v>2015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5"/>
        <v>100</v>
      </c>
      <c r="P3650">
        <f t="shared" si="286"/>
        <v>550.04</v>
      </c>
      <c r="Q3650" s="11" t="s">
        <v>8315</v>
      </c>
      <c r="R3650" t="s">
        <v>8316</v>
      </c>
      <c r="S3650" s="16">
        <f t="shared" si="287"/>
        <v>41887.292187500003</v>
      </c>
      <c r="T3650" s="16">
        <f t="shared" si="288"/>
        <v>16348.292187500001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6">
        <f t="shared" si="287"/>
        <v>41780.712893518517</v>
      </c>
      <c r="T3651" s="16">
        <f t="shared" si="288"/>
        <v>16237.712893518517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16833.478981481483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16292.665972222223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17038.165972222221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16652.363506944446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16894.708333333332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ref="O3657:O3720" si="290">ROUND(E3657/D3657*100,0)</f>
        <v>116</v>
      </c>
      <c r="P3657">
        <f t="shared" ref="P3657:P3720" si="291">IFERROR(ROUND(E3657/L3657,2),0)</f>
        <v>73.58</v>
      </c>
      <c r="Q3657" s="11" t="s">
        <v>8315</v>
      </c>
      <c r="R3657" t="s">
        <v>8316</v>
      </c>
      <c r="S3657" s="16">
        <f t="shared" ref="S3657:S3720" si="292">(((J3657/60)/60)/24)+DATE(1970,1,1)</f>
        <v>42173.803217592591</v>
      </c>
      <c r="T3657" s="16">
        <f t="shared" ref="T3657:T3720" si="293">(((I3657/60)/60)/24)</f>
        <v>16634.290972222221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90"/>
        <v>106</v>
      </c>
      <c r="P3658">
        <f t="shared" si="291"/>
        <v>115.02</v>
      </c>
      <c r="Q3658" s="11" t="s">
        <v>8315</v>
      </c>
      <c r="R3658" t="s">
        <v>8316</v>
      </c>
      <c r="S3658" s="16">
        <f t="shared" si="292"/>
        <v>42737.910138888896</v>
      </c>
      <c r="T3658" s="16">
        <f t="shared" si="293"/>
        <v>17198.957638888889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90"/>
        <v>111</v>
      </c>
      <c r="P3659">
        <f t="shared" si="291"/>
        <v>110.75</v>
      </c>
      <c r="Q3659" s="11" t="s">
        <v>8315</v>
      </c>
      <c r="R3659" t="s">
        <v>8316</v>
      </c>
      <c r="S3659" s="16">
        <f t="shared" si="292"/>
        <v>42499.629849537043</v>
      </c>
      <c r="T3659" s="16">
        <f t="shared" si="293"/>
        <v>16953.904166666667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90"/>
        <v>101</v>
      </c>
      <c r="P3660">
        <f t="shared" si="291"/>
        <v>75.5</v>
      </c>
      <c r="Q3660" s="11" t="s">
        <v>8315</v>
      </c>
      <c r="R3660" t="s">
        <v>8316</v>
      </c>
      <c r="S3660" s="16">
        <f t="shared" si="292"/>
        <v>41775.858564814815</v>
      </c>
      <c r="T3660" s="16">
        <f t="shared" si="293"/>
        <v>16253.165972222223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90"/>
        <v>102</v>
      </c>
      <c r="P3661">
        <f t="shared" si="291"/>
        <v>235.46</v>
      </c>
      <c r="Q3661" s="11" t="s">
        <v>8315</v>
      </c>
      <c r="R3661" t="s">
        <v>8316</v>
      </c>
      <c r="S3661" s="16">
        <f t="shared" si="292"/>
        <v>42055.277199074073</v>
      </c>
      <c r="T3661" s="16">
        <f t="shared" si="293"/>
        <v>16513.610416666666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90"/>
        <v>100</v>
      </c>
      <c r="P3662">
        <f t="shared" si="291"/>
        <v>11.36</v>
      </c>
      <c r="Q3662" s="11" t="s">
        <v>8315</v>
      </c>
      <c r="R3662" t="s">
        <v>8316</v>
      </c>
      <c r="S3662" s="16">
        <f t="shared" si="292"/>
        <v>41971.881076388891</v>
      </c>
      <c r="T3662" s="16">
        <f t="shared" si="293"/>
        <v>16427.881076388887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90"/>
        <v>111</v>
      </c>
      <c r="P3663">
        <f t="shared" si="291"/>
        <v>92.5</v>
      </c>
      <c r="Q3663" s="11" t="s">
        <v>8315</v>
      </c>
      <c r="R3663" t="s">
        <v>8316</v>
      </c>
      <c r="S3663" s="16">
        <f t="shared" si="292"/>
        <v>42447.896666666667</v>
      </c>
      <c r="T3663" s="16">
        <f t="shared" si="293"/>
        <v>16901.166666666668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90"/>
        <v>101</v>
      </c>
      <c r="P3664">
        <f t="shared" si="291"/>
        <v>202.85</v>
      </c>
      <c r="Q3664" s="11" t="s">
        <v>8315</v>
      </c>
      <c r="R3664" t="s">
        <v>8316</v>
      </c>
      <c r="S3664" s="16">
        <f t="shared" si="292"/>
        <v>42064.220069444447</v>
      </c>
      <c r="T3664" s="16">
        <f t="shared" si="293"/>
        <v>16525.178402777776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90"/>
        <v>104</v>
      </c>
      <c r="P3665">
        <f t="shared" si="291"/>
        <v>26</v>
      </c>
      <c r="Q3665" s="11" t="s">
        <v>8315</v>
      </c>
      <c r="R3665" t="s">
        <v>8316</v>
      </c>
      <c r="S3665" s="16">
        <f t="shared" si="292"/>
        <v>42665.451736111107</v>
      </c>
      <c r="T3665" s="16">
        <f t="shared" si="293"/>
        <v>17156.493402777778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90"/>
        <v>109</v>
      </c>
      <c r="P3666">
        <f t="shared" si="291"/>
        <v>46.05</v>
      </c>
      <c r="Q3666" s="11" t="s">
        <v>8315</v>
      </c>
      <c r="R3666" t="s">
        <v>8316</v>
      </c>
      <c r="S3666" s="16">
        <f t="shared" si="292"/>
        <v>42523.248715277776</v>
      </c>
      <c r="T3666" s="16">
        <f t="shared" si="293"/>
        <v>16968.248715277776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90"/>
        <v>115</v>
      </c>
      <c r="P3667">
        <f t="shared" si="291"/>
        <v>51</v>
      </c>
      <c r="Q3667" s="11" t="s">
        <v>8315</v>
      </c>
      <c r="R3667" t="s">
        <v>8316</v>
      </c>
      <c r="S3667" s="16">
        <f t="shared" si="292"/>
        <v>42294.808124999996</v>
      </c>
      <c r="T3667" s="16">
        <f t="shared" si="293"/>
        <v>16736.829166666666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90"/>
        <v>100</v>
      </c>
      <c r="P3668">
        <f t="shared" si="291"/>
        <v>31.58</v>
      </c>
      <c r="Q3668" s="11" t="s">
        <v>8315</v>
      </c>
      <c r="R3668" t="s">
        <v>8316</v>
      </c>
      <c r="S3668" s="16">
        <f t="shared" si="292"/>
        <v>41822.90488425926</v>
      </c>
      <c r="T3668" s="16">
        <f t="shared" si="293"/>
        <v>16275.291666666666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90"/>
        <v>103</v>
      </c>
      <c r="P3669">
        <f t="shared" si="291"/>
        <v>53.36</v>
      </c>
      <c r="Q3669" s="11" t="s">
        <v>8315</v>
      </c>
      <c r="R3669" t="s">
        <v>8316</v>
      </c>
      <c r="S3669" s="16">
        <f t="shared" si="292"/>
        <v>42173.970127314817</v>
      </c>
      <c r="T3669" s="16">
        <f t="shared" si="293"/>
        <v>16634.970127314817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90"/>
        <v>104</v>
      </c>
      <c r="P3670">
        <f t="shared" si="291"/>
        <v>36.96</v>
      </c>
      <c r="Q3670" s="11" t="s">
        <v>8315</v>
      </c>
      <c r="R3670" t="s">
        <v>8316</v>
      </c>
      <c r="S3670" s="16">
        <f t="shared" si="292"/>
        <v>42185.556157407409</v>
      </c>
      <c r="T3670" s="16">
        <f t="shared" si="293"/>
        <v>16639.772916666665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90"/>
        <v>138</v>
      </c>
      <c r="P3671">
        <f t="shared" si="291"/>
        <v>81.290000000000006</v>
      </c>
      <c r="Q3671" s="11" t="s">
        <v>8315</v>
      </c>
      <c r="R3671" t="s">
        <v>8316</v>
      </c>
      <c r="S3671" s="16">
        <f t="shared" si="292"/>
        <v>42136.675196759257</v>
      </c>
      <c r="T3671" s="16">
        <f t="shared" si="293"/>
        <v>16597.675196759261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90"/>
        <v>110</v>
      </c>
      <c r="P3672">
        <f t="shared" si="291"/>
        <v>20.079999999999998</v>
      </c>
      <c r="Q3672" s="11" t="s">
        <v>8315</v>
      </c>
      <c r="R3672" t="s">
        <v>8316</v>
      </c>
      <c r="S3672" s="16">
        <f t="shared" si="292"/>
        <v>42142.514016203699</v>
      </c>
      <c r="T3672" s="16">
        <f t="shared" si="293"/>
        <v>16586.958333333332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90"/>
        <v>101</v>
      </c>
      <c r="P3673">
        <f t="shared" si="291"/>
        <v>88.25</v>
      </c>
      <c r="Q3673" s="11" t="s">
        <v>8315</v>
      </c>
      <c r="R3673" t="s">
        <v>8316</v>
      </c>
      <c r="S3673" s="16">
        <f t="shared" si="292"/>
        <v>41820.62809027778</v>
      </c>
      <c r="T3673" s="16">
        <f t="shared" si="293"/>
        <v>16272.165972222223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90"/>
        <v>102</v>
      </c>
      <c r="P3674">
        <f t="shared" si="291"/>
        <v>53.44</v>
      </c>
      <c r="Q3674" s="11" t="s">
        <v>8315</v>
      </c>
      <c r="R3674" t="s">
        <v>8316</v>
      </c>
      <c r="S3674" s="16">
        <f t="shared" si="292"/>
        <v>41878.946574074071</v>
      </c>
      <c r="T3674" s="16">
        <f t="shared" si="293"/>
        <v>16339.946574074072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90"/>
        <v>114</v>
      </c>
      <c r="P3675">
        <f t="shared" si="291"/>
        <v>39.869999999999997</v>
      </c>
      <c r="Q3675" s="11" t="s">
        <v>8315</v>
      </c>
      <c r="R3675" t="s">
        <v>8316</v>
      </c>
      <c r="S3675" s="16">
        <f t="shared" si="292"/>
        <v>41914.295104166667</v>
      </c>
      <c r="T3675" s="16">
        <f t="shared" si="293"/>
        <v>16379.536111111111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90"/>
        <v>100</v>
      </c>
      <c r="P3676">
        <f t="shared" si="291"/>
        <v>145.16</v>
      </c>
      <c r="Q3676" s="11" t="s">
        <v>8315</v>
      </c>
      <c r="R3676" t="s">
        <v>8316</v>
      </c>
      <c r="S3676" s="16">
        <f t="shared" si="292"/>
        <v>42556.873020833329</v>
      </c>
      <c r="T3676" s="16">
        <f t="shared" si="293"/>
        <v>17047.873020833333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90"/>
        <v>140</v>
      </c>
      <c r="P3677">
        <f t="shared" si="291"/>
        <v>23.33</v>
      </c>
      <c r="Q3677" s="11" t="s">
        <v>8315</v>
      </c>
      <c r="R3677" t="s">
        <v>8316</v>
      </c>
      <c r="S3677" s="16">
        <f t="shared" si="292"/>
        <v>42493.597013888888</v>
      </c>
      <c r="T3677" s="16">
        <f t="shared" si="293"/>
        <v>16936.958333333332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90"/>
        <v>129</v>
      </c>
      <c r="P3678">
        <f t="shared" si="291"/>
        <v>64.38</v>
      </c>
      <c r="Q3678" s="11" t="s">
        <v>8315</v>
      </c>
      <c r="R3678" t="s">
        <v>8316</v>
      </c>
      <c r="S3678" s="16">
        <f t="shared" si="292"/>
        <v>41876.815787037034</v>
      </c>
      <c r="T3678" s="16">
        <f t="shared" si="293"/>
        <v>16325.815787037036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90"/>
        <v>103</v>
      </c>
      <c r="P3679">
        <f t="shared" si="291"/>
        <v>62.05</v>
      </c>
      <c r="Q3679" s="11" t="s">
        <v>8315</v>
      </c>
      <c r="R3679" t="s">
        <v>8316</v>
      </c>
      <c r="S3679" s="16">
        <f t="shared" si="292"/>
        <v>41802.574282407404</v>
      </c>
      <c r="T3679" s="16">
        <f t="shared" si="293"/>
        <v>16254.165972222223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90"/>
        <v>103</v>
      </c>
      <c r="P3680">
        <f t="shared" si="291"/>
        <v>66.13</v>
      </c>
      <c r="Q3680" s="11" t="s">
        <v>8315</v>
      </c>
      <c r="R3680" t="s">
        <v>8316</v>
      </c>
      <c r="S3680" s="16">
        <f t="shared" si="292"/>
        <v>42120.531226851846</v>
      </c>
      <c r="T3680" s="16">
        <f t="shared" si="293"/>
        <v>16586.53122685185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90"/>
        <v>110</v>
      </c>
      <c r="P3681">
        <f t="shared" si="291"/>
        <v>73.400000000000006</v>
      </c>
      <c r="Q3681" s="11" t="s">
        <v>8315</v>
      </c>
      <c r="R3681" t="s">
        <v>8316</v>
      </c>
      <c r="S3681" s="16">
        <f t="shared" si="292"/>
        <v>41786.761354166665</v>
      </c>
      <c r="T3681" s="16">
        <f t="shared" si="293"/>
        <v>16252.207638888889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90"/>
        <v>113</v>
      </c>
      <c r="P3682">
        <f t="shared" si="291"/>
        <v>99.5</v>
      </c>
      <c r="Q3682" s="11" t="s">
        <v>8315</v>
      </c>
      <c r="R3682" t="s">
        <v>8316</v>
      </c>
      <c r="S3682" s="16">
        <f t="shared" si="292"/>
        <v>42627.454097222217</v>
      </c>
      <c r="T3682" s="16">
        <f t="shared" si="293"/>
        <v>17079.45409722222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90"/>
        <v>112</v>
      </c>
      <c r="P3683">
        <f t="shared" si="291"/>
        <v>62.17</v>
      </c>
      <c r="Q3683" s="11" t="s">
        <v>8315</v>
      </c>
      <c r="R3683" t="s">
        <v>8316</v>
      </c>
      <c r="S3683" s="16">
        <f t="shared" si="292"/>
        <v>42374.651504629626</v>
      </c>
      <c r="T3683" s="16">
        <f t="shared" si="293"/>
        <v>16815.65150462963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90"/>
        <v>139</v>
      </c>
      <c r="P3684">
        <f t="shared" si="291"/>
        <v>62.33</v>
      </c>
      <c r="Q3684" s="11" t="s">
        <v>8315</v>
      </c>
      <c r="R3684" t="s">
        <v>8316</v>
      </c>
      <c r="S3684" s="16">
        <f t="shared" si="292"/>
        <v>41772.685393518521</v>
      </c>
      <c r="T3684" s="16">
        <f t="shared" si="293"/>
        <v>16237.290972222223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90"/>
        <v>111</v>
      </c>
      <c r="P3685">
        <f t="shared" si="291"/>
        <v>58.79</v>
      </c>
      <c r="Q3685" s="11" t="s">
        <v>8315</v>
      </c>
      <c r="R3685" t="s">
        <v>8316</v>
      </c>
      <c r="S3685" s="16">
        <f t="shared" si="292"/>
        <v>42633.116851851853</v>
      </c>
      <c r="T3685" s="16">
        <f t="shared" si="293"/>
        <v>17094.11685185185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90"/>
        <v>139</v>
      </c>
      <c r="P3686">
        <f t="shared" si="291"/>
        <v>45.35</v>
      </c>
      <c r="Q3686" s="11" t="s">
        <v>8315</v>
      </c>
      <c r="R3686" t="s">
        <v>8316</v>
      </c>
      <c r="S3686" s="16">
        <f t="shared" si="292"/>
        <v>42219.180393518516</v>
      </c>
      <c r="T3686" s="16">
        <f t="shared" si="293"/>
        <v>16680.18039351852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90"/>
        <v>106</v>
      </c>
      <c r="P3687">
        <f t="shared" si="291"/>
        <v>41.94</v>
      </c>
      <c r="Q3687" s="11" t="s">
        <v>8315</v>
      </c>
      <c r="R3687" t="s">
        <v>8316</v>
      </c>
      <c r="S3687" s="16">
        <f t="shared" si="292"/>
        <v>41753.593275462961</v>
      </c>
      <c r="T3687" s="16">
        <f t="shared" si="293"/>
        <v>16209.875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90"/>
        <v>101</v>
      </c>
      <c r="P3688">
        <f t="shared" si="291"/>
        <v>59.17</v>
      </c>
      <c r="Q3688" s="11" t="s">
        <v>8315</v>
      </c>
      <c r="R3688" t="s">
        <v>8316</v>
      </c>
      <c r="S3688" s="16">
        <f t="shared" si="292"/>
        <v>42230.662731481483</v>
      </c>
      <c r="T3688" s="16">
        <f t="shared" si="293"/>
        <v>16676.165972222221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90"/>
        <v>100</v>
      </c>
      <c r="P3689">
        <f t="shared" si="291"/>
        <v>200.49</v>
      </c>
      <c r="Q3689" s="11" t="s">
        <v>8315</v>
      </c>
      <c r="R3689" t="s">
        <v>8316</v>
      </c>
      <c r="S3689" s="16">
        <f t="shared" si="292"/>
        <v>41787.218229166669</v>
      </c>
      <c r="T3689" s="16">
        <f t="shared" si="293"/>
        <v>16248.218229166667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90"/>
        <v>109</v>
      </c>
      <c r="P3690">
        <f t="shared" si="291"/>
        <v>83.97</v>
      </c>
      <c r="Q3690" s="11" t="s">
        <v>8315</v>
      </c>
      <c r="R3690" t="s">
        <v>8316</v>
      </c>
      <c r="S3690" s="16">
        <f t="shared" si="292"/>
        <v>41829.787083333329</v>
      </c>
      <c r="T3690" s="16">
        <f t="shared" si="293"/>
        <v>16290.787083333331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90"/>
        <v>118</v>
      </c>
      <c r="P3691">
        <f t="shared" si="291"/>
        <v>57.26</v>
      </c>
      <c r="Q3691" s="11" t="s">
        <v>8315</v>
      </c>
      <c r="R3691" t="s">
        <v>8316</v>
      </c>
      <c r="S3691" s="16">
        <f t="shared" si="292"/>
        <v>42147.826840277776</v>
      </c>
      <c r="T3691" s="16">
        <f t="shared" si="293"/>
        <v>16607.934027777777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90"/>
        <v>120</v>
      </c>
      <c r="P3692">
        <f t="shared" si="291"/>
        <v>58.06</v>
      </c>
      <c r="Q3692" s="11" t="s">
        <v>8315</v>
      </c>
      <c r="R3692" t="s">
        <v>8316</v>
      </c>
      <c r="S3692" s="16">
        <f t="shared" si="292"/>
        <v>41940.598182870373</v>
      </c>
      <c r="T3692" s="16">
        <f t="shared" si="293"/>
        <v>16401.639849537038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90"/>
        <v>128</v>
      </c>
      <c r="P3693">
        <f t="shared" si="291"/>
        <v>186.8</v>
      </c>
      <c r="Q3693" s="11" t="s">
        <v>8315</v>
      </c>
      <c r="R3693" t="s">
        <v>8316</v>
      </c>
      <c r="S3693" s="16">
        <f t="shared" si="292"/>
        <v>42020.700567129628</v>
      </c>
      <c r="T3693" s="16">
        <f t="shared" si="293"/>
        <v>16496.207638888889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90"/>
        <v>126</v>
      </c>
      <c r="P3694">
        <f t="shared" si="291"/>
        <v>74.12</v>
      </c>
      <c r="Q3694" s="11" t="s">
        <v>8315</v>
      </c>
      <c r="R3694" t="s">
        <v>8316</v>
      </c>
      <c r="S3694" s="16">
        <f t="shared" si="292"/>
        <v>41891.96503472222</v>
      </c>
      <c r="T3694" s="16">
        <f t="shared" si="293"/>
        <v>16332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90"/>
        <v>129</v>
      </c>
      <c r="P3695">
        <f t="shared" si="291"/>
        <v>30.71</v>
      </c>
      <c r="Q3695" s="11" t="s">
        <v>8315</v>
      </c>
      <c r="R3695" t="s">
        <v>8316</v>
      </c>
      <c r="S3695" s="16">
        <f t="shared" si="292"/>
        <v>42309.191307870366</v>
      </c>
      <c r="T3695" s="16">
        <f t="shared" si="293"/>
        <v>16769.9375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90"/>
        <v>107</v>
      </c>
      <c r="P3696">
        <f t="shared" si="291"/>
        <v>62.67</v>
      </c>
      <c r="Q3696" s="11" t="s">
        <v>8315</v>
      </c>
      <c r="R3696" t="s">
        <v>8316</v>
      </c>
      <c r="S3696" s="16">
        <f t="shared" si="292"/>
        <v>42490.133877314816</v>
      </c>
      <c r="T3696" s="16">
        <f t="shared" si="293"/>
        <v>16958.083333333332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90"/>
        <v>100</v>
      </c>
      <c r="P3697">
        <f t="shared" si="291"/>
        <v>121.36</v>
      </c>
      <c r="Q3697" s="11" t="s">
        <v>8315</v>
      </c>
      <c r="R3697" t="s">
        <v>8316</v>
      </c>
      <c r="S3697" s="16">
        <f t="shared" si="292"/>
        <v>41995.870486111111</v>
      </c>
      <c r="T3697" s="16">
        <f t="shared" si="293"/>
        <v>16446.870486111111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90"/>
        <v>155</v>
      </c>
      <c r="P3698">
        <f t="shared" si="291"/>
        <v>39.74</v>
      </c>
      <c r="Q3698" s="11" t="s">
        <v>8315</v>
      </c>
      <c r="R3698" t="s">
        <v>8316</v>
      </c>
      <c r="S3698" s="16">
        <f t="shared" si="292"/>
        <v>41988.617083333331</v>
      </c>
      <c r="T3698" s="16">
        <f t="shared" si="293"/>
        <v>16479.617083333334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90"/>
        <v>108</v>
      </c>
      <c r="P3699">
        <f t="shared" si="291"/>
        <v>72</v>
      </c>
      <c r="Q3699" s="11" t="s">
        <v>8315</v>
      </c>
      <c r="R3699" t="s">
        <v>8316</v>
      </c>
      <c r="S3699" s="16">
        <f t="shared" si="292"/>
        <v>42479.465833333335</v>
      </c>
      <c r="T3699" s="16">
        <f t="shared" si="293"/>
        <v>16931.465833333332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90"/>
        <v>111</v>
      </c>
      <c r="P3700">
        <f t="shared" si="291"/>
        <v>40.630000000000003</v>
      </c>
      <c r="Q3700" s="11" t="s">
        <v>8315</v>
      </c>
      <c r="R3700" t="s">
        <v>8316</v>
      </c>
      <c r="S3700" s="16">
        <f t="shared" si="292"/>
        <v>42401.806562500002</v>
      </c>
      <c r="T3700" s="16">
        <f t="shared" si="293"/>
        <v>16862.806562499998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90"/>
        <v>101</v>
      </c>
      <c r="P3701">
        <f t="shared" si="291"/>
        <v>63</v>
      </c>
      <c r="Q3701" s="11" t="s">
        <v>8315</v>
      </c>
      <c r="R3701" t="s">
        <v>8316</v>
      </c>
      <c r="S3701" s="16">
        <f t="shared" si="292"/>
        <v>41897.602037037039</v>
      </c>
      <c r="T3701" s="16">
        <f t="shared" si="293"/>
        <v>16358.602037037037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90"/>
        <v>121</v>
      </c>
      <c r="P3702">
        <f t="shared" si="291"/>
        <v>33.67</v>
      </c>
      <c r="Q3702" s="11" t="s">
        <v>8315</v>
      </c>
      <c r="R3702" t="s">
        <v>8316</v>
      </c>
      <c r="S3702" s="16">
        <f t="shared" si="292"/>
        <v>41882.585648148146</v>
      </c>
      <c r="T3702" s="16">
        <f t="shared" si="293"/>
        <v>16343.666666666666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90"/>
        <v>100</v>
      </c>
      <c r="P3703">
        <f t="shared" si="291"/>
        <v>38.590000000000003</v>
      </c>
      <c r="Q3703" s="11" t="s">
        <v>8315</v>
      </c>
      <c r="R3703" t="s">
        <v>8316</v>
      </c>
      <c r="S3703" s="16">
        <f t="shared" si="292"/>
        <v>42129.541585648149</v>
      </c>
      <c r="T3703" s="16">
        <f t="shared" si="293"/>
        <v>16590.541585648149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90"/>
        <v>109</v>
      </c>
      <c r="P3704">
        <f t="shared" si="291"/>
        <v>155.94999999999999</v>
      </c>
      <c r="Q3704" s="11" t="s">
        <v>8315</v>
      </c>
      <c r="R3704" t="s">
        <v>8316</v>
      </c>
      <c r="S3704" s="16">
        <f t="shared" si="292"/>
        <v>42524.53800925926</v>
      </c>
      <c r="T3704" s="16">
        <f t="shared" si="293"/>
        <v>16992.957638888889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90"/>
        <v>123</v>
      </c>
      <c r="P3705">
        <f t="shared" si="291"/>
        <v>43.2</v>
      </c>
      <c r="Q3705" s="11" t="s">
        <v>8315</v>
      </c>
      <c r="R3705" t="s">
        <v>8316</v>
      </c>
      <c r="S3705" s="16">
        <f t="shared" si="292"/>
        <v>42556.504490740743</v>
      </c>
      <c r="T3705" s="16">
        <f t="shared" si="293"/>
        <v>17026.290972222221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90"/>
        <v>136</v>
      </c>
      <c r="P3706">
        <f t="shared" si="291"/>
        <v>15.15</v>
      </c>
      <c r="Q3706" s="11" t="s">
        <v>8315</v>
      </c>
      <c r="R3706" t="s">
        <v>8316</v>
      </c>
      <c r="S3706" s="16">
        <f t="shared" si="292"/>
        <v>42461.689745370371</v>
      </c>
      <c r="T3706" s="16">
        <f t="shared" si="293"/>
        <v>16952.689745370371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90"/>
        <v>103</v>
      </c>
      <c r="P3707">
        <f t="shared" si="291"/>
        <v>83.57</v>
      </c>
      <c r="Q3707" s="11" t="s">
        <v>8315</v>
      </c>
      <c r="R3707" t="s">
        <v>8316</v>
      </c>
      <c r="S3707" s="16">
        <f t="shared" si="292"/>
        <v>41792.542986111112</v>
      </c>
      <c r="T3707" s="16">
        <f t="shared" si="293"/>
        <v>16244.75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90"/>
        <v>121</v>
      </c>
      <c r="P3708">
        <f t="shared" si="291"/>
        <v>140</v>
      </c>
      <c r="Q3708" s="11" t="s">
        <v>8315</v>
      </c>
      <c r="R3708" t="s">
        <v>8316</v>
      </c>
      <c r="S3708" s="16">
        <f t="shared" si="292"/>
        <v>41879.913761574076</v>
      </c>
      <c r="T3708" s="16">
        <f t="shared" si="293"/>
        <v>16325.913761574075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90"/>
        <v>186</v>
      </c>
      <c r="P3709">
        <f t="shared" si="291"/>
        <v>80.87</v>
      </c>
      <c r="Q3709" s="11" t="s">
        <v>8315</v>
      </c>
      <c r="R3709" t="s">
        <v>8316</v>
      </c>
      <c r="S3709" s="16">
        <f t="shared" si="292"/>
        <v>42552.048356481479</v>
      </c>
      <c r="T3709" s="16">
        <f t="shared" si="293"/>
        <v>17004.226388888888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90"/>
        <v>300</v>
      </c>
      <c r="P3710">
        <f t="shared" si="291"/>
        <v>53.85</v>
      </c>
      <c r="Q3710" s="11" t="s">
        <v>8315</v>
      </c>
      <c r="R3710" t="s">
        <v>8316</v>
      </c>
      <c r="S3710" s="16">
        <f t="shared" si="292"/>
        <v>41810.142199074071</v>
      </c>
      <c r="T3710" s="16">
        <f t="shared" si="293"/>
        <v>16255.142199074073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90"/>
        <v>108</v>
      </c>
      <c r="P3711">
        <f t="shared" si="291"/>
        <v>30.93</v>
      </c>
      <c r="Q3711" s="11" t="s">
        <v>8315</v>
      </c>
      <c r="R3711" t="s">
        <v>8316</v>
      </c>
      <c r="S3711" s="16">
        <f t="shared" si="292"/>
        <v>41785.707708333335</v>
      </c>
      <c r="T3711" s="16">
        <f t="shared" si="293"/>
        <v>16246.707708333335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90"/>
        <v>141</v>
      </c>
      <c r="P3712">
        <f t="shared" si="291"/>
        <v>67.959999999999994</v>
      </c>
      <c r="Q3712" s="11" t="s">
        <v>8315</v>
      </c>
      <c r="R3712" t="s">
        <v>8316</v>
      </c>
      <c r="S3712" s="16">
        <f t="shared" si="292"/>
        <v>42072.576249999998</v>
      </c>
      <c r="T3712" s="16">
        <f t="shared" si="293"/>
        <v>16528.576250000002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90"/>
        <v>114</v>
      </c>
      <c r="P3713">
        <f t="shared" si="291"/>
        <v>27.14</v>
      </c>
      <c r="Q3713" s="11" t="s">
        <v>8315</v>
      </c>
      <c r="R3713" t="s">
        <v>8316</v>
      </c>
      <c r="S3713" s="16">
        <f t="shared" si="292"/>
        <v>41779.724224537036</v>
      </c>
      <c r="T3713" s="16">
        <f t="shared" si="293"/>
        <v>16236.666666666666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90"/>
        <v>154</v>
      </c>
      <c r="P3714">
        <f t="shared" si="291"/>
        <v>110.87</v>
      </c>
      <c r="Q3714" s="11" t="s">
        <v>8315</v>
      </c>
      <c r="R3714" t="s">
        <v>8316</v>
      </c>
      <c r="S3714" s="16">
        <f t="shared" si="292"/>
        <v>42134.172071759262</v>
      </c>
      <c r="T3714" s="16">
        <f t="shared" si="293"/>
        <v>16586.290972222221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6">
        <f t="shared" si="292"/>
        <v>42505.738032407404</v>
      </c>
      <c r="T3715" s="16">
        <f t="shared" si="293"/>
        <v>16956.738032407407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16581.165972222221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16525.536111111109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16821.887835648147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16564.866307870372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16493.716145833332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ref="O3721:O3784" si="295">ROUND(E3721/D3721*100,0)</f>
        <v>210</v>
      </c>
      <c r="P3721">
        <f t="shared" ref="P3721:P3784" si="296">IFERROR(ROUND(E3721/L3721,2),0)</f>
        <v>105</v>
      </c>
      <c r="Q3721" s="11" t="s">
        <v>8315</v>
      </c>
      <c r="R3721" t="s">
        <v>8316</v>
      </c>
      <c r="S3721" s="16">
        <f t="shared" ref="S3721:S3784" si="297">(((J3721/60)/60)/24)+DATE(1970,1,1)</f>
        <v>42147.729930555557</v>
      </c>
      <c r="T3721" s="16">
        <f t="shared" ref="T3721:T3784" si="298">(((I3721/60)/60)/24)</f>
        <v>16608.729930555557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5"/>
        <v>105</v>
      </c>
      <c r="P3722">
        <f t="shared" si="296"/>
        <v>86.23</v>
      </c>
      <c r="Q3722" s="11" t="s">
        <v>8315</v>
      </c>
      <c r="R3722" t="s">
        <v>8316</v>
      </c>
      <c r="S3722" s="16">
        <f t="shared" si="297"/>
        <v>42165.993125000001</v>
      </c>
      <c r="T3722" s="16">
        <f t="shared" si="298"/>
        <v>16618.993125000001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5"/>
        <v>101</v>
      </c>
      <c r="P3723">
        <f t="shared" si="296"/>
        <v>114.55</v>
      </c>
      <c r="Q3723" s="11" t="s">
        <v>8315</v>
      </c>
      <c r="R3723" t="s">
        <v>8316</v>
      </c>
      <c r="S3723" s="16">
        <f t="shared" si="297"/>
        <v>41927.936157407406</v>
      </c>
      <c r="T3723" s="16">
        <f t="shared" si="298"/>
        <v>16379.977824074072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5"/>
        <v>111</v>
      </c>
      <c r="P3724">
        <f t="shared" si="296"/>
        <v>47.66</v>
      </c>
      <c r="Q3724" s="11" t="s">
        <v>8315</v>
      </c>
      <c r="R3724" t="s">
        <v>8316</v>
      </c>
      <c r="S3724" s="16">
        <f t="shared" si="297"/>
        <v>42381.671840277777</v>
      </c>
      <c r="T3724" s="16">
        <f t="shared" si="298"/>
        <v>16842.957638888889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5"/>
        <v>102</v>
      </c>
      <c r="P3725">
        <f t="shared" si="296"/>
        <v>72.89</v>
      </c>
      <c r="Q3725" s="11" t="s">
        <v>8315</v>
      </c>
      <c r="R3725" t="s">
        <v>8316</v>
      </c>
      <c r="S3725" s="16">
        <f t="shared" si="297"/>
        <v>41943.753032407411</v>
      </c>
      <c r="T3725" s="16">
        <f t="shared" si="298"/>
        <v>16404.794699074075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5"/>
        <v>103</v>
      </c>
      <c r="P3726">
        <f t="shared" si="296"/>
        <v>49.55</v>
      </c>
      <c r="Q3726" s="11" t="s">
        <v>8315</v>
      </c>
      <c r="R3726" t="s">
        <v>8316</v>
      </c>
      <c r="S3726" s="16">
        <f t="shared" si="297"/>
        <v>42465.491435185191</v>
      </c>
      <c r="T3726" s="16">
        <f t="shared" si="298"/>
        <v>16925.958333333332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5"/>
        <v>127</v>
      </c>
      <c r="P3727">
        <f t="shared" si="296"/>
        <v>25.4</v>
      </c>
      <c r="Q3727" s="11" t="s">
        <v>8315</v>
      </c>
      <c r="R3727" t="s">
        <v>8316</v>
      </c>
      <c r="S3727" s="16">
        <f t="shared" si="297"/>
        <v>42401.945219907408</v>
      </c>
      <c r="T3727" s="16">
        <f t="shared" si="298"/>
        <v>16849.895833333332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5"/>
        <v>339</v>
      </c>
      <c r="P3728">
        <f t="shared" si="296"/>
        <v>62.59</v>
      </c>
      <c r="Q3728" s="11" t="s">
        <v>8315</v>
      </c>
      <c r="R3728" t="s">
        <v>8316</v>
      </c>
      <c r="S3728" s="16">
        <f t="shared" si="297"/>
        <v>42462.140868055561</v>
      </c>
      <c r="T3728" s="16">
        <f t="shared" si="298"/>
        <v>16920.875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5"/>
        <v>101</v>
      </c>
      <c r="P3729">
        <f t="shared" si="296"/>
        <v>61.06</v>
      </c>
      <c r="Q3729" s="11" t="s">
        <v>8315</v>
      </c>
      <c r="R3729" t="s">
        <v>8316</v>
      </c>
      <c r="S3729" s="16">
        <f t="shared" si="297"/>
        <v>42632.348310185189</v>
      </c>
      <c r="T3729" s="16">
        <f t="shared" si="298"/>
        <v>17094.204861111113</v>
      </c>
      <c r="U3729">
        <f t="shared" si="294"/>
        <v>2016</v>
      </c>
    </row>
    <row r="3730" spans="1:21" ht="43.2" hidden="1" x14ac:dyDescent="0.55000000000000004">
      <c r="A3730">
        <v>3631</v>
      </c>
      <c r="B3730" s="3" t="s">
        <v>3629</v>
      </c>
      <c r="C3730" s="3" t="s">
        <v>7741</v>
      </c>
      <c r="D3730" s="6">
        <v>17100</v>
      </c>
      <c r="E3730" s="8">
        <v>8725</v>
      </c>
      <c r="F3730" t="s">
        <v>8220</v>
      </c>
      <c r="G3730" t="s">
        <v>8223</v>
      </c>
      <c r="H3730" t="s">
        <v>8245</v>
      </c>
      <c r="I3730">
        <v>1411444740</v>
      </c>
      <c r="J3730">
        <v>1409335497</v>
      </c>
      <c r="K3730" t="b">
        <v>0</v>
      </c>
      <c r="L3730">
        <v>59</v>
      </c>
      <c r="M3730" t="b">
        <v>0</v>
      </c>
      <c r="N3730" t="s">
        <v>8303</v>
      </c>
      <c r="O3730" s="9">
        <f t="shared" si="295"/>
        <v>51</v>
      </c>
      <c r="P3730">
        <f t="shared" si="296"/>
        <v>147.88</v>
      </c>
      <c r="Q3730" s="11" t="s">
        <v>8315</v>
      </c>
      <c r="R3730" t="s">
        <v>8357</v>
      </c>
      <c r="S3730" s="16">
        <f t="shared" si="297"/>
        <v>41880.753437499996</v>
      </c>
      <c r="T3730" s="16">
        <f t="shared" si="298"/>
        <v>16336.165972222223</v>
      </c>
      <c r="U3730">
        <f t="shared" si="294"/>
        <v>2014</v>
      </c>
    </row>
    <row r="3731" spans="1:21" ht="43.2" hidden="1" x14ac:dyDescent="0.55000000000000004">
      <c r="A3731">
        <v>3204</v>
      </c>
      <c r="B3731" s="3" t="s">
        <v>3204</v>
      </c>
      <c r="C3731" s="3" t="s">
        <v>7314</v>
      </c>
      <c r="D3731" s="6">
        <v>500</v>
      </c>
      <c r="E3731" s="8">
        <v>0</v>
      </c>
      <c r="F3731" t="s">
        <v>8220</v>
      </c>
      <c r="G3731" t="s">
        <v>8223</v>
      </c>
      <c r="H3731" t="s">
        <v>8245</v>
      </c>
      <c r="I3731">
        <v>1437149640</v>
      </c>
      <c r="J3731">
        <v>1434558479</v>
      </c>
      <c r="K3731" t="b">
        <v>0</v>
      </c>
      <c r="L3731">
        <v>0</v>
      </c>
      <c r="M3731" t="b">
        <v>0</v>
      </c>
      <c r="N3731" t="s">
        <v>8303</v>
      </c>
      <c r="O3731" s="9">
        <f t="shared" si="295"/>
        <v>0</v>
      </c>
      <c r="P3731">
        <f t="shared" si="296"/>
        <v>0</v>
      </c>
      <c r="Q3731" s="11" t="s">
        <v>8315</v>
      </c>
      <c r="R3731" t="s">
        <v>8357</v>
      </c>
      <c r="S3731" s="16">
        <f t="shared" si="297"/>
        <v>42172.686099537037</v>
      </c>
      <c r="T3731" s="16">
        <f t="shared" si="298"/>
        <v>16633.676388888889</v>
      </c>
      <c r="U3731">
        <f t="shared" si="294"/>
        <v>2015</v>
      </c>
    </row>
    <row r="3732" spans="1:21" ht="43.2" hidden="1" x14ac:dyDescent="0.55000000000000004">
      <c r="A3732">
        <v>3797</v>
      </c>
      <c r="B3732" s="3" t="s">
        <v>3794</v>
      </c>
      <c r="C3732" s="3" t="s">
        <v>7907</v>
      </c>
      <c r="D3732" s="6">
        <v>6000</v>
      </c>
      <c r="E3732" s="8">
        <v>5380</v>
      </c>
      <c r="F3732" t="s">
        <v>8220</v>
      </c>
      <c r="G3732" t="s">
        <v>8223</v>
      </c>
      <c r="H3732" t="s">
        <v>8245</v>
      </c>
      <c r="I3732">
        <v>1429564165</v>
      </c>
      <c r="J3732">
        <v>1426972165</v>
      </c>
      <c r="K3732" t="b">
        <v>0</v>
      </c>
      <c r="L3732">
        <v>37</v>
      </c>
      <c r="M3732" t="b">
        <v>0</v>
      </c>
      <c r="N3732" t="s">
        <v>8303</v>
      </c>
      <c r="O3732" s="9">
        <f t="shared" si="295"/>
        <v>90</v>
      </c>
      <c r="P3732">
        <f t="shared" si="296"/>
        <v>145.41</v>
      </c>
      <c r="Q3732" s="11" t="s">
        <v>8315</v>
      </c>
      <c r="R3732" t="s">
        <v>8357</v>
      </c>
      <c r="S3732" s="16">
        <f t="shared" si="297"/>
        <v>42084.881539351853</v>
      </c>
      <c r="T3732" s="16">
        <f t="shared" si="298"/>
        <v>16545.881539351853</v>
      </c>
      <c r="U3732">
        <f t="shared" si="294"/>
        <v>2015</v>
      </c>
    </row>
    <row r="3733" spans="1:21" ht="43.2" x14ac:dyDescent="0.55000000000000004">
      <c r="A3733">
        <v>2912</v>
      </c>
      <c r="B3733" s="3" t="s">
        <v>2912</v>
      </c>
      <c r="C3733" s="3" t="s">
        <v>7022</v>
      </c>
      <c r="D3733" s="6">
        <v>14440</v>
      </c>
      <c r="E3733" s="8">
        <v>2030</v>
      </c>
      <c r="F3733" t="s">
        <v>8220</v>
      </c>
      <c r="G3733" t="s">
        <v>8223</v>
      </c>
      <c r="H3733" t="s">
        <v>8245</v>
      </c>
      <c r="I3733">
        <v>1452827374</v>
      </c>
      <c r="J3733">
        <v>1450235374</v>
      </c>
      <c r="K3733" t="b">
        <v>0</v>
      </c>
      <c r="L3733">
        <v>26</v>
      </c>
      <c r="M3733" t="b">
        <v>0</v>
      </c>
      <c r="N3733" t="s">
        <v>8269</v>
      </c>
      <c r="O3733" s="9">
        <f t="shared" si="295"/>
        <v>14</v>
      </c>
      <c r="P3733">
        <f t="shared" si="296"/>
        <v>78.08</v>
      </c>
      <c r="Q3733" s="11" t="s">
        <v>8315</v>
      </c>
      <c r="R3733" t="s">
        <v>8316</v>
      </c>
      <c r="S3733" s="16">
        <f t="shared" si="297"/>
        <v>42354.131643518514</v>
      </c>
      <c r="T3733" s="16">
        <f t="shared" si="298"/>
        <v>16815.131643518518</v>
      </c>
      <c r="U3733">
        <f t="shared" si="294"/>
        <v>2015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16">
        <f t="shared" si="297"/>
        <v>41968.677465277782</v>
      </c>
      <c r="T3734" s="16">
        <f t="shared" si="298"/>
        <v>16459.5</v>
      </c>
      <c r="U3734">
        <f t="shared" si="294"/>
        <v>2014</v>
      </c>
    </row>
    <row r="3735" spans="1:21" ht="43.2" x14ac:dyDescent="0.55000000000000004">
      <c r="A3735">
        <v>3984</v>
      </c>
      <c r="B3735" s="3" t="s">
        <v>3980</v>
      </c>
      <c r="C3735" s="3" t="s">
        <v>8090</v>
      </c>
      <c r="D3735" s="6">
        <v>1500</v>
      </c>
      <c r="E3735" s="8">
        <v>95</v>
      </c>
      <c r="F3735" t="s">
        <v>8220</v>
      </c>
      <c r="G3735" t="s">
        <v>8224</v>
      </c>
      <c r="H3735" t="s">
        <v>8246</v>
      </c>
      <c r="I3735">
        <v>1415404800</v>
      </c>
      <c r="J3735">
        <v>1412809644</v>
      </c>
      <c r="K3735" t="b">
        <v>0</v>
      </c>
      <c r="L3735">
        <v>10</v>
      </c>
      <c r="M3735" t="b">
        <v>0</v>
      </c>
      <c r="N3735" t="s">
        <v>8269</v>
      </c>
      <c r="O3735" s="9">
        <f t="shared" si="295"/>
        <v>6</v>
      </c>
      <c r="P3735">
        <f t="shared" si="296"/>
        <v>9.5</v>
      </c>
      <c r="Q3735" s="11" t="s">
        <v>8315</v>
      </c>
      <c r="R3735" t="s">
        <v>8316</v>
      </c>
      <c r="S3735" s="16">
        <f t="shared" si="297"/>
        <v>41920.963472222218</v>
      </c>
      <c r="T3735" s="16">
        <f t="shared" si="298"/>
        <v>16382</v>
      </c>
      <c r="U3735">
        <f t="shared" si="294"/>
        <v>2014</v>
      </c>
    </row>
    <row r="3736" spans="1:21" ht="43.2" x14ac:dyDescent="0.55000000000000004">
      <c r="A3736">
        <v>3937</v>
      </c>
      <c r="B3736" s="3" t="s">
        <v>3934</v>
      </c>
      <c r="C3736" s="3" t="s">
        <v>8045</v>
      </c>
      <c r="D3736" s="6">
        <v>2885</v>
      </c>
      <c r="E3736" s="8">
        <v>2485</v>
      </c>
      <c r="F3736" t="s">
        <v>8220</v>
      </c>
      <c r="G3736" t="s">
        <v>8223</v>
      </c>
      <c r="H3736" t="s">
        <v>8245</v>
      </c>
      <c r="I3736">
        <v>1468249760</v>
      </c>
      <c r="J3736">
        <v>1465830560</v>
      </c>
      <c r="K3736" t="b">
        <v>0</v>
      </c>
      <c r="L3736">
        <v>10</v>
      </c>
      <c r="M3736" t="b">
        <v>0</v>
      </c>
      <c r="N3736" t="s">
        <v>8269</v>
      </c>
      <c r="O3736" s="9">
        <f t="shared" si="295"/>
        <v>86</v>
      </c>
      <c r="P3736">
        <f t="shared" si="296"/>
        <v>248.5</v>
      </c>
      <c r="Q3736" s="11" t="s">
        <v>8315</v>
      </c>
      <c r="R3736" t="s">
        <v>8316</v>
      </c>
      <c r="S3736" s="16">
        <f t="shared" si="297"/>
        <v>42534.631481481483</v>
      </c>
      <c r="T3736" s="16">
        <f t="shared" si="298"/>
        <v>16993.63148148148</v>
      </c>
      <c r="U3736">
        <f t="shared" si="294"/>
        <v>2016</v>
      </c>
    </row>
    <row r="3737" spans="1:21" ht="43.2" x14ac:dyDescent="0.55000000000000004">
      <c r="A3737">
        <v>3955</v>
      </c>
      <c r="B3737" s="3" t="s">
        <v>3952</v>
      </c>
      <c r="C3737" s="3" t="s">
        <v>8062</v>
      </c>
      <c r="D3737" s="6">
        <v>1750</v>
      </c>
      <c r="E3737" s="8">
        <v>425</v>
      </c>
      <c r="F3737" t="s">
        <v>8220</v>
      </c>
      <c r="G3737" t="s">
        <v>8223</v>
      </c>
      <c r="H3737" t="s">
        <v>8245</v>
      </c>
      <c r="I3737">
        <v>1448745741</v>
      </c>
      <c r="J3737">
        <v>1446150141</v>
      </c>
      <c r="K3737" t="b">
        <v>0</v>
      </c>
      <c r="L3737">
        <v>8</v>
      </c>
      <c r="M3737" t="b">
        <v>0</v>
      </c>
      <c r="N3737" t="s">
        <v>8269</v>
      </c>
      <c r="O3737" s="9">
        <f t="shared" si="295"/>
        <v>24</v>
      </c>
      <c r="P3737">
        <f t="shared" si="296"/>
        <v>53.13</v>
      </c>
      <c r="Q3737" s="11" t="s">
        <v>8315</v>
      </c>
      <c r="R3737" t="s">
        <v>8316</v>
      </c>
      <c r="S3737" s="16">
        <f t="shared" si="297"/>
        <v>42306.848854166667</v>
      </c>
      <c r="T3737" s="16">
        <f t="shared" si="298"/>
        <v>16767.890520833334</v>
      </c>
      <c r="U3737">
        <f t="shared" si="294"/>
        <v>2015</v>
      </c>
    </row>
    <row r="3738" spans="1:21" ht="43.2" x14ac:dyDescent="0.55000000000000004">
      <c r="A3738">
        <v>3906</v>
      </c>
      <c r="B3738" s="3" t="s">
        <v>3903</v>
      </c>
      <c r="C3738" s="3" t="s">
        <v>8014</v>
      </c>
      <c r="D3738" s="6">
        <v>1500</v>
      </c>
      <c r="E3738" s="8">
        <v>1010</v>
      </c>
      <c r="F3738" t="s">
        <v>8220</v>
      </c>
      <c r="G3738" t="s">
        <v>8224</v>
      </c>
      <c r="H3738" t="s">
        <v>8246</v>
      </c>
      <c r="I3738">
        <v>1435325100</v>
      </c>
      <c r="J3738">
        <v>1432072893</v>
      </c>
      <c r="K3738" t="b">
        <v>0</v>
      </c>
      <c r="L3738">
        <v>16</v>
      </c>
      <c r="M3738" t="b">
        <v>0</v>
      </c>
      <c r="N3738" t="s">
        <v>8269</v>
      </c>
      <c r="O3738" s="9">
        <f t="shared" si="295"/>
        <v>67</v>
      </c>
      <c r="P3738">
        <f t="shared" si="296"/>
        <v>63.13</v>
      </c>
      <c r="Q3738" s="11" t="s">
        <v>8315</v>
      </c>
      <c r="R3738" t="s">
        <v>8316</v>
      </c>
      <c r="S3738" s="16">
        <f t="shared" si="297"/>
        <v>42143.917743055557</v>
      </c>
      <c r="T3738" s="16">
        <f t="shared" si="298"/>
        <v>16612.559027777777</v>
      </c>
      <c r="U3738">
        <f t="shared" si="294"/>
        <v>2015</v>
      </c>
    </row>
    <row r="3739" spans="1:21" ht="57.6" x14ac:dyDescent="0.55000000000000004">
      <c r="A3739">
        <v>3982</v>
      </c>
      <c r="B3739" s="3" t="s">
        <v>3978</v>
      </c>
      <c r="C3739" s="3" t="s">
        <v>8088</v>
      </c>
      <c r="D3739" s="6">
        <v>850</v>
      </c>
      <c r="E3739" s="8">
        <v>170</v>
      </c>
      <c r="F3739" t="s">
        <v>8220</v>
      </c>
      <c r="G3739" t="s">
        <v>8224</v>
      </c>
      <c r="H3739" t="s">
        <v>8246</v>
      </c>
      <c r="I3739">
        <v>1436297180</v>
      </c>
      <c r="J3739">
        <v>1431113180</v>
      </c>
      <c r="K3739" t="b">
        <v>0</v>
      </c>
      <c r="L3739">
        <v>5</v>
      </c>
      <c r="M3739" t="b">
        <v>0</v>
      </c>
      <c r="N3739" t="s">
        <v>8269</v>
      </c>
      <c r="O3739" s="9">
        <f t="shared" si="295"/>
        <v>20</v>
      </c>
      <c r="P3739">
        <f t="shared" si="296"/>
        <v>34</v>
      </c>
      <c r="Q3739" s="11" t="s">
        <v>8315</v>
      </c>
      <c r="R3739" t="s">
        <v>8316</v>
      </c>
      <c r="S3739" s="16">
        <f t="shared" si="297"/>
        <v>42132.809953703705</v>
      </c>
      <c r="T3739" s="16">
        <f t="shared" si="298"/>
        <v>16623.809953703701</v>
      </c>
      <c r="U3739">
        <f t="shared" si="294"/>
        <v>2015</v>
      </c>
    </row>
    <row r="3740" spans="1:21" ht="28.8" x14ac:dyDescent="0.55000000000000004">
      <c r="A3740">
        <v>3988</v>
      </c>
      <c r="B3740" s="3" t="s">
        <v>3984</v>
      </c>
      <c r="C3740" s="3" t="s">
        <v>8094</v>
      </c>
      <c r="D3740" s="6">
        <v>1500</v>
      </c>
      <c r="E3740" s="8">
        <v>32</v>
      </c>
      <c r="F3740" t="s">
        <v>8220</v>
      </c>
      <c r="G3740" t="s">
        <v>8223</v>
      </c>
      <c r="H3740" t="s">
        <v>8245</v>
      </c>
      <c r="I3740">
        <v>1440813413</v>
      </c>
      <c r="J3740">
        <v>1439517413</v>
      </c>
      <c r="K3740" t="b">
        <v>0</v>
      </c>
      <c r="L3740">
        <v>4</v>
      </c>
      <c r="M3740" t="b">
        <v>0</v>
      </c>
      <c r="N3740" t="s">
        <v>8269</v>
      </c>
      <c r="O3740" s="9">
        <f t="shared" si="295"/>
        <v>2</v>
      </c>
      <c r="P3740">
        <f t="shared" si="296"/>
        <v>8</v>
      </c>
      <c r="Q3740" s="11" t="s">
        <v>8315</v>
      </c>
      <c r="R3740" t="s">
        <v>8316</v>
      </c>
      <c r="S3740" s="16">
        <f t="shared" si="297"/>
        <v>42230.08116898148</v>
      </c>
      <c r="T3740" s="16">
        <f t="shared" si="298"/>
        <v>16676.08116898148</v>
      </c>
      <c r="U3740">
        <f t="shared" si="294"/>
        <v>2015</v>
      </c>
    </row>
    <row r="3741" spans="1:21" ht="43.2" x14ac:dyDescent="0.55000000000000004">
      <c r="A3741">
        <v>3978</v>
      </c>
      <c r="B3741" s="3" t="s">
        <v>3975</v>
      </c>
      <c r="C3741" s="3" t="s">
        <v>8085</v>
      </c>
      <c r="D3741" s="6">
        <v>2000</v>
      </c>
      <c r="E3741" s="8">
        <v>214</v>
      </c>
      <c r="F3741" t="s">
        <v>8220</v>
      </c>
      <c r="G3741" t="s">
        <v>8223</v>
      </c>
      <c r="H3741" t="s">
        <v>8245</v>
      </c>
      <c r="I3741">
        <v>1422717953</v>
      </c>
      <c r="J3741">
        <v>1417533953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5"/>
        <v>11</v>
      </c>
      <c r="P3741">
        <f t="shared" si="296"/>
        <v>26.75</v>
      </c>
      <c r="Q3741" s="11" t="s">
        <v>8315</v>
      </c>
      <c r="R3741" t="s">
        <v>8316</v>
      </c>
      <c r="S3741" s="16">
        <f t="shared" si="297"/>
        <v>41975.642974537041</v>
      </c>
      <c r="T3741" s="16">
        <f t="shared" si="298"/>
        <v>16466.642974537037</v>
      </c>
      <c r="U3741">
        <f t="shared" si="294"/>
        <v>2014</v>
      </c>
    </row>
    <row r="3742" spans="1:21" ht="43.2" x14ac:dyDescent="0.55000000000000004">
      <c r="A3742">
        <v>4023</v>
      </c>
      <c r="B3742" s="3" t="s">
        <v>4019</v>
      </c>
      <c r="C3742" s="3" t="s">
        <v>8128</v>
      </c>
      <c r="D3742" s="6">
        <v>7000</v>
      </c>
      <c r="E3742" s="8">
        <v>0</v>
      </c>
      <c r="F3742" t="s">
        <v>8220</v>
      </c>
      <c r="G3742" t="s">
        <v>8223</v>
      </c>
      <c r="H3742" t="s">
        <v>8245</v>
      </c>
      <c r="I3742">
        <v>1458860363</v>
      </c>
      <c r="J3742">
        <v>1454975963</v>
      </c>
      <c r="K3742" t="b">
        <v>0</v>
      </c>
      <c r="L3742">
        <v>0</v>
      </c>
      <c r="M3742" t="b">
        <v>0</v>
      </c>
      <c r="N3742" t="s">
        <v>8269</v>
      </c>
      <c r="O3742" s="9">
        <f t="shared" si="295"/>
        <v>0</v>
      </c>
      <c r="P3742">
        <f t="shared" si="296"/>
        <v>0</v>
      </c>
      <c r="Q3742" s="11" t="s">
        <v>8315</v>
      </c>
      <c r="R3742" t="s">
        <v>8316</v>
      </c>
      <c r="S3742" s="16">
        <f t="shared" si="297"/>
        <v>42408.999571759254</v>
      </c>
      <c r="T3742" s="16">
        <f t="shared" si="298"/>
        <v>16884.957905092593</v>
      </c>
      <c r="U3742">
        <f t="shared" si="294"/>
        <v>2016</v>
      </c>
    </row>
    <row r="3743" spans="1:21" ht="43.2" x14ac:dyDescent="0.55000000000000004">
      <c r="A3743">
        <v>3998</v>
      </c>
      <c r="B3743" s="3" t="s">
        <v>3994</v>
      </c>
      <c r="C3743" s="3" t="s">
        <v>8104</v>
      </c>
      <c r="D3743" s="6">
        <v>1250</v>
      </c>
      <c r="E3743" s="8">
        <v>715</v>
      </c>
      <c r="F3743" t="s">
        <v>8220</v>
      </c>
      <c r="G3743" t="s">
        <v>8223</v>
      </c>
      <c r="H3743" t="s">
        <v>8245</v>
      </c>
      <c r="I3743">
        <v>1427580426</v>
      </c>
      <c r="J3743">
        <v>1424992026</v>
      </c>
      <c r="K3743" t="b">
        <v>0</v>
      </c>
      <c r="L3743">
        <v>12</v>
      </c>
      <c r="M3743" t="b">
        <v>0</v>
      </c>
      <c r="N3743" t="s">
        <v>8269</v>
      </c>
      <c r="O3743" s="9">
        <f t="shared" si="295"/>
        <v>57</v>
      </c>
      <c r="P3743">
        <f t="shared" si="296"/>
        <v>59.58</v>
      </c>
      <c r="Q3743" s="11" t="s">
        <v>8315</v>
      </c>
      <c r="R3743" t="s">
        <v>8316</v>
      </c>
      <c r="S3743" s="16">
        <f t="shared" si="297"/>
        <v>42061.963263888887</v>
      </c>
      <c r="T3743" s="16">
        <f t="shared" si="298"/>
        <v>16522.921597222223</v>
      </c>
      <c r="U3743">
        <f t="shared" si="294"/>
        <v>2015</v>
      </c>
    </row>
    <row r="3744" spans="1:21" ht="43.2" x14ac:dyDescent="0.55000000000000004">
      <c r="A3744">
        <v>2852</v>
      </c>
      <c r="B3744" s="3" t="s">
        <v>2852</v>
      </c>
      <c r="C3744" s="3" t="s">
        <v>6962</v>
      </c>
      <c r="D3744" s="6">
        <v>5000</v>
      </c>
      <c r="E3744" s="8">
        <v>95</v>
      </c>
      <c r="F3744" t="s">
        <v>8220</v>
      </c>
      <c r="G3744" t="s">
        <v>8223</v>
      </c>
      <c r="H3744" t="s">
        <v>8245</v>
      </c>
      <c r="I3744">
        <v>1403312703</v>
      </c>
      <c r="J3744">
        <v>1400720703</v>
      </c>
      <c r="K3744" t="b">
        <v>0</v>
      </c>
      <c r="L3744">
        <v>6</v>
      </c>
      <c r="M3744" t="b">
        <v>0</v>
      </c>
      <c r="N3744" t="s">
        <v>8269</v>
      </c>
      <c r="O3744" s="9">
        <f t="shared" si="295"/>
        <v>2</v>
      </c>
      <c r="P3744">
        <f t="shared" si="296"/>
        <v>15.83</v>
      </c>
      <c r="Q3744" s="11" t="s">
        <v>8315</v>
      </c>
      <c r="R3744" t="s">
        <v>8316</v>
      </c>
      <c r="S3744" s="16">
        <f t="shared" si="297"/>
        <v>41781.045173611114</v>
      </c>
      <c r="T3744" s="16">
        <f t="shared" si="298"/>
        <v>16242.045173611112</v>
      </c>
      <c r="U3744">
        <f t="shared" si="294"/>
        <v>2014</v>
      </c>
    </row>
    <row r="3745" spans="1:21" ht="43.2" x14ac:dyDescent="0.55000000000000004">
      <c r="A3745">
        <v>2865</v>
      </c>
      <c r="B3745" s="3" t="s">
        <v>2865</v>
      </c>
      <c r="C3745" s="3" t="s">
        <v>6975</v>
      </c>
      <c r="D3745" s="6">
        <v>2888</v>
      </c>
      <c r="E3745" s="8">
        <v>0</v>
      </c>
      <c r="F3745" t="s">
        <v>8220</v>
      </c>
      <c r="G3745" t="s">
        <v>8223</v>
      </c>
      <c r="H3745" t="s">
        <v>8245</v>
      </c>
      <c r="I3745">
        <v>1420512259</v>
      </c>
      <c r="J3745">
        <v>1415328259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5"/>
        <v>0</v>
      </c>
      <c r="P3745">
        <f t="shared" si="296"/>
        <v>0</v>
      </c>
      <c r="Q3745" s="11" t="s">
        <v>8315</v>
      </c>
      <c r="R3745" t="s">
        <v>8316</v>
      </c>
      <c r="S3745" s="16">
        <f t="shared" si="297"/>
        <v>41950.114108796297</v>
      </c>
      <c r="T3745" s="16">
        <f t="shared" si="298"/>
        <v>16441.114108796297</v>
      </c>
      <c r="U3745">
        <f t="shared" si="294"/>
        <v>2014</v>
      </c>
    </row>
    <row r="3746" spans="1:21" ht="43.2" x14ac:dyDescent="0.55000000000000004">
      <c r="A3746">
        <v>3965</v>
      </c>
      <c r="B3746" s="3" t="s">
        <v>3962</v>
      </c>
      <c r="C3746" s="3" t="s">
        <v>8072</v>
      </c>
      <c r="D3746" s="6">
        <v>2000</v>
      </c>
      <c r="E3746" s="8">
        <v>285</v>
      </c>
      <c r="F3746" t="s">
        <v>8220</v>
      </c>
      <c r="G3746" t="s">
        <v>8223</v>
      </c>
      <c r="H3746" t="s">
        <v>8245</v>
      </c>
      <c r="I3746">
        <v>1460608780</v>
      </c>
      <c r="J3746">
        <v>1455428380</v>
      </c>
      <c r="K3746" t="b">
        <v>0</v>
      </c>
      <c r="L3746">
        <v>4</v>
      </c>
      <c r="M3746" t="b">
        <v>0</v>
      </c>
      <c r="N3746" t="s">
        <v>8269</v>
      </c>
      <c r="O3746" s="9">
        <f t="shared" si="295"/>
        <v>14</v>
      </c>
      <c r="P3746">
        <f t="shared" si="296"/>
        <v>71.25</v>
      </c>
      <c r="Q3746" s="11" t="s">
        <v>8315</v>
      </c>
      <c r="R3746" t="s">
        <v>8316</v>
      </c>
      <c r="S3746" s="16">
        <f t="shared" si="297"/>
        <v>42414.235879629632</v>
      </c>
      <c r="T3746" s="16">
        <f t="shared" si="298"/>
        <v>16905.194212962964</v>
      </c>
      <c r="U3746">
        <f t="shared" si="294"/>
        <v>2016</v>
      </c>
    </row>
    <row r="3747" spans="1:21" ht="43.2" hidden="1" x14ac:dyDescent="0.55000000000000004">
      <c r="A3747">
        <v>3790</v>
      </c>
      <c r="B3747" s="3" t="s">
        <v>3787</v>
      </c>
      <c r="C3747" s="3" t="s">
        <v>7900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1479834023</v>
      </c>
      <c r="J3747">
        <v>1477238423</v>
      </c>
      <c r="K3747" t="b">
        <v>0</v>
      </c>
      <c r="L3747">
        <v>0</v>
      </c>
      <c r="M3747" t="b">
        <v>0</v>
      </c>
      <c r="N3747" t="s">
        <v>8303</v>
      </c>
      <c r="O3747" s="9">
        <f t="shared" si="295"/>
        <v>0</v>
      </c>
      <c r="P3747">
        <f t="shared" si="296"/>
        <v>0</v>
      </c>
      <c r="Q3747" s="11" t="s">
        <v>8315</v>
      </c>
      <c r="R3747" t="s">
        <v>8357</v>
      </c>
      <c r="S3747" s="16">
        <f t="shared" si="297"/>
        <v>42666.666932870372</v>
      </c>
      <c r="T3747" s="16">
        <f t="shared" si="298"/>
        <v>17127.708599537036</v>
      </c>
      <c r="U3747">
        <f t="shared" si="294"/>
        <v>2016</v>
      </c>
    </row>
    <row r="3748" spans="1:21" ht="43.2" x14ac:dyDescent="0.55000000000000004">
      <c r="A3748">
        <v>2898</v>
      </c>
      <c r="B3748" s="3" t="s">
        <v>2898</v>
      </c>
      <c r="C3748" s="3" t="s">
        <v>7008</v>
      </c>
      <c r="D3748" s="6">
        <v>7500</v>
      </c>
      <c r="E3748" s="8">
        <v>316</v>
      </c>
      <c r="F3748" t="s">
        <v>8220</v>
      </c>
      <c r="G3748" t="s">
        <v>8223</v>
      </c>
      <c r="H3748" t="s">
        <v>8245</v>
      </c>
      <c r="I3748">
        <v>1446307053</v>
      </c>
      <c r="J3748">
        <v>1443715053</v>
      </c>
      <c r="K3748" t="b">
        <v>0</v>
      </c>
      <c r="L3748">
        <v>12</v>
      </c>
      <c r="M3748" t="b">
        <v>0</v>
      </c>
      <c r="N3748" t="s">
        <v>8269</v>
      </c>
      <c r="O3748" s="9">
        <f t="shared" si="295"/>
        <v>4</v>
      </c>
      <c r="P3748">
        <f t="shared" si="296"/>
        <v>26.33</v>
      </c>
      <c r="Q3748" s="11" t="s">
        <v>8315</v>
      </c>
      <c r="R3748" t="s">
        <v>8316</v>
      </c>
      <c r="S3748" s="16">
        <f t="shared" si="297"/>
        <v>42278.664965277778</v>
      </c>
      <c r="T3748" s="16">
        <f t="shared" si="298"/>
        <v>16739.664965277778</v>
      </c>
      <c r="U3748">
        <f t="shared" si="294"/>
        <v>2015</v>
      </c>
    </row>
    <row r="3749" spans="1:21" ht="57.6" x14ac:dyDescent="0.55000000000000004">
      <c r="A3749">
        <v>3970</v>
      </c>
      <c r="B3749" s="3" t="s">
        <v>3967</v>
      </c>
      <c r="C3749" s="3" t="s">
        <v>8077</v>
      </c>
      <c r="D3749" s="6">
        <v>15000</v>
      </c>
      <c r="E3749" s="8">
        <v>11</v>
      </c>
      <c r="F3749" t="s">
        <v>8220</v>
      </c>
      <c r="G3749" t="s">
        <v>8223</v>
      </c>
      <c r="H3749" t="s">
        <v>8245</v>
      </c>
      <c r="I3749">
        <v>1460925811</v>
      </c>
      <c r="J3749">
        <v>1458333811</v>
      </c>
      <c r="K3749" t="b">
        <v>0</v>
      </c>
      <c r="L3749">
        <v>2</v>
      </c>
      <c r="M3749" t="b">
        <v>0</v>
      </c>
      <c r="N3749" t="s">
        <v>8269</v>
      </c>
      <c r="O3749" s="9">
        <f t="shared" si="295"/>
        <v>0</v>
      </c>
      <c r="P3749">
        <f t="shared" si="296"/>
        <v>5.5</v>
      </c>
      <c r="Q3749" s="11" t="s">
        <v>8315</v>
      </c>
      <c r="R3749" t="s">
        <v>8316</v>
      </c>
      <c r="S3749" s="16">
        <f t="shared" si="297"/>
        <v>42447.863553240735</v>
      </c>
      <c r="T3749" s="16">
        <f t="shared" si="298"/>
        <v>16908.863553240739</v>
      </c>
      <c r="U3749">
        <f t="shared" si="294"/>
        <v>2016</v>
      </c>
    </row>
    <row r="3750" spans="1:21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6">
        <f t="shared" si="297"/>
        <v>42395.706435185188</v>
      </c>
      <c r="T3750" s="16">
        <f t="shared" si="298"/>
        <v>16847.249305555557</v>
      </c>
      <c r="U3750">
        <f t="shared" si="294"/>
        <v>2016</v>
      </c>
    </row>
    <row r="3751" spans="1:21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6">
        <f t="shared" si="297"/>
        <v>42458.127175925925</v>
      </c>
      <c r="T3751" s="16">
        <f t="shared" si="298"/>
        <v>16920.165972222221</v>
      </c>
      <c r="U3751">
        <f t="shared" si="294"/>
        <v>2016</v>
      </c>
    </row>
    <row r="3752" spans="1:21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6">
        <f t="shared" si="297"/>
        <v>42016.981574074074</v>
      </c>
      <c r="T3752" s="16">
        <f t="shared" si="298"/>
        <v>16476.332638888889</v>
      </c>
      <c r="U3752">
        <f t="shared" si="294"/>
        <v>2015</v>
      </c>
    </row>
    <row r="3753" spans="1:21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6">
        <f t="shared" si="297"/>
        <v>42403.035567129627</v>
      </c>
      <c r="T3753" s="16">
        <f t="shared" si="298"/>
        <v>16893.99390046296</v>
      </c>
      <c r="U3753">
        <f t="shared" si="294"/>
        <v>2016</v>
      </c>
    </row>
    <row r="3754" spans="1:21" ht="57.6" hidden="1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16">
        <f t="shared" si="297"/>
        <v>42619.802488425921</v>
      </c>
      <c r="T3754" s="16">
        <f t="shared" si="298"/>
        <v>17090.875</v>
      </c>
      <c r="U3754">
        <f t="shared" si="294"/>
        <v>2016</v>
      </c>
    </row>
    <row r="3755" spans="1:21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6">
        <f t="shared" si="297"/>
        <v>42128.824074074073</v>
      </c>
      <c r="T3755" s="16">
        <f t="shared" si="298"/>
        <v>16589</v>
      </c>
      <c r="U3755">
        <f t="shared" si="294"/>
        <v>2015</v>
      </c>
    </row>
    <row r="3756" spans="1:21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6">
        <f t="shared" si="297"/>
        <v>41808.881215277775</v>
      </c>
      <c r="T3756" s="16">
        <f t="shared" si="298"/>
        <v>16277.207638888889</v>
      </c>
      <c r="U3756">
        <f t="shared" si="294"/>
        <v>2014</v>
      </c>
    </row>
    <row r="3757" spans="1:21" ht="43.2" hidden="1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16">
        <f t="shared" si="297"/>
        <v>42445.866979166662</v>
      </c>
      <c r="T3757" s="16">
        <f t="shared" si="298"/>
        <v>16906.866979166665</v>
      </c>
      <c r="U3757">
        <f t="shared" si="294"/>
        <v>2016</v>
      </c>
    </row>
    <row r="3758" spans="1:21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6">
        <f t="shared" si="297"/>
        <v>41771.814791666664</v>
      </c>
      <c r="T3758" s="16">
        <f t="shared" si="298"/>
        <v>16232.814791666666</v>
      </c>
      <c r="U3758">
        <f t="shared" si="294"/>
        <v>2014</v>
      </c>
    </row>
    <row r="3759" spans="1:21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6">
        <f t="shared" si="297"/>
        <v>41954.850868055553</v>
      </c>
      <c r="T3759" s="16">
        <f t="shared" si="298"/>
        <v>16405.850868055557</v>
      </c>
      <c r="U3759">
        <f t="shared" si="294"/>
        <v>2014</v>
      </c>
    </row>
    <row r="3760" spans="1:21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6">
        <f t="shared" si="297"/>
        <v>41747.471504629626</v>
      </c>
      <c r="T3760" s="16">
        <f t="shared" si="298"/>
        <v>16209.208333333334</v>
      </c>
      <c r="U3760">
        <f t="shared" si="294"/>
        <v>2014</v>
      </c>
    </row>
    <row r="3761" spans="1:21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6">
        <f t="shared" si="297"/>
        <v>42182.108252314814</v>
      </c>
      <c r="T3761" s="16">
        <f t="shared" si="298"/>
        <v>16673.108252314814</v>
      </c>
      <c r="U3761">
        <f t="shared" si="294"/>
        <v>2015</v>
      </c>
    </row>
    <row r="3762" spans="1:21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6">
        <f t="shared" si="297"/>
        <v>41739.525300925925</v>
      </c>
      <c r="T3762" s="16">
        <f t="shared" si="298"/>
        <v>16195.525300925925</v>
      </c>
      <c r="U3762">
        <f t="shared" si="294"/>
        <v>2014</v>
      </c>
    </row>
    <row r="3763" spans="1:21" ht="43.2" hidden="1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16">
        <f t="shared" si="297"/>
        <v>42173.466863425929</v>
      </c>
      <c r="T3763" s="16">
        <f t="shared" si="298"/>
        <v>16657.958333333332</v>
      </c>
      <c r="U3763">
        <f t="shared" si="294"/>
        <v>2015</v>
      </c>
    </row>
    <row r="3764" spans="1:21" ht="43.2" hidden="1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16">
        <f t="shared" si="297"/>
        <v>42193.813530092593</v>
      </c>
      <c r="T3764" s="16">
        <f t="shared" si="298"/>
        <v>16649.813530092593</v>
      </c>
      <c r="U3764">
        <f t="shared" si="294"/>
        <v>2015</v>
      </c>
    </row>
    <row r="3765" spans="1:21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6">
        <f t="shared" si="297"/>
        <v>42065.750300925924</v>
      </c>
      <c r="T3765" s="16">
        <f t="shared" si="298"/>
        <v>16526.708634259259</v>
      </c>
      <c r="U3765">
        <f t="shared" si="294"/>
        <v>2015</v>
      </c>
    </row>
    <row r="3766" spans="1:21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6">
        <f t="shared" si="297"/>
        <v>42499.842962962968</v>
      </c>
      <c r="T3766" s="16">
        <f t="shared" si="298"/>
        <v>16950.024999999998</v>
      </c>
      <c r="U3766">
        <f t="shared" si="294"/>
        <v>2016</v>
      </c>
    </row>
    <row r="3767" spans="1:21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6">
        <f t="shared" si="297"/>
        <v>41820.776412037041</v>
      </c>
      <c r="T3767" s="16">
        <f t="shared" si="298"/>
        <v>16281.776412037039</v>
      </c>
      <c r="U3767">
        <f t="shared" si="294"/>
        <v>2014</v>
      </c>
    </row>
    <row r="3768" spans="1:21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6">
        <f t="shared" si="297"/>
        <v>41788.167187500003</v>
      </c>
      <c r="T3768" s="16">
        <f t="shared" si="298"/>
        <v>16254.167187500001</v>
      </c>
      <c r="U3768">
        <f t="shared" si="294"/>
        <v>2014</v>
      </c>
    </row>
    <row r="3769" spans="1:21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6">
        <f t="shared" si="297"/>
        <v>42050.019641203704</v>
      </c>
      <c r="T3769" s="16">
        <f t="shared" si="298"/>
        <v>16495.207638888889</v>
      </c>
      <c r="U3769">
        <f t="shared" si="294"/>
        <v>2015</v>
      </c>
    </row>
    <row r="3770" spans="1:21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6">
        <f t="shared" si="297"/>
        <v>41772.727893518517</v>
      </c>
      <c r="T3770" s="16">
        <f t="shared" si="298"/>
        <v>16233.727893518519</v>
      </c>
      <c r="U3770">
        <f t="shared" si="294"/>
        <v>2014</v>
      </c>
    </row>
    <row r="3771" spans="1:21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6">
        <f t="shared" si="297"/>
        <v>42445.598136574074</v>
      </c>
      <c r="T3771" s="16">
        <f t="shared" si="298"/>
        <v>16906.598136574074</v>
      </c>
      <c r="U3771">
        <f t="shared" si="294"/>
        <v>2016</v>
      </c>
    </row>
    <row r="3772" spans="1:21" ht="43.2" hidden="1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16">
        <f t="shared" si="297"/>
        <v>42138.930671296301</v>
      </c>
      <c r="T3772" s="16">
        <f t="shared" si="298"/>
        <v>16599.930671296297</v>
      </c>
      <c r="U3772">
        <f t="shared" si="294"/>
        <v>2015</v>
      </c>
    </row>
    <row r="3773" spans="1:21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6">
        <f t="shared" si="297"/>
        <v>42493.857083333336</v>
      </c>
      <c r="T3773" s="16">
        <f t="shared" si="298"/>
        <v>16939</v>
      </c>
      <c r="U3773">
        <f t="shared" si="294"/>
        <v>2016</v>
      </c>
    </row>
    <row r="3774" spans="1:21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6">
        <f t="shared" si="297"/>
        <v>42682.616967592592</v>
      </c>
      <c r="T3774" s="16">
        <f t="shared" si="298"/>
        <v>17134.25</v>
      </c>
      <c r="U3774">
        <f t="shared" si="294"/>
        <v>2016</v>
      </c>
    </row>
    <row r="3775" spans="1:21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6">
        <f t="shared" si="297"/>
        <v>42656.005173611105</v>
      </c>
      <c r="T3775" s="16">
        <f t="shared" si="298"/>
        <v>17120.088888888891</v>
      </c>
      <c r="U3775">
        <f t="shared" si="294"/>
        <v>2016</v>
      </c>
    </row>
    <row r="3776" spans="1:21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6">
        <f t="shared" si="297"/>
        <v>42087.792303240742</v>
      </c>
      <c r="T3776" s="16">
        <f t="shared" si="298"/>
        <v>16534.792303240742</v>
      </c>
      <c r="U3776">
        <f t="shared" si="294"/>
        <v>2015</v>
      </c>
    </row>
    <row r="3777" spans="1:21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6">
        <f t="shared" si="297"/>
        <v>42075.942627314813</v>
      </c>
      <c r="T3777" s="16">
        <f t="shared" si="298"/>
        <v>16534.166666666668</v>
      </c>
      <c r="U3777">
        <f t="shared" si="294"/>
        <v>2015</v>
      </c>
    </row>
    <row r="3778" spans="1:21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6">
        <f t="shared" si="297"/>
        <v>41814.367800925924</v>
      </c>
      <c r="T3778" s="16">
        <f t="shared" si="298"/>
        <v>16283.041666666666</v>
      </c>
      <c r="U3778">
        <f t="shared" si="294"/>
        <v>2014</v>
      </c>
    </row>
    <row r="3779" spans="1:21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16340.166666666666</v>
      </c>
      <c r="U3779">
        <f t="shared" ref="U3779:U3842" si="299">YEAR(S3779)</f>
        <v>2014</v>
      </c>
    </row>
    <row r="3780" spans="1:21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16480.819212962964</v>
      </c>
      <c r="U3780">
        <f t="shared" si="299"/>
        <v>2014</v>
      </c>
    </row>
    <row r="3781" spans="1:21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16886.693750000002</v>
      </c>
      <c r="U3781">
        <f t="shared" si="299"/>
        <v>2016</v>
      </c>
    </row>
    <row r="3782" spans="1:21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16629.837499999998</v>
      </c>
      <c r="U3782">
        <f t="shared" si="299"/>
        <v>2015</v>
      </c>
    </row>
    <row r="3783" spans="1:21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16321.882928240741</v>
      </c>
      <c r="U3783">
        <f t="shared" si="299"/>
        <v>2014</v>
      </c>
    </row>
    <row r="3784" spans="1:21" ht="43.2" hidden="1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17006.958333333332</v>
      </c>
      <c r="U3784">
        <f t="shared" si="299"/>
        <v>2016</v>
      </c>
    </row>
    <row r="3785" spans="1:21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ref="O3785:O3848" si="300">ROUND(E3785/D3785*100,0)</f>
        <v>129</v>
      </c>
      <c r="P3785">
        <f t="shared" ref="P3785:P3848" si="301">IFERROR(ROUND(E3785/L3785,2),0)</f>
        <v>64.459999999999994</v>
      </c>
      <c r="Q3785" s="11" t="s">
        <v>8315</v>
      </c>
      <c r="R3785" t="s">
        <v>8357</v>
      </c>
      <c r="S3785" s="16">
        <f t="shared" ref="S3785:S3848" si="302">(((J3785/60)/60)/24)+DATE(1970,1,1)</f>
        <v>42420.140277777777</v>
      </c>
      <c r="T3785" s="16">
        <f t="shared" ref="T3785:T3848" si="303">(((I3785/60)/60)/24)</f>
        <v>16875.666666666668</v>
      </c>
      <c r="U3785">
        <f t="shared" si="299"/>
        <v>2016</v>
      </c>
    </row>
    <row r="3786" spans="1:21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00"/>
        <v>115</v>
      </c>
      <c r="P3786">
        <f t="shared" si="301"/>
        <v>115</v>
      </c>
      <c r="Q3786" s="11" t="s">
        <v>8315</v>
      </c>
      <c r="R3786" t="s">
        <v>8357</v>
      </c>
      <c r="S3786" s="16">
        <f t="shared" si="302"/>
        <v>42531.980694444443</v>
      </c>
      <c r="T3786" s="16">
        <f t="shared" si="303"/>
        <v>16992.980694444446</v>
      </c>
      <c r="U3786">
        <f t="shared" si="299"/>
        <v>2016</v>
      </c>
    </row>
    <row r="3787" spans="1:21" ht="43.2" hidden="1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00"/>
        <v>151</v>
      </c>
      <c r="P3787">
        <f t="shared" si="301"/>
        <v>100.5</v>
      </c>
      <c r="Q3787" s="11" t="s">
        <v>8315</v>
      </c>
      <c r="R3787" t="s">
        <v>8357</v>
      </c>
      <c r="S3787" s="16">
        <f t="shared" si="302"/>
        <v>42548.63853009259</v>
      </c>
      <c r="T3787" s="16">
        <f t="shared" si="303"/>
        <v>17015.418750000001</v>
      </c>
      <c r="U3787">
        <f t="shared" si="299"/>
        <v>2016</v>
      </c>
    </row>
    <row r="3788" spans="1:21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16">
        <f t="shared" si="302"/>
        <v>42487.037905092591</v>
      </c>
      <c r="T3788" s="16">
        <f t="shared" si="303"/>
        <v>16948.037905092591</v>
      </c>
      <c r="U3788">
        <f t="shared" si="299"/>
        <v>2016</v>
      </c>
    </row>
    <row r="3789" spans="1:21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16">
        <f t="shared" si="302"/>
        <v>42167.534791666665</v>
      </c>
      <c r="T3789" s="16">
        <f t="shared" si="303"/>
        <v>16627.165972222221</v>
      </c>
      <c r="U3789">
        <f t="shared" si="299"/>
        <v>2015</v>
      </c>
    </row>
    <row r="3790" spans="1:21" ht="43.2" x14ac:dyDescent="0.55000000000000004">
      <c r="A3790">
        <v>3844</v>
      </c>
      <c r="B3790" s="3" t="s">
        <v>3841</v>
      </c>
      <c r="C3790" s="3" t="s">
        <v>7953</v>
      </c>
      <c r="D3790" s="6">
        <v>9800</v>
      </c>
      <c r="E3790" s="8">
        <v>4066</v>
      </c>
      <c r="F3790" t="s">
        <v>8220</v>
      </c>
      <c r="G3790" t="s">
        <v>8223</v>
      </c>
      <c r="H3790" t="s">
        <v>8245</v>
      </c>
      <c r="I3790">
        <v>1401778740</v>
      </c>
      <c r="J3790">
        <v>1399474134</v>
      </c>
      <c r="K3790" t="b">
        <v>1</v>
      </c>
      <c r="L3790">
        <v>50</v>
      </c>
      <c r="M3790" t="b">
        <v>0</v>
      </c>
      <c r="N3790" t="s">
        <v>8269</v>
      </c>
      <c r="O3790" s="9">
        <f t="shared" si="300"/>
        <v>41</v>
      </c>
      <c r="P3790">
        <f t="shared" si="301"/>
        <v>81.319999999999993</v>
      </c>
      <c r="Q3790" s="11" t="s">
        <v>8315</v>
      </c>
      <c r="R3790" t="s">
        <v>8316</v>
      </c>
      <c r="S3790" s="16">
        <f t="shared" si="302"/>
        <v>41766.617291666669</v>
      </c>
      <c r="T3790" s="16">
        <f t="shared" si="303"/>
        <v>16224.290972222223</v>
      </c>
      <c r="U3790">
        <f t="shared" si="299"/>
        <v>2014</v>
      </c>
    </row>
    <row r="3791" spans="1:21" ht="43.2" x14ac:dyDescent="0.55000000000000004">
      <c r="A3791">
        <v>2862</v>
      </c>
      <c r="B3791" s="3" t="s">
        <v>2862</v>
      </c>
      <c r="C3791" s="3" t="s">
        <v>6972</v>
      </c>
      <c r="D3791" s="6">
        <v>12700</v>
      </c>
      <c r="E3791" s="8">
        <v>55</v>
      </c>
      <c r="F3791" t="s">
        <v>8220</v>
      </c>
      <c r="G3791" t="s">
        <v>8223</v>
      </c>
      <c r="H3791" t="s">
        <v>8245</v>
      </c>
      <c r="I3791">
        <v>1403636229</v>
      </c>
      <c r="J3791">
        <v>1401044229</v>
      </c>
      <c r="K3791" t="b">
        <v>0</v>
      </c>
      <c r="L3791">
        <v>3</v>
      </c>
      <c r="M3791" t="b">
        <v>0</v>
      </c>
      <c r="N3791" t="s">
        <v>8269</v>
      </c>
      <c r="O3791" s="9">
        <f t="shared" si="300"/>
        <v>0</v>
      </c>
      <c r="P3791">
        <f t="shared" si="301"/>
        <v>18.329999999999998</v>
      </c>
      <c r="Q3791" s="11" t="s">
        <v>8315</v>
      </c>
      <c r="R3791" t="s">
        <v>8316</v>
      </c>
      <c r="S3791" s="16">
        <f t="shared" si="302"/>
        <v>41784.789687500001</v>
      </c>
      <c r="T3791" s="16">
        <f t="shared" si="303"/>
        <v>16245.789687499999</v>
      </c>
      <c r="U3791">
        <f t="shared" si="299"/>
        <v>2014</v>
      </c>
    </row>
    <row r="3792" spans="1:21" ht="43.2" x14ac:dyDescent="0.55000000000000004">
      <c r="A3792">
        <v>2903</v>
      </c>
      <c r="B3792" s="3" t="s">
        <v>2903</v>
      </c>
      <c r="C3792" s="3" t="s">
        <v>7013</v>
      </c>
      <c r="D3792" s="6">
        <v>5000</v>
      </c>
      <c r="E3792" s="8">
        <v>39</v>
      </c>
      <c r="F3792" t="s">
        <v>8220</v>
      </c>
      <c r="G3792" t="s">
        <v>8223</v>
      </c>
      <c r="H3792" t="s">
        <v>8245</v>
      </c>
      <c r="I3792">
        <v>1441771218</v>
      </c>
      <c r="J3792">
        <v>1436587218</v>
      </c>
      <c r="K3792" t="b">
        <v>0</v>
      </c>
      <c r="L3792">
        <v>4</v>
      </c>
      <c r="M3792" t="b">
        <v>0</v>
      </c>
      <c r="N3792" t="s">
        <v>8269</v>
      </c>
      <c r="O3792" s="9">
        <f t="shared" si="300"/>
        <v>1</v>
      </c>
      <c r="P3792">
        <f t="shared" si="301"/>
        <v>9.75</v>
      </c>
      <c r="Q3792" s="11" t="s">
        <v>8315</v>
      </c>
      <c r="R3792" t="s">
        <v>8316</v>
      </c>
      <c r="S3792" s="16">
        <f t="shared" si="302"/>
        <v>42196.166874999995</v>
      </c>
      <c r="T3792" s="16">
        <f t="shared" si="303"/>
        <v>16687.166874999999</v>
      </c>
      <c r="U3792">
        <f t="shared" si="299"/>
        <v>2015</v>
      </c>
    </row>
    <row r="3793" spans="1:21" ht="43.2" x14ac:dyDescent="0.55000000000000004">
      <c r="A3793">
        <v>3969</v>
      </c>
      <c r="B3793" s="3" t="s">
        <v>3966</v>
      </c>
      <c r="C3793" s="3" t="s">
        <v>8076</v>
      </c>
      <c r="D3793" s="6">
        <v>2825</v>
      </c>
      <c r="E3793" s="8">
        <v>211</v>
      </c>
      <c r="F3793" t="s">
        <v>8220</v>
      </c>
      <c r="G3793" t="s">
        <v>8223</v>
      </c>
      <c r="H3793" t="s">
        <v>8245</v>
      </c>
      <c r="I3793">
        <v>1472442900</v>
      </c>
      <c r="J3793">
        <v>1471638646</v>
      </c>
      <c r="K3793" t="b">
        <v>0</v>
      </c>
      <c r="L3793">
        <v>6</v>
      </c>
      <c r="M3793" t="b">
        <v>0</v>
      </c>
      <c r="N3793" t="s">
        <v>8269</v>
      </c>
      <c r="O3793" s="9">
        <f t="shared" si="300"/>
        <v>7</v>
      </c>
      <c r="P3793">
        <f t="shared" si="301"/>
        <v>35.17</v>
      </c>
      <c r="Q3793" s="11" t="s">
        <v>8315</v>
      </c>
      <c r="R3793" t="s">
        <v>8316</v>
      </c>
      <c r="S3793" s="16">
        <f t="shared" si="302"/>
        <v>42601.854699074072</v>
      </c>
      <c r="T3793" s="16">
        <f t="shared" si="303"/>
        <v>17042.163194444445</v>
      </c>
      <c r="U3793">
        <f t="shared" si="299"/>
        <v>2016</v>
      </c>
    </row>
    <row r="3794" spans="1:21" ht="43.2" x14ac:dyDescent="0.55000000000000004">
      <c r="A3794">
        <v>2879</v>
      </c>
      <c r="B3794" s="3" t="s">
        <v>2879</v>
      </c>
      <c r="C3794" s="3" t="s">
        <v>6989</v>
      </c>
      <c r="D3794" s="6">
        <v>11200</v>
      </c>
      <c r="E3794" s="8">
        <v>29</v>
      </c>
      <c r="F3794" t="s">
        <v>8220</v>
      </c>
      <c r="G3794" t="s">
        <v>8223</v>
      </c>
      <c r="H3794" t="s">
        <v>8245</v>
      </c>
      <c r="I3794">
        <v>1453310661</v>
      </c>
      <c r="J3794">
        <v>1450718661</v>
      </c>
      <c r="K3794" t="b">
        <v>0</v>
      </c>
      <c r="L3794">
        <v>1</v>
      </c>
      <c r="M3794" t="b">
        <v>0</v>
      </c>
      <c r="N3794" t="s">
        <v>8269</v>
      </c>
      <c r="O3794" s="9">
        <f t="shared" si="300"/>
        <v>0</v>
      </c>
      <c r="P3794">
        <f t="shared" si="301"/>
        <v>29</v>
      </c>
      <c r="Q3794" s="11" t="s">
        <v>8315</v>
      </c>
      <c r="R3794" t="s">
        <v>8316</v>
      </c>
      <c r="S3794" s="16">
        <f t="shared" si="302"/>
        <v>42359.725243055553</v>
      </c>
      <c r="T3794" s="16">
        <f t="shared" si="303"/>
        <v>16820.725243055556</v>
      </c>
      <c r="U3794">
        <f t="shared" si="299"/>
        <v>2015</v>
      </c>
    </row>
    <row r="3795" spans="1:21" ht="43.2" x14ac:dyDescent="0.55000000000000004">
      <c r="A3795">
        <v>4046</v>
      </c>
      <c r="B3795" s="3" t="s">
        <v>4042</v>
      </c>
      <c r="C3795" s="3" t="s">
        <v>8150</v>
      </c>
      <c r="D3795" s="6">
        <v>5600</v>
      </c>
      <c r="E3795" s="8">
        <v>460</v>
      </c>
      <c r="F3795" t="s">
        <v>8220</v>
      </c>
      <c r="G3795" t="s">
        <v>8223</v>
      </c>
      <c r="H3795" t="s">
        <v>8245</v>
      </c>
      <c r="I3795">
        <v>1413992210</v>
      </c>
      <c r="J3795">
        <v>1411400210</v>
      </c>
      <c r="K3795" t="b">
        <v>0</v>
      </c>
      <c r="L3795">
        <v>12</v>
      </c>
      <c r="M3795" t="b">
        <v>0</v>
      </c>
      <c r="N3795" t="s">
        <v>8269</v>
      </c>
      <c r="O3795" s="9">
        <f t="shared" si="300"/>
        <v>8</v>
      </c>
      <c r="P3795">
        <f t="shared" si="301"/>
        <v>38.33</v>
      </c>
      <c r="Q3795" s="11" t="s">
        <v>8315</v>
      </c>
      <c r="R3795" t="s">
        <v>8316</v>
      </c>
      <c r="S3795" s="16">
        <f t="shared" si="302"/>
        <v>41904.650578703702</v>
      </c>
      <c r="T3795" s="16">
        <f t="shared" si="303"/>
        <v>16365.650578703702</v>
      </c>
      <c r="U3795">
        <f t="shared" si="299"/>
        <v>2014</v>
      </c>
    </row>
    <row r="3796" spans="1:21" ht="43.2" x14ac:dyDescent="0.55000000000000004">
      <c r="A3796">
        <v>3864</v>
      </c>
      <c r="B3796" s="3" t="s">
        <v>3861</v>
      </c>
      <c r="C3796" s="3" t="s">
        <v>7973</v>
      </c>
      <c r="D3796" s="6">
        <v>5000</v>
      </c>
      <c r="E3796" s="8">
        <v>60</v>
      </c>
      <c r="F3796" t="s">
        <v>8220</v>
      </c>
      <c r="G3796" t="s">
        <v>8223</v>
      </c>
      <c r="H3796" t="s">
        <v>8245</v>
      </c>
      <c r="I3796">
        <v>1447799054</v>
      </c>
      <c r="J3796">
        <v>1445203454</v>
      </c>
      <c r="K3796" t="b">
        <v>0</v>
      </c>
      <c r="L3796">
        <v>3</v>
      </c>
      <c r="M3796" t="b">
        <v>0</v>
      </c>
      <c r="N3796" t="s">
        <v>8269</v>
      </c>
      <c r="O3796" s="9">
        <f t="shared" si="300"/>
        <v>1</v>
      </c>
      <c r="P3796">
        <f t="shared" si="301"/>
        <v>20</v>
      </c>
      <c r="Q3796" s="11" t="s">
        <v>8315</v>
      </c>
      <c r="R3796" t="s">
        <v>8316</v>
      </c>
      <c r="S3796" s="16">
        <f t="shared" si="302"/>
        <v>42295.891828703709</v>
      </c>
      <c r="T3796" s="16">
        <f t="shared" si="303"/>
        <v>16756.933495370369</v>
      </c>
      <c r="U3796">
        <f t="shared" si="299"/>
        <v>2015</v>
      </c>
    </row>
    <row r="3797" spans="1:21" ht="28.8" x14ac:dyDescent="0.55000000000000004">
      <c r="A3797">
        <v>3738</v>
      </c>
      <c r="B3797" s="3" t="s">
        <v>3735</v>
      </c>
      <c r="C3797" s="3" t="s">
        <v>7848</v>
      </c>
      <c r="D3797" s="6">
        <v>1500</v>
      </c>
      <c r="E3797" s="8">
        <v>270</v>
      </c>
      <c r="F3797" t="s">
        <v>8220</v>
      </c>
      <c r="G3797" t="s">
        <v>8224</v>
      </c>
      <c r="H3797" t="s">
        <v>8246</v>
      </c>
      <c r="I3797">
        <v>1405461600</v>
      </c>
      <c r="J3797">
        <v>1403562705</v>
      </c>
      <c r="K3797" t="b">
        <v>0</v>
      </c>
      <c r="L3797">
        <v>6</v>
      </c>
      <c r="M3797" t="b">
        <v>0</v>
      </c>
      <c r="N3797" t="s">
        <v>8269</v>
      </c>
      <c r="O3797" s="9">
        <f t="shared" si="300"/>
        <v>18</v>
      </c>
      <c r="P3797">
        <f t="shared" si="301"/>
        <v>45</v>
      </c>
      <c r="Q3797" s="11" t="s">
        <v>8315</v>
      </c>
      <c r="R3797" t="s">
        <v>8316</v>
      </c>
      <c r="S3797" s="16">
        <f t="shared" si="302"/>
        <v>41813.938715277778</v>
      </c>
      <c r="T3797" s="16">
        <f t="shared" si="303"/>
        <v>16266.916666666666</v>
      </c>
      <c r="U3797">
        <f t="shared" si="299"/>
        <v>2014</v>
      </c>
    </row>
    <row r="3798" spans="1:21" ht="43.2" x14ac:dyDescent="0.55000000000000004">
      <c r="A3798">
        <v>2845</v>
      </c>
      <c r="B3798" s="3" t="s">
        <v>2845</v>
      </c>
      <c r="C3798" s="3" t="s">
        <v>6955</v>
      </c>
      <c r="D3798" s="6">
        <v>7500</v>
      </c>
      <c r="E3798" s="8">
        <v>2366</v>
      </c>
      <c r="F3798" t="s">
        <v>8220</v>
      </c>
      <c r="G3798" t="s">
        <v>8223</v>
      </c>
      <c r="H3798" t="s">
        <v>8245</v>
      </c>
      <c r="I3798">
        <v>1433723033</v>
      </c>
      <c r="J3798">
        <v>1428539033</v>
      </c>
      <c r="K3798" t="b">
        <v>0</v>
      </c>
      <c r="L3798">
        <v>39</v>
      </c>
      <c r="M3798" t="b">
        <v>0</v>
      </c>
      <c r="N3798" t="s">
        <v>8269</v>
      </c>
      <c r="O3798" s="9">
        <f t="shared" si="300"/>
        <v>32</v>
      </c>
      <c r="P3798">
        <f t="shared" si="301"/>
        <v>60.67</v>
      </c>
      <c r="Q3798" s="11" t="s">
        <v>8315</v>
      </c>
      <c r="R3798" t="s">
        <v>8316</v>
      </c>
      <c r="S3798" s="16">
        <f t="shared" si="302"/>
        <v>42103.016585648147</v>
      </c>
      <c r="T3798" s="16">
        <f t="shared" si="303"/>
        <v>16594.016585648147</v>
      </c>
      <c r="U3798">
        <f t="shared" si="299"/>
        <v>2015</v>
      </c>
    </row>
    <row r="3799" spans="1:21" ht="43.2" x14ac:dyDescent="0.55000000000000004">
      <c r="A3799">
        <v>2889</v>
      </c>
      <c r="B3799" s="3" t="s">
        <v>2889</v>
      </c>
      <c r="C3799" s="3" t="s">
        <v>6999</v>
      </c>
      <c r="D3799" s="6">
        <v>3000</v>
      </c>
      <c r="E3799" s="8">
        <v>1142</v>
      </c>
      <c r="F3799" t="s">
        <v>8220</v>
      </c>
      <c r="G3799" t="s">
        <v>8223</v>
      </c>
      <c r="H3799" t="s">
        <v>8245</v>
      </c>
      <c r="I3799">
        <v>1409344985</v>
      </c>
      <c r="J3799">
        <v>1406752985</v>
      </c>
      <c r="K3799" t="b">
        <v>0</v>
      </c>
      <c r="L3799">
        <v>14</v>
      </c>
      <c r="M3799" t="b">
        <v>0</v>
      </c>
      <c r="N3799" t="s">
        <v>8269</v>
      </c>
      <c r="O3799" s="9">
        <f t="shared" si="300"/>
        <v>38</v>
      </c>
      <c r="P3799">
        <f t="shared" si="301"/>
        <v>81.569999999999993</v>
      </c>
      <c r="Q3799" s="11" t="s">
        <v>8315</v>
      </c>
      <c r="R3799" t="s">
        <v>8316</v>
      </c>
      <c r="S3799" s="16">
        <f t="shared" si="302"/>
        <v>41850.863252314812</v>
      </c>
      <c r="T3799" s="16">
        <f t="shared" si="303"/>
        <v>16311.863252314814</v>
      </c>
      <c r="U3799">
        <f t="shared" si="299"/>
        <v>2014</v>
      </c>
    </row>
    <row r="3800" spans="1:21" ht="43.2" x14ac:dyDescent="0.55000000000000004">
      <c r="A3800">
        <v>3858</v>
      </c>
      <c r="B3800" s="3" t="s">
        <v>3855</v>
      </c>
      <c r="C3800" s="3" t="s">
        <v>7967</v>
      </c>
      <c r="D3800" s="6">
        <v>500</v>
      </c>
      <c r="E3800" s="8">
        <v>10</v>
      </c>
      <c r="F3800" t="s">
        <v>8220</v>
      </c>
      <c r="G3800" t="s">
        <v>8224</v>
      </c>
      <c r="H3800" t="s">
        <v>8246</v>
      </c>
      <c r="I3800">
        <v>1432328400</v>
      </c>
      <c r="J3800">
        <v>1430734844</v>
      </c>
      <c r="K3800" t="b">
        <v>0</v>
      </c>
      <c r="L3800">
        <v>1</v>
      </c>
      <c r="M3800" t="b">
        <v>0</v>
      </c>
      <c r="N3800" t="s">
        <v>8269</v>
      </c>
      <c r="O3800" s="9">
        <f t="shared" si="300"/>
        <v>2</v>
      </c>
      <c r="P3800">
        <f t="shared" si="301"/>
        <v>10</v>
      </c>
      <c r="Q3800" s="11" t="s">
        <v>8315</v>
      </c>
      <c r="R3800" t="s">
        <v>8316</v>
      </c>
      <c r="S3800" s="16">
        <f t="shared" si="302"/>
        <v>42128.431064814817</v>
      </c>
      <c r="T3800" s="16">
        <f t="shared" si="303"/>
        <v>16577.875</v>
      </c>
      <c r="U3800">
        <f t="shared" si="299"/>
        <v>2015</v>
      </c>
    </row>
    <row r="3801" spans="1:21" ht="43.2" x14ac:dyDescent="0.55000000000000004">
      <c r="A3801">
        <v>3915</v>
      </c>
      <c r="B3801" s="3" t="s">
        <v>3912</v>
      </c>
      <c r="C3801" s="3" t="s">
        <v>8023</v>
      </c>
      <c r="D3801" s="6">
        <v>1500</v>
      </c>
      <c r="E3801" s="8">
        <v>5</v>
      </c>
      <c r="F3801" t="s">
        <v>8220</v>
      </c>
      <c r="G3801" t="s">
        <v>8224</v>
      </c>
      <c r="H3801" t="s">
        <v>8246</v>
      </c>
      <c r="I3801">
        <v>1464824309</v>
      </c>
      <c r="J3801">
        <v>1462232309</v>
      </c>
      <c r="K3801" t="b">
        <v>0</v>
      </c>
      <c r="L3801">
        <v>1</v>
      </c>
      <c r="M3801" t="b">
        <v>0</v>
      </c>
      <c r="N3801" t="s">
        <v>8269</v>
      </c>
      <c r="O3801" s="9">
        <f t="shared" si="300"/>
        <v>0</v>
      </c>
      <c r="P3801">
        <f t="shared" si="301"/>
        <v>5</v>
      </c>
      <c r="Q3801" s="11" t="s">
        <v>8315</v>
      </c>
      <c r="R3801" t="s">
        <v>8316</v>
      </c>
      <c r="S3801" s="16">
        <f t="shared" si="302"/>
        <v>42492.98505787037</v>
      </c>
      <c r="T3801" s="16">
        <f t="shared" si="303"/>
        <v>16953.98505787037</v>
      </c>
      <c r="U3801">
        <f t="shared" si="299"/>
        <v>2016</v>
      </c>
    </row>
    <row r="3802" spans="1:21" ht="43.2" x14ac:dyDescent="0.55000000000000004">
      <c r="A3802">
        <v>4013</v>
      </c>
      <c r="B3802" s="3" t="s">
        <v>4009</v>
      </c>
      <c r="C3802" s="3" t="s">
        <v>8118</v>
      </c>
      <c r="D3802" s="6">
        <v>2000</v>
      </c>
      <c r="E3802" s="8">
        <v>26</v>
      </c>
      <c r="F3802" t="s">
        <v>8220</v>
      </c>
      <c r="G3802" t="s">
        <v>8223</v>
      </c>
      <c r="H3802" t="s">
        <v>8245</v>
      </c>
      <c r="I3802">
        <v>1424070823</v>
      </c>
      <c r="J3802">
        <v>1421478823</v>
      </c>
      <c r="K3802" t="b">
        <v>0</v>
      </c>
      <c r="L3802">
        <v>2</v>
      </c>
      <c r="M3802" t="b">
        <v>0</v>
      </c>
      <c r="N3802" t="s">
        <v>8269</v>
      </c>
      <c r="O3802" s="9">
        <f t="shared" si="300"/>
        <v>1</v>
      </c>
      <c r="P3802">
        <f t="shared" si="301"/>
        <v>13</v>
      </c>
      <c r="Q3802" s="11" t="s">
        <v>8315</v>
      </c>
      <c r="R3802" t="s">
        <v>8316</v>
      </c>
      <c r="S3802" s="16">
        <f t="shared" si="302"/>
        <v>42021.301192129627</v>
      </c>
      <c r="T3802" s="16">
        <f t="shared" si="303"/>
        <v>16482.301192129627</v>
      </c>
      <c r="U3802">
        <f t="shared" si="299"/>
        <v>2015</v>
      </c>
    </row>
    <row r="3803" spans="1:21" x14ac:dyDescent="0.55000000000000004">
      <c r="A3803">
        <v>2864</v>
      </c>
      <c r="B3803" s="3" t="s">
        <v>2864</v>
      </c>
      <c r="C3803" s="3" t="s">
        <v>6974</v>
      </c>
      <c r="D3803" s="6">
        <v>2500</v>
      </c>
      <c r="E3803" s="8">
        <v>40</v>
      </c>
      <c r="F3803" t="s">
        <v>8220</v>
      </c>
      <c r="G3803" t="s">
        <v>8224</v>
      </c>
      <c r="H3803" t="s">
        <v>8246</v>
      </c>
      <c r="I3803">
        <v>1437139080</v>
      </c>
      <c r="J3803">
        <v>1434552207</v>
      </c>
      <c r="K3803" t="b">
        <v>0</v>
      </c>
      <c r="L3803">
        <v>3</v>
      </c>
      <c r="M3803" t="b">
        <v>0</v>
      </c>
      <c r="N3803" t="s">
        <v>8269</v>
      </c>
      <c r="O3803" s="9">
        <f t="shared" si="300"/>
        <v>2</v>
      </c>
      <c r="P3803">
        <f t="shared" si="301"/>
        <v>13.33</v>
      </c>
      <c r="Q3803" s="11" t="s">
        <v>8315</v>
      </c>
      <c r="R3803" t="s">
        <v>8316</v>
      </c>
      <c r="S3803" s="16">
        <f t="shared" si="302"/>
        <v>42172.613506944443</v>
      </c>
      <c r="T3803" s="16">
        <f t="shared" si="303"/>
        <v>16633.554166666665</v>
      </c>
      <c r="U3803">
        <f t="shared" si="299"/>
        <v>2015</v>
      </c>
    </row>
    <row r="3804" spans="1:21" ht="43.2" x14ac:dyDescent="0.55000000000000004">
      <c r="A3804">
        <v>3995</v>
      </c>
      <c r="B3804" s="3" t="s">
        <v>3991</v>
      </c>
      <c r="C3804" s="3" t="s">
        <v>8101</v>
      </c>
      <c r="D3804" s="6">
        <v>200</v>
      </c>
      <c r="E3804" s="8">
        <v>70</v>
      </c>
      <c r="F3804" t="s">
        <v>8220</v>
      </c>
      <c r="G3804" t="s">
        <v>8224</v>
      </c>
      <c r="H3804" t="s">
        <v>8246</v>
      </c>
      <c r="I3804">
        <v>1423913220</v>
      </c>
      <c r="J3804">
        <v>1421339077</v>
      </c>
      <c r="K3804" t="b">
        <v>0</v>
      </c>
      <c r="L3804">
        <v>4</v>
      </c>
      <c r="M3804" t="b">
        <v>0</v>
      </c>
      <c r="N3804" t="s">
        <v>8269</v>
      </c>
      <c r="O3804" s="9">
        <f t="shared" si="300"/>
        <v>35</v>
      </c>
      <c r="P3804">
        <f t="shared" si="301"/>
        <v>17.5</v>
      </c>
      <c r="Q3804" s="11" t="s">
        <v>8315</v>
      </c>
      <c r="R3804" t="s">
        <v>8316</v>
      </c>
      <c r="S3804" s="16">
        <f t="shared" si="302"/>
        <v>42019.683761574073</v>
      </c>
      <c r="T3804" s="16">
        <f t="shared" si="303"/>
        <v>16480.477083333335</v>
      </c>
      <c r="U3804">
        <f t="shared" si="299"/>
        <v>2015</v>
      </c>
    </row>
    <row r="3805" spans="1:21" ht="57.6" x14ac:dyDescent="0.55000000000000004">
      <c r="A3805">
        <v>4001</v>
      </c>
      <c r="B3805" s="3" t="s">
        <v>3997</v>
      </c>
      <c r="C3805" s="3" t="s">
        <v>8107</v>
      </c>
      <c r="D3805" s="6">
        <v>1200</v>
      </c>
      <c r="E3805" s="8">
        <v>453</v>
      </c>
      <c r="F3805" t="s">
        <v>8220</v>
      </c>
      <c r="G3805" t="s">
        <v>8224</v>
      </c>
      <c r="H3805" t="s">
        <v>8246</v>
      </c>
      <c r="I3805">
        <v>1488394800</v>
      </c>
      <c r="J3805">
        <v>1486681708</v>
      </c>
      <c r="K3805" t="b">
        <v>0</v>
      </c>
      <c r="L3805">
        <v>14</v>
      </c>
      <c r="M3805" t="b">
        <v>0</v>
      </c>
      <c r="N3805" t="s">
        <v>8269</v>
      </c>
      <c r="O3805" s="9">
        <f t="shared" si="300"/>
        <v>38</v>
      </c>
      <c r="P3805">
        <f t="shared" si="301"/>
        <v>32.36</v>
      </c>
      <c r="Q3805" s="11" t="s">
        <v>8315</v>
      </c>
      <c r="R3805" t="s">
        <v>8316</v>
      </c>
      <c r="S3805" s="16">
        <f t="shared" si="302"/>
        <v>42775.964212962965</v>
      </c>
      <c r="T3805" s="16">
        <f t="shared" si="303"/>
        <v>17226.791666666668</v>
      </c>
      <c r="U3805">
        <f t="shared" si="299"/>
        <v>2017</v>
      </c>
    </row>
    <row r="3806" spans="1:21" ht="43.2" hidden="1" x14ac:dyDescent="0.55000000000000004">
      <c r="A3806">
        <v>3199</v>
      </c>
      <c r="B3806" s="3" t="s">
        <v>3199</v>
      </c>
      <c r="C3806" s="3" t="s">
        <v>7309</v>
      </c>
      <c r="D3806" s="6">
        <v>5000</v>
      </c>
      <c r="E3806" s="8">
        <v>2608</v>
      </c>
      <c r="F3806" t="s">
        <v>8220</v>
      </c>
      <c r="G3806" t="s">
        <v>8223</v>
      </c>
      <c r="H3806" t="s">
        <v>8245</v>
      </c>
      <c r="I3806">
        <v>1410037200</v>
      </c>
      <c r="J3806">
        <v>1407435418</v>
      </c>
      <c r="K3806" t="b">
        <v>0</v>
      </c>
      <c r="L3806">
        <v>53</v>
      </c>
      <c r="M3806" t="b">
        <v>0</v>
      </c>
      <c r="N3806" t="s">
        <v>8303</v>
      </c>
      <c r="O3806" s="9">
        <f t="shared" si="300"/>
        <v>52</v>
      </c>
      <c r="P3806">
        <f t="shared" si="301"/>
        <v>49.21</v>
      </c>
      <c r="Q3806" s="11" t="s">
        <v>8315</v>
      </c>
      <c r="R3806" t="s">
        <v>8357</v>
      </c>
      <c r="S3806" s="16">
        <f t="shared" si="302"/>
        <v>41858.761782407404</v>
      </c>
      <c r="T3806" s="16">
        <f t="shared" si="303"/>
        <v>16319.875</v>
      </c>
      <c r="U3806">
        <f t="shared" si="299"/>
        <v>2014</v>
      </c>
    </row>
    <row r="3807" spans="1:21" ht="43.2" x14ac:dyDescent="0.55000000000000004">
      <c r="A3807">
        <v>3925</v>
      </c>
      <c r="B3807" s="3" t="s">
        <v>3922</v>
      </c>
      <c r="C3807" s="3" t="s">
        <v>8033</v>
      </c>
      <c r="D3807" s="6">
        <v>150</v>
      </c>
      <c r="E3807" s="8">
        <v>15</v>
      </c>
      <c r="F3807" t="s">
        <v>8220</v>
      </c>
      <c r="G3807" t="s">
        <v>8223</v>
      </c>
      <c r="H3807" t="s">
        <v>8245</v>
      </c>
      <c r="I3807">
        <v>1406753639</v>
      </c>
      <c r="J3807">
        <v>1404161639</v>
      </c>
      <c r="K3807" t="b">
        <v>0</v>
      </c>
      <c r="L3807">
        <v>3</v>
      </c>
      <c r="M3807" t="b">
        <v>0</v>
      </c>
      <c r="N3807" t="s">
        <v>8269</v>
      </c>
      <c r="O3807" s="9">
        <f t="shared" si="300"/>
        <v>10</v>
      </c>
      <c r="P3807">
        <f t="shared" si="301"/>
        <v>5</v>
      </c>
      <c r="Q3807" s="11" t="s">
        <v>8315</v>
      </c>
      <c r="R3807" t="s">
        <v>8316</v>
      </c>
      <c r="S3807" s="16">
        <f t="shared" si="302"/>
        <v>41820.870821759258</v>
      </c>
      <c r="T3807" s="16">
        <f t="shared" si="303"/>
        <v>16281.870821759259</v>
      </c>
      <c r="U3807">
        <f t="shared" si="299"/>
        <v>2014</v>
      </c>
    </row>
    <row r="3808" spans="1:21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16">
        <f t="shared" si="302"/>
        <v>41799.259039351848</v>
      </c>
      <c r="T3808" s="16">
        <f t="shared" si="303"/>
        <v>16250.259039351849</v>
      </c>
      <c r="U3808">
        <f t="shared" si="299"/>
        <v>2014</v>
      </c>
    </row>
    <row r="3809" spans="1:21" ht="43.2" x14ac:dyDescent="0.55000000000000004">
      <c r="A3809">
        <v>4067</v>
      </c>
      <c r="B3809" s="3" t="s">
        <v>4063</v>
      </c>
      <c r="C3809" s="3" t="s">
        <v>7998</v>
      </c>
      <c r="D3809" s="6">
        <v>5000</v>
      </c>
      <c r="E3809" s="8">
        <v>3045</v>
      </c>
      <c r="F3809" t="s">
        <v>8220</v>
      </c>
      <c r="G3809" t="s">
        <v>8223</v>
      </c>
      <c r="H3809" t="s">
        <v>8245</v>
      </c>
      <c r="I3809">
        <v>1443408550</v>
      </c>
      <c r="J3809">
        <v>1439952550</v>
      </c>
      <c r="K3809" t="b">
        <v>0</v>
      </c>
      <c r="L3809">
        <v>17</v>
      </c>
      <c r="M3809" t="b">
        <v>0</v>
      </c>
      <c r="N3809" t="s">
        <v>8269</v>
      </c>
      <c r="O3809" s="9">
        <f t="shared" si="300"/>
        <v>61</v>
      </c>
      <c r="P3809">
        <f t="shared" si="301"/>
        <v>179.12</v>
      </c>
      <c r="Q3809" s="11" t="s">
        <v>8315</v>
      </c>
      <c r="R3809" t="s">
        <v>8316</v>
      </c>
      <c r="S3809" s="16">
        <f t="shared" si="302"/>
        <v>42235.117476851854</v>
      </c>
      <c r="T3809" s="16">
        <f t="shared" si="303"/>
        <v>16706.11747685185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00"/>
        <v>100</v>
      </c>
      <c r="P3810">
        <f t="shared" si="301"/>
        <v>41.67</v>
      </c>
      <c r="Q3810" s="11" t="s">
        <v>8315</v>
      </c>
      <c r="R3810" t="s">
        <v>8316</v>
      </c>
      <c r="S3810" s="16">
        <f t="shared" si="302"/>
        <v>42059.453923611116</v>
      </c>
      <c r="T3810" s="16">
        <f t="shared" si="303"/>
        <v>16550.412256944444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00"/>
        <v>101</v>
      </c>
      <c r="P3811">
        <f t="shared" si="301"/>
        <v>53.29</v>
      </c>
      <c r="Q3811" s="11" t="s">
        <v>8315</v>
      </c>
      <c r="R3811" t="s">
        <v>8316</v>
      </c>
      <c r="S3811" s="16">
        <f t="shared" si="302"/>
        <v>41800.526701388888</v>
      </c>
      <c r="T3811" s="16">
        <f t="shared" si="303"/>
        <v>16281.958333333334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00"/>
        <v>122</v>
      </c>
      <c r="P3812">
        <f t="shared" si="301"/>
        <v>70.23</v>
      </c>
      <c r="Q3812" s="11" t="s">
        <v>8315</v>
      </c>
      <c r="R3812" t="s">
        <v>8316</v>
      </c>
      <c r="S3812" s="16">
        <f t="shared" si="302"/>
        <v>42054.849050925928</v>
      </c>
      <c r="T3812" s="16">
        <f t="shared" si="303"/>
        <v>16515.80738425926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00"/>
        <v>330</v>
      </c>
      <c r="P3813">
        <f t="shared" si="301"/>
        <v>43.42</v>
      </c>
      <c r="Q3813" s="11" t="s">
        <v>8315</v>
      </c>
      <c r="R3813" t="s">
        <v>8316</v>
      </c>
      <c r="S3813" s="16">
        <f t="shared" si="302"/>
        <v>42487.62700231481</v>
      </c>
      <c r="T3813" s="16">
        <f t="shared" si="303"/>
        <v>16952.458333333332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00"/>
        <v>110</v>
      </c>
      <c r="P3814">
        <f t="shared" si="301"/>
        <v>199.18</v>
      </c>
      <c r="Q3814" s="11" t="s">
        <v>8315</v>
      </c>
      <c r="R3814" t="s">
        <v>8316</v>
      </c>
      <c r="S3814" s="16">
        <f t="shared" si="302"/>
        <v>42109.751250000001</v>
      </c>
      <c r="T3814" s="16">
        <f t="shared" si="303"/>
        <v>16587.165972222221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00"/>
        <v>101</v>
      </c>
      <c r="P3815">
        <f t="shared" si="301"/>
        <v>78.52</v>
      </c>
      <c r="Q3815" s="11" t="s">
        <v>8315</v>
      </c>
      <c r="R3815" t="s">
        <v>8316</v>
      </c>
      <c r="S3815" s="16">
        <f t="shared" si="302"/>
        <v>42497.275706018518</v>
      </c>
      <c r="T3815" s="16">
        <f t="shared" si="303"/>
        <v>16966.90486111111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00"/>
        <v>140</v>
      </c>
      <c r="P3816">
        <f t="shared" si="301"/>
        <v>61.82</v>
      </c>
      <c r="Q3816" s="11" t="s">
        <v>8315</v>
      </c>
      <c r="R3816" t="s">
        <v>8316</v>
      </c>
      <c r="S3816" s="16">
        <f t="shared" si="302"/>
        <v>42058.904074074075</v>
      </c>
      <c r="T3816" s="16">
        <f t="shared" si="303"/>
        <v>16526.165972222221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00"/>
        <v>100</v>
      </c>
      <c r="P3817">
        <f t="shared" si="301"/>
        <v>50</v>
      </c>
      <c r="Q3817" s="11" t="s">
        <v>8315</v>
      </c>
      <c r="R3817" t="s">
        <v>8316</v>
      </c>
      <c r="S3817" s="16">
        <f t="shared" si="302"/>
        <v>42207.259918981479</v>
      </c>
      <c r="T3817" s="16">
        <f t="shared" si="303"/>
        <v>16667.958333333332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00"/>
        <v>119</v>
      </c>
      <c r="P3818">
        <f t="shared" si="301"/>
        <v>48.34</v>
      </c>
      <c r="Q3818" s="11" t="s">
        <v>8315</v>
      </c>
      <c r="R3818" t="s">
        <v>8316</v>
      </c>
      <c r="S3818" s="16">
        <f t="shared" si="302"/>
        <v>41807.690081018518</v>
      </c>
      <c r="T3818" s="16">
        <f t="shared" si="303"/>
        <v>16268.690081018518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00"/>
        <v>107</v>
      </c>
      <c r="P3819">
        <f t="shared" si="301"/>
        <v>107.25</v>
      </c>
      <c r="Q3819" s="11" t="s">
        <v>8315</v>
      </c>
      <c r="R3819" t="s">
        <v>8316</v>
      </c>
      <c r="S3819" s="16">
        <f t="shared" si="302"/>
        <v>42284.69694444444</v>
      </c>
      <c r="T3819" s="16">
        <f t="shared" si="303"/>
        <v>16732.165972222221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00"/>
        <v>228</v>
      </c>
      <c r="P3820">
        <f t="shared" si="301"/>
        <v>57</v>
      </c>
      <c r="Q3820" s="11" t="s">
        <v>8315</v>
      </c>
      <c r="R3820" t="s">
        <v>8316</v>
      </c>
      <c r="S3820" s="16">
        <f t="shared" si="302"/>
        <v>42045.84238425926</v>
      </c>
      <c r="T3820" s="16">
        <f t="shared" si="303"/>
        <v>16506.800717592592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00"/>
        <v>106</v>
      </c>
      <c r="P3821">
        <f t="shared" si="301"/>
        <v>40.92</v>
      </c>
      <c r="Q3821" s="11" t="s">
        <v>8315</v>
      </c>
      <c r="R3821" t="s">
        <v>8316</v>
      </c>
      <c r="S3821" s="16">
        <f t="shared" si="302"/>
        <v>42184.209537037037</v>
      </c>
      <c r="T3821" s="16">
        <f t="shared" si="303"/>
        <v>16633.87638888889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00"/>
        <v>143</v>
      </c>
      <c r="P3822">
        <f t="shared" si="301"/>
        <v>21.5</v>
      </c>
      <c r="Q3822" s="11" t="s">
        <v>8315</v>
      </c>
      <c r="R3822" t="s">
        <v>8316</v>
      </c>
      <c r="S3822" s="16">
        <f t="shared" si="302"/>
        <v>42160.651817129634</v>
      </c>
      <c r="T3822" s="16">
        <f t="shared" si="303"/>
        <v>16621.65181712963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00"/>
        <v>105</v>
      </c>
      <c r="P3823">
        <f t="shared" si="301"/>
        <v>79.540000000000006</v>
      </c>
      <c r="Q3823" s="11" t="s">
        <v>8315</v>
      </c>
      <c r="R3823" t="s">
        <v>8316</v>
      </c>
      <c r="S3823" s="16">
        <f t="shared" si="302"/>
        <v>42341.180636574078</v>
      </c>
      <c r="T3823" s="16">
        <f t="shared" si="303"/>
        <v>16804.180636574074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00"/>
        <v>110</v>
      </c>
      <c r="P3824">
        <f t="shared" si="301"/>
        <v>72.38</v>
      </c>
      <c r="Q3824" s="11" t="s">
        <v>8315</v>
      </c>
      <c r="R3824" t="s">
        <v>8316</v>
      </c>
      <c r="S3824" s="16">
        <f t="shared" si="302"/>
        <v>42329.838159722218</v>
      </c>
      <c r="T3824" s="16">
        <f t="shared" si="303"/>
        <v>16819.957638888889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00"/>
        <v>106</v>
      </c>
      <c r="P3825">
        <f t="shared" si="301"/>
        <v>64.63</v>
      </c>
      <c r="Q3825" s="11" t="s">
        <v>8315</v>
      </c>
      <c r="R3825" t="s">
        <v>8316</v>
      </c>
      <c r="S3825" s="16">
        <f t="shared" si="302"/>
        <v>42170.910231481481</v>
      </c>
      <c r="T3825" s="16">
        <f t="shared" si="303"/>
        <v>16636.165972222221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00"/>
        <v>108</v>
      </c>
      <c r="P3826">
        <f t="shared" si="301"/>
        <v>38.57</v>
      </c>
      <c r="Q3826" s="11" t="s">
        <v>8315</v>
      </c>
      <c r="R3826" t="s">
        <v>8316</v>
      </c>
      <c r="S3826" s="16">
        <f t="shared" si="302"/>
        <v>42571.626192129625</v>
      </c>
      <c r="T3826" s="16">
        <f t="shared" si="303"/>
        <v>17014.570138888888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00"/>
        <v>105</v>
      </c>
      <c r="P3827">
        <f t="shared" si="301"/>
        <v>107.57</v>
      </c>
      <c r="Q3827" s="11" t="s">
        <v>8315</v>
      </c>
      <c r="R3827" t="s">
        <v>8316</v>
      </c>
      <c r="S3827" s="16">
        <f t="shared" si="302"/>
        <v>42151.069606481484</v>
      </c>
      <c r="T3827" s="16">
        <f t="shared" si="303"/>
        <v>16603.06960648148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00"/>
        <v>119</v>
      </c>
      <c r="P3828">
        <f t="shared" si="301"/>
        <v>27.5</v>
      </c>
      <c r="Q3828" s="11" t="s">
        <v>8315</v>
      </c>
      <c r="R3828" t="s">
        <v>8316</v>
      </c>
      <c r="S3828" s="16">
        <f t="shared" si="302"/>
        <v>42101.423541666663</v>
      </c>
      <c r="T3828" s="16">
        <f t="shared" si="303"/>
        <v>16562.423541666667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00"/>
        <v>153</v>
      </c>
      <c r="P3829">
        <f t="shared" si="301"/>
        <v>70.459999999999994</v>
      </c>
      <c r="Q3829" s="11" t="s">
        <v>8315</v>
      </c>
      <c r="R3829" t="s">
        <v>8316</v>
      </c>
      <c r="S3829" s="16">
        <f t="shared" si="302"/>
        <v>42034.928252314814</v>
      </c>
      <c r="T3829" s="16">
        <f t="shared" si="303"/>
        <v>16521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00"/>
        <v>100</v>
      </c>
      <c r="P3830">
        <f t="shared" si="301"/>
        <v>178.57</v>
      </c>
      <c r="Q3830" s="11" t="s">
        <v>8315</v>
      </c>
      <c r="R3830" t="s">
        <v>8316</v>
      </c>
      <c r="S3830" s="16">
        <f t="shared" si="302"/>
        <v>41944.527627314819</v>
      </c>
      <c r="T3830" s="16">
        <f t="shared" si="303"/>
        <v>16435.569293981483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00"/>
        <v>100</v>
      </c>
      <c r="P3831">
        <f t="shared" si="301"/>
        <v>62.63</v>
      </c>
      <c r="Q3831" s="11" t="s">
        <v>8315</v>
      </c>
      <c r="R3831" t="s">
        <v>8316</v>
      </c>
      <c r="S3831" s="16">
        <f t="shared" si="302"/>
        <v>42593.865405092598</v>
      </c>
      <c r="T3831" s="16">
        <f t="shared" si="303"/>
        <v>17044.865405092594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00"/>
        <v>225</v>
      </c>
      <c r="P3832">
        <f t="shared" si="301"/>
        <v>75</v>
      </c>
      <c r="Q3832" s="11" t="s">
        <v>8315</v>
      </c>
      <c r="R3832" t="s">
        <v>8316</v>
      </c>
      <c r="S3832" s="16">
        <f t="shared" si="302"/>
        <v>42503.740868055553</v>
      </c>
      <c r="T3832" s="16">
        <f t="shared" si="303"/>
        <v>16948.740868055556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00"/>
        <v>106</v>
      </c>
      <c r="P3833">
        <f t="shared" si="301"/>
        <v>58.9</v>
      </c>
      <c r="Q3833" s="11" t="s">
        <v>8315</v>
      </c>
      <c r="R3833" t="s">
        <v>8316</v>
      </c>
      <c r="S3833" s="16">
        <f t="shared" si="302"/>
        <v>41927.848900462966</v>
      </c>
      <c r="T3833" s="16">
        <f t="shared" si="303"/>
        <v>16379.890567129631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00"/>
        <v>105</v>
      </c>
      <c r="P3834">
        <f t="shared" si="301"/>
        <v>139.56</v>
      </c>
      <c r="Q3834" s="11" t="s">
        <v>8315</v>
      </c>
      <c r="R3834" t="s">
        <v>8316</v>
      </c>
      <c r="S3834" s="16">
        <f t="shared" si="302"/>
        <v>42375.114988425921</v>
      </c>
      <c r="T3834" s="16">
        <f t="shared" si="303"/>
        <v>16851.114988425925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00"/>
        <v>117</v>
      </c>
      <c r="P3835">
        <f t="shared" si="301"/>
        <v>70</v>
      </c>
      <c r="Q3835" s="11" t="s">
        <v>8315</v>
      </c>
      <c r="R3835" t="s">
        <v>8316</v>
      </c>
      <c r="S3835" s="16">
        <f t="shared" si="302"/>
        <v>41963.872361111105</v>
      </c>
      <c r="T3835" s="16">
        <f t="shared" si="303"/>
        <v>16405.797916666666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00"/>
        <v>109</v>
      </c>
      <c r="P3836">
        <f t="shared" si="301"/>
        <v>57.39</v>
      </c>
      <c r="Q3836" s="11" t="s">
        <v>8315</v>
      </c>
      <c r="R3836" t="s">
        <v>8316</v>
      </c>
      <c r="S3836" s="16">
        <f t="shared" si="302"/>
        <v>42143.445219907408</v>
      </c>
      <c r="T3836" s="16">
        <f t="shared" si="303"/>
        <v>16604.445219907408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00"/>
        <v>160</v>
      </c>
      <c r="P3837">
        <f t="shared" si="301"/>
        <v>40</v>
      </c>
      <c r="Q3837" s="11" t="s">
        <v>8315</v>
      </c>
      <c r="R3837" t="s">
        <v>8316</v>
      </c>
      <c r="S3837" s="16">
        <f t="shared" si="302"/>
        <v>42460.94222222222</v>
      </c>
      <c r="T3837" s="16">
        <f t="shared" si="303"/>
        <v>16912.942222222224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0"/>
        <v>113</v>
      </c>
      <c r="P3838">
        <f t="shared" si="301"/>
        <v>64.290000000000006</v>
      </c>
      <c r="Q3838" s="11" t="s">
        <v>8315</v>
      </c>
      <c r="R3838" t="s">
        <v>8316</v>
      </c>
      <c r="S3838" s="16">
        <f t="shared" si="302"/>
        <v>42553.926527777774</v>
      </c>
      <c r="T3838" s="16">
        <f t="shared" si="303"/>
        <v>17016.172916666666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00"/>
        <v>102</v>
      </c>
      <c r="P3839">
        <f t="shared" si="301"/>
        <v>120.12</v>
      </c>
      <c r="Q3839" s="11" t="s">
        <v>8315</v>
      </c>
      <c r="R3839" t="s">
        <v>8316</v>
      </c>
      <c r="S3839" s="16">
        <f t="shared" si="302"/>
        <v>42152.765717592592</v>
      </c>
      <c r="T3839" s="16">
        <f t="shared" si="303"/>
        <v>16619.765717592592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00"/>
        <v>101</v>
      </c>
      <c r="P3840">
        <f t="shared" si="301"/>
        <v>1008.24</v>
      </c>
      <c r="Q3840" s="11" t="s">
        <v>8315</v>
      </c>
      <c r="R3840" t="s">
        <v>8316</v>
      </c>
      <c r="S3840" s="16">
        <f t="shared" si="302"/>
        <v>42116.710752314815</v>
      </c>
      <c r="T3840" s="16">
        <f t="shared" si="303"/>
        <v>16577.710752314815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00"/>
        <v>101</v>
      </c>
      <c r="P3841">
        <f t="shared" si="301"/>
        <v>63.28</v>
      </c>
      <c r="Q3841" s="11" t="s">
        <v>8315</v>
      </c>
      <c r="R3841" t="s">
        <v>8316</v>
      </c>
      <c r="S3841" s="16">
        <f t="shared" si="302"/>
        <v>42155.142638888887</v>
      </c>
      <c r="T3841" s="16">
        <f t="shared" si="303"/>
        <v>16646.142638888887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00"/>
        <v>6500</v>
      </c>
      <c r="P3842">
        <f t="shared" si="301"/>
        <v>21.67</v>
      </c>
      <c r="Q3842" s="11" t="s">
        <v>8315</v>
      </c>
      <c r="R3842" t="s">
        <v>8316</v>
      </c>
      <c r="S3842" s="16">
        <f t="shared" si="302"/>
        <v>42432.701724537037</v>
      </c>
      <c r="T3842" s="16">
        <f t="shared" si="303"/>
        <v>16888.660057870369</v>
      </c>
      <c r="U3842">
        <f t="shared" si="299"/>
        <v>2016</v>
      </c>
    </row>
    <row r="3843" spans="1:21" ht="28.8" x14ac:dyDescent="0.55000000000000004">
      <c r="A3843">
        <v>2914</v>
      </c>
      <c r="B3843" s="3" t="s">
        <v>2914</v>
      </c>
      <c r="C3843" s="3" t="s">
        <v>7024</v>
      </c>
      <c r="D3843" s="6">
        <v>25000</v>
      </c>
      <c r="E3843" s="8">
        <v>1</v>
      </c>
      <c r="F3843" t="s">
        <v>8220</v>
      </c>
      <c r="G3843" t="s">
        <v>8224</v>
      </c>
      <c r="H3843" t="s">
        <v>8246</v>
      </c>
      <c r="I3843">
        <v>1426365994</v>
      </c>
      <c r="J3843">
        <v>1421185594</v>
      </c>
      <c r="K3843" t="b">
        <v>0</v>
      </c>
      <c r="L3843">
        <v>1</v>
      </c>
      <c r="M3843" t="b">
        <v>0</v>
      </c>
      <c r="N3843" t="s">
        <v>8269</v>
      </c>
      <c r="O3843" s="9">
        <f t="shared" si="300"/>
        <v>0</v>
      </c>
      <c r="P3843">
        <f t="shared" si="301"/>
        <v>1</v>
      </c>
      <c r="Q3843" s="11" t="s">
        <v>8315</v>
      </c>
      <c r="R3843" t="s">
        <v>8316</v>
      </c>
      <c r="S3843" s="16">
        <f t="shared" si="302"/>
        <v>42017.907337962963</v>
      </c>
      <c r="T3843" s="16">
        <f t="shared" si="303"/>
        <v>16508.865671296295</v>
      </c>
      <c r="U3843">
        <f t="shared" ref="U3843:U3906" si="304">YEAR(S3843)</f>
        <v>2015</v>
      </c>
    </row>
    <row r="3844" spans="1:21" ht="43.2" x14ac:dyDescent="0.55000000000000004">
      <c r="A3844">
        <v>2842</v>
      </c>
      <c r="B3844" s="3" t="s">
        <v>2842</v>
      </c>
      <c r="C3844" s="3" t="s">
        <v>6952</v>
      </c>
      <c r="D3844" s="6">
        <v>1500</v>
      </c>
      <c r="E3844" s="8">
        <v>0</v>
      </c>
      <c r="F3844" t="s">
        <v>8220</v>
      </c>
      <c r="G3844" t="s">
        <v>8224</v>
      </c>
      <c r="H3844" t="s">
        <v>8246</v>
      </c>
      <c r="I3844">
        <v>1403348400</v>
      </c>
      <c r="J3844">
        <v>1401058295</v>
      </c>
      <c r="K3844" t="b">
        <v>0</v>
      </c>
      <c r="L3844">
        <v>0</v>
      </c>
      <c r="M3844" t="b">
        <v>0</v>
      </c>
      <c r="N3844" t="s">
        <v>8269</v>
      </c>
      <c r="O3844" s="9">
        <f t="shared" si="300"/>
        <v>0</v>
      </c>
      <c r="P3844">
        <f t="shared" si="301"/>
        <v>0</v>
      </c>
      <c r="Q3844" s="11" t="s">
        <v>8315</v>
      </c>
      <c r="R3844" t="s">
        <v>8316</v>
      </c>
      <c r="S3844" s="16">
        <f t="shared" si="302"/>
        <v>41784.952488425923</v>
      </c>
      <c r="T3844" s="16">
        <f t="shared" si="303"/>
        <v>16242.458333333334</v>
      </c>
      <c r="U3844">
        <f t="shared" si="304"/>
        <v>2014</v>
      </c>
    </row>
    <row r="3845" spans="1:21" ht="43.2" x14ac:dyDescent="0.55000000000000004">
      <c r="A3845">
        <v>3986</v>
      </c>
      <c r="B3845" s="3" t="s">
        <v>3982</v>
      </c>
      <c r="C3845" s="3" t="s">
        <v>8092</v>
      </c>
      <c r="D3845" s="6">
        <v>5000</v>
      </c>
      <c r="E3845" s="8">
        <v>488</v>
      </c>
      <c r="F3845" t="s">
        <v>8220</v>
      </c>
      <c r="G3845" t="s">
        <v>8224</v>
      </c>
      <c r="H3845" t="s">
        <v>8246</v>
      </c>
      <c r="I3845">
        <v>1462539840</v>
      </c>
      <c r="J3845">
        <v>1460034594</v>
      </c>
      <c r="K3845" t="b">
        <v>0</v>
      </c>
      <c r="L3845">
        <v>13</v>
      </c>
      <c r="M3845" t="b">
        <v>0</v>
      </c>
      <c r="N3845" t="s">
        <v>8269</v>
      </c>
      <c r="O3845" s="9">
        <f t="shared" si="300"/>
        <v>10</v>
      </c>
      <c r="P3845">
        <f t="shared" si="301"/>
        <v>37.54</v>
      </c>
      <c r="Q3845" s="11" t="s">
        <v>8315</v>
      </c>
      <c r="R3845" t="s">
        <v>8316</v>
      </c>
      <c r="S3845" s="16">
        <f t="shared" si="302"/>
        <v>42467.548541666663</v>
      </c>
      <c r="T3845" s="16">
        <f t="shared" si="303"/>
        <v>16927.544444444444</v>
      </c>
      <c r="U3845">
        <f t="shared" si="304"/>
        <v>2016</v>
      </c>
    </row>
    <row r="3846" spans="1:21" ht="43.2" x14ac:dyDescent="0.55000000000000004">
      <c r="A3846">
        <v>3736</v>
      </c>
      <c r="B3846" s="3" t="s">
        <v>3733</v>
      </c>
      <c r="C3846" s="3" t="s">
        <v>7846</v>
      </c>
      <c r="D3846" s="6">
        <v>1500</v>
      </c>
      <c r="E3846" s="8">
        <v>10</v>
      </c>
      <c r="F3846" t="s">
        <v>8220</v>
      </c>
      <c r="G3846" t="s">
        <v>8224</v>
      </c>
      <c r="H3846" t="s">
        <v>8246</v>
      </c>
      <c r="I3846">
        <v>1427133600</v>
      </c>
      <c r="J3846">
        <v>1423847093</v>
      </c>
      <c r="K3846" t="b">
        <v>0</v>
      </c>
      <c r="L3846">
        <v>1</v>
      </c>
      <c r="M3846" t="b">
        <v>0</v>
      </c>
      <c r="N3846" t="s">
        <v>8269</v>
      </c>
      <c r="O3846" s="9">
        <f t="shared" si="300"/>
        <v>1</v>
      </c>
      <c r="P3846">
        <f t="shared" si="301"/>
        <v>10</v>
      </c>
      <c r="Q3846" s="11" t="s">
        <v>8315</v>
      </c>
      <c r="R3846" t="s">
        <v>8316</v>
      </c>
      <c r="S3846" s="16">
        <f t="shared" si="302"/>
        <v>42048.711724537032</v>
      </c>
      <c r="T3846" s="16">
        <f t="shared" si="303"/>
        <v>16517.75</v>
      </c>
      <c r="U3846">
        <f t="shared" si="304"/>
        <v>2015</v>
      </c>
    </row>
    <row r="3847" spans="1:21" ht="28.8" x14ac:dyDescent="0.55000000000000004">
      <c r="A3847">
        <v>2894</v>
      </c>
      <c r="B3847" s="3" t="s">
        <v>2894</v>
      </c>
      <c r="C3847" s="3" t="s">
        <v>7004</v>
      </c>
      <c r="D3847" s="6">
        <v>50000</v>
      </c>
      <c r="E3847" s="8">
        <v>0</v>
      </c>
      <c r="F3847" t="s">
        <v>8220</v>
      </c>
      <c r="G3847" t="s">
        <v>8223</v>
      </c>
      <c r="H3847" t="s">
        <v>8245</v>
      </c>
      <c r="I3847">
        <v>1428100815</v>
      </c>
      <c r="J3847">
        <v>1422920415</v>
      </c>
      <c r="K3847" t="b">
        <v>0</v>
      </c>
      <c r="L3847">
        <v>0</v>
      </c>
      <c r="M3847" t="b">
        <v>0</v>
      </c>
      <c r="N3847" t="s">
        <v>8269</v>
      </c>
      <c r="O3847" s="9">
        <f t="shared" si="300"/>
        <v>0</v>
      </c>
      <c r="P3847">
        <f t="shared" si="301"/>
        <v>0</v>
      </c>
      <c r="Q3847" s="11" t="s">
        <v>8315</v>
      </c>
      <c r="R3847" t="s">
        <v>8316</v>
      </c>
      <c r="S3847" s="16">
        <f t="shared" si="302"/>
        <v>42037.986284722225</v>
      </c>
      <c r="T3847" s="16">
        <f t="shared" si="303"/>
        <v>16528.944618055557</v>
      </c>
      <c r="U3847">
        <f t="shared" si="304"/>
        <v>2015</v>
      </c>
    </row>
    <row r="3848" spans="1:21" ht="43.2" x14ac:dyDescent="0.55000000000000004">
      <c r="A3848">
        <v>4057</v>
      </c>
      <c r="B3848" s="3" t="s">
        <v>4053</v>
      </c>
      <c r="C3848" s="3" t="s">
        <v>8161</v>
      </c>
      <c r="D3848" s="6">
        <v>3500</v>
      </c>
      <c r="E3848" s="8">
        <v>775</v>
      </c>
      <c r="F3848" t="s">
        <v>8220</v>
      </c>
      <c r="G3848" t="s">
        <v>8224</v>
      </c>
      <c r="H3848" t="s">
        <v>8246</v>
      </c>
      <c r="I3848">
        <v>1448492400</v>
      </c>
      <c r="J3848">
        <v>1446506080</v>
      </c>
      <c r="K3848" t="b">
        <v>0</v>
      </c>
      <c r="L3848">
        <v>6</v>
      </c>
      <c r="M3848" t="b">
        <v>0</v>
      </c>
      <c r="N3848" t="s">
        <v>8269</v>
      </c>
      <c r="O3848" s="9">
        <f t="shared" si="300"/>
        <v>22</v>
      </c>
      <c r="P3848">
        <f t="shared" si="301"/>
        <v>129.16999999999999</v>
      </c>
      <c r="Q3848" s="11" t="s">
        <v>8315</v>
      </c>
      <c r="R3848" t="s">
        <v>8316</v>
      </c>
      <c r="S3848" s="16">
        <f t="shared" si="302"/>
        <v>42310.968518518523</v>
      </c>
      <c r="T3848" s="16">
        <f t="shared" si="303"/>
        <v>16764.958333333332</v>
      </c>
      <c r="U3848">
        <f t="shared" si="304"/>
        <v>2015</v>
      </c>
    </row>
    <row r="3849" spans="1:21" ht="28.8" x14ac:dyDescent="0.55000000000000004">
      <c r="A3849">
        <v>3900</v>
      </c>
      <c r="B3849" s="3" t="s">
        <v>3897</v>
      </c>
      <c r="C3849" s="3" t="s">
        <v>8008</v>
      </c>
      <c r="D3849" s="6">
        <v>2500</v>
      </c>
      <c r="E3849" s="8">
        <v>135</v>
      </c>
      <c r="F3849" t="s">
        <v>8220</v>
      </c>
      <c r="G3849" t="s">
        <v>8223</v>
      </c>
      <c r="H3849" t="s">
        <v>8245</v>
      </c>
      <c r="I3849">
        <v>1433988791</v>
      </c>
      <c r="J3849">
        <v>1431396791</v>
      </c>
      <c r="K3849" t="b">
        <v>0</v>
      </c>
      <c r="L3849">
        <v>5</v>
      </c>
      <c r="M3849" t="b">
        <v>0</v>
      </c>
      <c r="N3849" t="s">
        <v>8269</v>
      </c>
      <c r="O3849" s="9">
        <f t="shared" ref="O3849:O3912" si="305">ROUND(E3849/D3849*100,0)</f>
        <v>5</v>
      </c>
      <c r="P3849">
        <f t="shared" ref="P3849:P3912" si="306">IFERROR(ROUND(E3849/L3849,2),0)</f>
        <v>27</v>
      </c>
      <c r="Q3849" s="11" t="s">
        <v>8315</v>
      </c>
      <c r="R3849" t="s">
        <v>8316</v>
      </c>
      <c r="S3849" s="16">
        <f t="shared" ref="S3849:S3912" si="307">(((J3849/60)/60)/24)+DATE(1970,1,1)</f>
        <v>42136.092488425929</v>
      </c>
      <c r="T3849" s="16">
        <f t="shared" ref="T3849:T3912" si="308">(((I3849/60)/60)/24)</f>
        <v>16597.092488425926</v>
      </c>
      <c r="U3849">
        <f t="shared" si="304"/>
        <v>2015</v>
      </c>
    </row>
    <row r="3850" spans="1:21" ht="57.6" x14ac:dyDescent="0.55000000000000004">
      <c r="A3850">
        <v>2848</v>
      </c>
      <c r="B3850" s="3" t="s">
        <v>2848</v>
      </c>
      <c r="C3850" s="3" t="s">
        <v>6958</v>
      </c>
      <c r="D3850" s="6">
        <v>35000</v>
      </c>
      <c r="E3850" s="8">
        <v>70</v>
      </c>
      <c r="F3850" t="s">
        <v>8220</v>
      </c>
      <c r="G3850" t="s">
        <v>8223</v>
      </c>
      <c r="H3850" t="s">
        <v>8245</v>
      </c>
      <c r="I3850">
        <v>1432913659</v>
      </c>
      <c r="J3850">
        <v>1430321659</v>
      </c>
      <c r="K3850" t="b">
        <v>0</v>
      </c>
      <c r="L3850">
        <v>3</v>
      </c>
      <c r="M3850" t="b">
        <v>0</v>
      </c>
      <c r="N3850" t="s">
        <v>8269</v>
      </c>
      <c r="O3850" s="9">
        <f t="shared" si="305"/>
        <v>0</v>
      </c>
      <c r="P3850">
        <f t="shared" si="306"/>
        <v>23.33</v>
      </c>
      <c r="Q3850" s="11" t="s">
        <v>8315</v>
      </c>
      <c r="R3850" t="s">
        <v>8316</v>
      </c>
      <c r="S3850" s="16">
        <f t="shared" si="307"/>
        <v>42123.648831018523</v>
      </c>
      <c r="T3850" s="16">
        <f t="shared" si="308"/>
        <v>16584.64883101852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16">
        <f t="shared" si="307"/>
        <v>42136.767175925925</v>
      </c>
      <c r="T3851" s="16">
        <f t="shared" si="308"/>
        <v>16597.767175925928</v>
      </c>
      <c r="U3851">
        <f t="shared" si="304"/>
        <v>2015</v>
      </c>
    </row>
    <row r="3852" spans="1:21" ht="43.2" x14ac:dyDescent="0.55000000000000004">
      <c r="A3852">
        <v>3857</v>
      </c>
      <c r="B3852" s="3" t="s">
        <v>3854</v>
      </c>
      <c r="C3852" s="3" t="s">
        <v>7966</v>
      </c>
      <c r="D3852" s="6">
        <v>5000</v>
      </c>
      <c r="E3852" s="8">
        <v>260</v>
      </c>
      <c r="F3852" t="s">
        <v>8220</v>
      </c>
      <c r="G3852" t="s">
        <v>8223</v>
      </c>
      <c r="H3852" t="s">
        <v>8245</v>
      </c>
      <c r="I3852">
        <v>1406913120</v>
      </c>
      <c r="J3852">
        <v>1404927690</v>
      </c>
      <c r="K3852" t="b">
        <v>0</v>
      </c>
      <c r="L3852">
        <v>4</v>
      </c>
      <c r="M3852" t="b">
        <v>0</v>
      </c>
      <c r="N3852" t="s">
        <v>8269</v>
      </c>
      <c r="O3852" s="9">
        <f t="shared" si="305"/>
        <v>5</v>
      </c>
      <c r="P3852">
        <f t="shared" si="306"/>
        <v>65</v>
      </c>
      <c r="Q3852" s="11" t="s">
        <v>8315</v>
      </c>
      <c r="R3852" t="s">
        <v>8316</v>
      </c>
      <c r="S3852" s="16">
        <f t="shared" si="307"/>
        <v>41829.73715277778</v>
      </c>
      <c r="T3852" s="16">
        <f t="shared" si="308"/>
        <v>16283.716666666667</v>
      </c>
      <c r="U3852">
        <f t="shared" si="304"/>
        <v>2014</v>
      </c>
    </row>
    <row r="3853" spans="1:21" ht="43.2" x14ac:dyDescent="0.55000000000000004">
      <c r="A3853">
        <v>2882</v>
      </c>
      <c r="B3853" s="3" t="s">
        <v>2882</v>
      </c>
      <c r="C3853" s="3" t="s">
        <v>6992</v>
      </c>
      <c r="D3853" s="6">
        <v>750</v>
      </c>
      <c r="E3853" s="8">
        <v>252</v>
      </c>
      <c r="F3853" t="s">
        <v>8220</v>
      </c>
      <c r="G3853" t="s">
        <v>8223</v>
      </c>
      <c r="H3853" t="s">
        <v>8245</v>
      </c>
      <c r="I3853">
        <v>1462112318</v>
      </c>
      <c r="J3853">
        <v>1459520318</v>
      </c>
      <c r="K3853" t="b">
        <v>0</v>
      </c>
      <c r="L3853">
        <v>4</v>
      </c>
      <c r="M3853" t="b">
        <v>0</v>
      </c>
      <c r="N3853" t="s">
        <v>8269</v>
      </c>
      <c r="O3853" s="9">
        <f t="shared" si="305"/>
        <v>34</v>
      </c>
      <c r="P3853">
        <f t="shared" si="306"/>
        <v>63</v>
      </c>
      <c r="Q3853" s="11" t="s">
        <v>8315</v>
      </c>
      <c r="R3853" t="s">
        <v>8316</v>
      </c>
      <c r="S3853" s="16">
        <f t="shared" si="307"/>
        <v>42461.596273148149</v>
      </c>
      <c r="T3853" s="16">
        <f t="shared" si="308"/>
        <v>16922.596273148149</v>
      </c>
      <c r="U3853">
        <f t="shared" si="304"/>
        <v>2016</v>
      </c>
    </row>
    <row r="3854" spans="1:21" ht="43.2" x14ac:dyDescent="0.55000000000000004">
      <c r="A3854">
        <v>3932</v>
      </c>
      <c r="B3854" s="3" t="s">
        <v>3929</v>
      </c>
      <c r="C3854" s="3" t="s">
        <v>8040</v>
      </c>
      <c r="D3854" s="6">
        <v>12000</v>
      </c>
      <c r="E3854" s="8">
        <v>1</v>
      </c>
      <c r="F3854" t="s">
        <v>8220</v>
      </c>
      <c r="G3854" t="s">
        <v>8223</v>
      </c>
      <c r="H3854" t="s">
        <v>8245</v>
      </c>
      <c r="I3854">
        <v>1458097364</v>
      </c>
      <c r="J3854">
        <v>1455508964</v>
      </c>
      <c r="K3854" t="b">
        <v>0</v>
      </c>
      <c r="L3854">
        <v>1</v>
      </c>
      <c r="M3854" t="b">
        <v>0</v>
      </c>
      <c r="N3854" t="s">
        <v>8269</v>
      </c>
      <c r="O3854" s="9">
        <f t="shared" si="305"/>
        <v>0</v>
      </c>
      <c r="P3854">
        <f t="shared" si="306"/>
        <v>1</v>
      </c>
      <c r="Q3854" s="11" t="s">
        <v>8315</v>
      </c>
      <c r="R3854" t="s">
        <v>8316</v>
      </c>
      <c r="S3854" s="16">
        <f t="shared" si="307"/>
        <v>42415.168564814812</v>
      </c>
      <c r="T3854" s="16">
        <f t="shared" si="308"/>
        <v>16876.126898148148</v>
      </c>
      <c r="U3854">
        <f t="shared" si="304"/>
        <v>2016</v>
      </c>
    </row>
    <row r="3855" spans="1:21" ht="28.8" x14ac:dyDescent="0.55000000000000004">
      <c r="A3855">
        <v>4041</v>
      </c>
      <c r="B3855" s="3" t="s">
        <v>4037</v>
      </c>
      <c r="C3855" s="3" t="s">
        <v>8145</v>
      </c>
      <c r="D3855" s="6">
        <v>5000</v>
      </c>
      <c r="E3855" s="8">
        <v>21</v>
      </c>
      <c r="F3855" t="s">
        <v>8220</v>
      </c>
      <c r="G3855" t="s">
        <v>8224</v>
      </c>
      <c r="H3855" t="s">
        <v>8246</v>
      </c>
      <c r="I3855">
        <v>1473160954</v>
      </c>
      <c r="J3855">
        <v>1467976954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5"/>
        <v>0</v>
      </c>
      <c r="P3855">
        <f t="shared" si="306"/>
        <v>10.5</v>
      </c>
      <c r="Q3855" s="11" t="s">
        <v>8315</v>
      </c>
      <c r="R3855" t="s">
        <v>8316</v>
      </c>
      <c r="S3855" s="16">
        <f t="shared" si="307"/>
        <v>42559.474004629628</v>
      </c>
      <c r="T3855" s="16">
        <f t="shared" si="308"/>
        <v>17050.474004629628</v>
      </c>
      <c r="U3855">
        <f t="shared" si="304"/>
        <v>2016</v>
      </c>
    </row>
    <row r="3856" spans="1:21" ht="43.2" x14ac:dyDescent="0.55000000000000004">
      <c r="A3856">
        <v>3960</v>
      </c>
      <c r="B3856" s="3" t="s">
        <v>3957</v>
      </c>
      <c r="C3856" s="3" t="s">
        <v>8067</v>
      </c>
      <c r="D3856" s="6">
        <v>3000</v>
      </c>
      <c r="E3856" s="8">
        <v>45</v>
      </c>
      <c r="F3856" t="s">
        <v>8220</v>
      </c>
      <c r="G3856" t="s">
        <v>8223</v>
      </c>
      <c r="H3856" t="s">
        <v>8245</v>
      </c>
      <c r="I3856">
        <v>1451852256</v>
      </c>
      <c r="J3856">
        <v>1449260256</v>
      </c>
      <c r="K3856" t="b">
        <v>0</v>
      </c>
      <c r="L3856">
        <v>4</v>
      </c>
      <c r="M3856" t="b">
        <v>0</v>
      </c>
      <c r="N3856" t="s">
        <v>8269</v>
      </c>
      <c r="O3856" s="9">
        <f t="shared" si="305"/>
        <v>2</v>
      </c>
      <c r="P3856">
        <f t="shared" si="306"/>
        <v>11.25</v>
      </c>
      <c r="Q3856" s="11" t="s">
        <v>8315</v>
      </c>
      <c r="R3856" t="s">
        <v>8316</v>
      </c>
      <c r="S3856" s="16">
        <f t="shared" si="307"/>
        <v>42342.845555555556</v>
      </c>
      <c r="T3856" s="16">
        <f t="shared" si="308"/>
        <v>16803.845555555556</v>
      </c>
      <c r="U3856">
        <f t="shared" si="304"/>
        <v>2015</v>
      </c>
    </row>
    <row r="3857" spans="1:21" ht="43.2" x14ac:dyDescent="0.55000000000000004">
      <c r="A3857">
        <v>3993</v>
      </c>
      <c r="B3857" s="3" t="s">
        <v>3989</v>
      </c>
      <c r="C3857" s="3" t="s">
        <v>8099</v>
      </c>
      <c r="D3857" s="6">
        <v>50000</v>
      </c>
      <c r="E3857" s="8">
        <v>3</v>
      </c>
      <c r="F3857" t="s">
        <v>8220</v>
      </c>
      <c r="G3857" t="s">
        <v>8223</v>
      </c>
      <c r="H3857" t="s">
        <v>8245</v>
      </c>
      <c r="I3857">
        <v>1431549912</v>
      </c>
      <c r="J3857">
        <v>1428957912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5"/>
        <v>0</v>
      </c>
      <c r="P3857">
        <f t="shared" si="306"/>
        <v>3</v>
      </c>
      <c r="Q3857" s="11" t="s">
        <v>8315</v>
      </c>
      <c r="R3857" t="s">
        <v>8316</v>
      </c>
      <c r="S3857" s="16">
        <f t="shared" si="307"/>
        <v>42107.864722222221</v>
      </c>
      <c r="T3857" s="16">
        <f t="shared" si="308"/>
        <v>16568.864722222221</v>
      </c>
      <c r="U3857">
        <f t="shared" si="304"/>
        <v>2015</v>
      </c>
    </row>
    <row r="3858" spans="1:21" ht="43.2" hidden="1" x14ac:dyDescent="0.55000000000000004">
      <c r="A3858">
        <v>3794</v>
      </c>
      <c r="B3858" s="3" t="s">
        <v>3791</v>
      </c>
      <c r="C3858" s="3" t="s">
        <v>7904</v>
      </c>
      <c r="D3858" s="6">
        <v>5000</v>
      </c>
      <c r="E3858" s="8">
        <v>50</v>
      </c>
      <c r="F3858" t="s">
        <v>8220</v>
      </c>
      <c r="G3858" t="s">
        <v>8224</v>
      </c>
      <c r="H3858" t="s">
        <v>8246</v>
      </c>
      <c r="I3858">
        <v>1433685354</v>
      </c>
      <c r="J3858">
        <v>1431093354</v>
      </c>
      <c r="K3858" t="b">
        <v>0</v>
      </c>
      <c r="L3858">
        <v>1</v>
      </c>
      <c r="M3858" t="b">
        <v>0</v>
      </c>
      <c r="N3858" t="s">
        <v>8303</v>
      </c>
      <c r="O3858" s="9">
        <f t="shared" si="305"/>
        <v>1</v>
      </c>
      <c r="P3858">
        <f t="shared" si="306"/>
        <v>50</v>
      </c>
      <c r="Q3858" s="11" t="s">
        <v>8315</v>
      </c>
      <c r="R3858" t="s">
        <v>8357</v>
      </c>
      <c r="S3858" s="16">
        <f t="shared" si="307"/>
        <v>42132.58048611111</v>
      </c>
      <c r="T3858" s="16">
        <f t="shared" si="308"/>
        <v>16593.58048611111</v>
      </c>
      <c r="U3858">
        <f t="shared" si="304"/>
        <v>2015</v>
      </c>
    </row>
    <row r="3859" spans="1:21" ht="43.2" x14ac:dyDescent="0.55000000000000004">
      <c r="A3859">
        <v>4109</v>
      </c>
      <c r="B3859" s="3" t="s">
        <v>4105</v>
      </c>
      <c r="C3859" s="3" t="s">
        <v>8212</v>
      </c>
      <c r="D3859" s="6">
        <v>500</v>
      </c>
      <c r="E3859" s="8">
        <v>0</v>
      </c>
      <c r="F3859" t="s">
        <v>8220</v>
      </c>
      <c r="G3859" t="s">
        <v>8224</v>
      </c>
      <c r="H3859" t="s">
        <v>8246</v>
      </c>
      <c r="I3859">
        <v>1448805404</v>
      </c>
      <c r="J3859">
        <v>1446209804</v>
      </c>
      <c r="K3859" t="b">
        <v>0</v>
      </c>
      <c r="L3859">
        <v>0</v>
      </c>
      <c r="M3859" t="b">
        <v>0</v>
      </c>
      <c r="N3859" t="s">
        <v>8269</v>
      </c>
      <c r="O3859" s="9">
        <f t="shared" si="305"/>
        <v>0</v>
      </c>
      <c r="P3859">
        <f t="shared" si="306"/>
        <v>0</v>
      </c>
      <c r="Q3859" s="11" t="s">
        <v>8315</v>
      </c>
      <c r="R3859" t="s">
        <v>8316</v>
      </c>
      <c r="S3859" s="16">
        <f t="shared" si="307"/>
        <v>42307.539398148147</v>
      </c>
      <c r="T3859" s="16">
        <f t="shared" si="308"/>
        <v>16768.581064814814</v>
      </c>
      <c r="U3859">
        <f t="shared" si="304"/>
        <v>2015</v>
      </c>
    </row>
    <row r="3860" spans="1:21" ht="43.2" hidden="1" x14ac:dyDescent="0.55000000000000004">
      <c r="A3860">
        <v>3630</v>
      </c>
      <c r="B3860" s="3" t="s">
        <v>3628</v>
      </c>
      <c r="C3860" s="3" t="s">
        <v>7740</v>
      </c>
      <c r="D3860" s="6">
        <v>3000</v>
      </c>
      <c r="E3860" s="8">
        <v>1</v>
      </c>
      <c r="F3860" t="s">
        <v>8220</v>
      </c>
      <c r="G3860" t="s">
        <v>8224</v>
      </c>
      <c r="H3860" t="s">
        <v>8246</v>
      </c>
      <c r="I3860">
        <v>1417295990</v>
      </c>
      <c r="J3860">
        <v>1414700390</v>
      </c>
      <c r="K3860" t="b">
        <v>0</v>
      </c>
      <c r="L3860">
        <v>1</v>
      </c>
      <c r="M3860" t="b">
        <v>0</v>
      </c>
      <c r="N3860" t="s">
        <v>8303</v>
      </c>
      <c r="O3860" s="9">
        <f t="shared" si="305"/>
        <v>0</v>
      </c>
      <c r="P3860">
        <f t="shared" si="306"/>
        <v>1</v>
      </c>
      <c r="Q3860" s="11" t="s">
        <v>8315</v>
      </c>
      <c r="R3860" t="s">
        <v>8357</v>
      </c>
      <c r="S3860" s="16">
        <f t="shared" si="307"/>
        <v>41942.84710648148</v>
      </c>
      <c r="T3860" s="16">
        <f t="shared" si="308"/>
        <v>16403.888773148148</v>
      </c>
      <c r="U3860">
        <f t="shared" si="304"/>
        <v>2014</v>
      </c>
    </row>
    <row r="3861" spans="1:21" ht="43.2" x14ac:dyDescent="0.55000000000000004">
      <c r="A3861">
        <v>3912</v>
      </c>
      <c r="B3861" s="3" t="s">
        <v>3909</v>
      </c>
      <c r="C3861" s="3" t="s">
        <v>8020</v>
      </c>
      <c r="D3861" s="6">
        <v>15000</v>
      </c>
      <c r="E3861" s="8">
        <v>1</v>
      </c>
      <c r="F3861" t="s">
        <v>8220</v>
      </c>
      <c r="G3861" t="s">
        <v>8223</v>
      </c>
      <c r="H3861" t="s">
        <v>8245</v>
      </c>
      <c r="I3861">
        <v>1429936500</v>
      </c>
      <c r="J3861">
        <v>1424759330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16">
        <f t="shared" si="307"/>
        <v>42059.270023148143</v>
      </c>
      <c r="T3861" s="16">
        <f t="shared" si="308"/>
        <v>16550.190972222223</v>
      </c>
      <c r="U3861">
        <f t="shared" si="304"/>
        <v>2015</v>
      </c>
    </row>
    <row r="3862" spans="1:21" ht="43.2" x14ac:dyDescent="0.55000000000000004">
      <c r="A3862">
        <v>3927</v>
      </c>
      <c r="B3862" s="3" t="s">
        <v>3924</v>
      </c>
      <c r="C3862" s="3" t="s">
        <v>8035</v>
      </c>
      <c r="D3862" s="6">
        <v>2500</v>
      </c>
      <c r="E3862" s="8">
        <v>25</v>
      </c>
      <c r="F3862" t="s">
        <v>8220</v>
      </c>
      <c r="G3862" t="s">
        <v>8224</v>
      </c>
      <c r="H3862" t="s">
        <v>8246</v>
      </c>
      <c r="I3862">
        <v>1407565504</v>
      </c>
      <c r="J3862">
        <v>1404973504</v>
      </c>
      <c r="K3862" t="b">
        <v>0</v>
      </c>
      <c r="L3862">
        <v>2</v>
      </c>
      <c r="M3862" t="b">
        <v>0</v>
      </c>
      <c r="N3862" t="s">
        <v>8269</v>
      </c>
      <c r="O3862" s="9">
        <f t="shared" si="305"/>
        <v>1</v>
      </c>
      <c r="P3862">
        <f t="shared" si="306"/>
        <v>12.5</v>
      </c>
      <c r="Q3862" s="11" t="s">
        <v>8315</v>
      </c>
      <c r="R3862" t="s">
        <v>8316</v>
      </c>
      <c r="S3862" s="16">
        <f t="shared" si="307"/>
        <v>41830.267407407409</v>
      </c>
      <c r="T3862" s="16">
        <f t="shared" si="308"/>
        <v>16291.267407407408</v>
      </c>
      <c r="U3862">
        <f t="shared" si="304"/>
        <v>2014</v>
      </c>
    </row>
    <row r="3863" spans="1:21" ht="43.2" x14ac:dyDescent="0.55000000000000004">
      <c r="A3863">
        <v>4075</v>
      </c>
      <c r="B3863" s="3" t="s">
        <v>4071</v>
      </c>
      <c r="C3863" s="3" t="s">
        <v>8178</v>
      </c>
      <c r="D3863" s="6">
        <v>2000</v>
      </c>
      <c r="E3863" s="8">
        <v>576</v>
      </c>
      <c r="F3863" t="s">
        <v>8220</v>
      </c>
      <c r="G3863" t="s">
        <v>8224</v>
      </c>
      <c r="H3863" t="s">
        <v>8246</v>
      </c>
      <c r="I3863">
        <v>1404149280</v>
      </c>
      <c r="J3863">
        <v>1400547969</v>
      </c>
      <c r="K3863" t="b">
        <v>0</v>
      </c>
      <c r="L3863">
        <v>13</v>
      </c>
      <c r="M3863" t="b">
        <v>0</v>
      </c>
      <c r="N3863" t="s">
        <v>8269</v>
      </c>
      <c r="O3863" s="9">
        <f t="shared" si="305"/>
        <v>29</v>
      </c>
      <c r="P3863">
        <f t="shared" si="306"/>
        <v>44.31</v>
      </c>
      <c r="Q3863" s="11" t="s">
        <v>8315</v>
      </c>
      <c r="R3863" t="s">
        <v>8316</v>
      </c>
      <c r="S3863" s="16">
        <f t="shared" si="307"/>
        <v>41779.045937499999</v>
      </c>
      <c r="T3863" s="16">
        <f t="shared" si="308"/>
        <v>16251.727777777778</v>
      </c>
      <c r="U3863">
        <f t="shared" si="304"/>
        <v>2014</v>
      </c>
    </row>
    <row r="3864" spans="1:21" ht="43.2" x14ac:dyDescent="0.55000000000000004">
      <c r="A3864">
        <v>4011</v>
      </c>
      <c r="B3864" s="3" t="s">
        <v>4007</v>
      </c>
      <c r="C3864" s="3" t="s">
        <v>8116</v>
      </c>
      <c r="D3864" s="6">
        <v>250</v>
      </c>
      <c r="E3864" s="8">
        <v>19</v>
      </c>
      <c r="F3864" t="s">
        <v>8220</v>
      </c>
      <c r="G3864" t="s">
        <v>8224</v>
      </c>
      <c r="H3864" t="s">
        <v>8246</v>
      </c>
      <c r="I3864">
        <v>1422450278</v>
      </c>
      <c r="J3864">
        <v>1419858278</v>
      </c>
      <c r="K3864" t="b">
        <v>0</v>
      </c>
      <c r="L3864">
        <v>4</v>
      </c>
      <c r="M3864" t="b">
        <v>0</v>
      </c>
      <c r="N3864" t="s">
        <v>8269</v>
      </c>
      <c r="O3864" s="9">
        <f t="shared" si="305"/>
        <v>8</v>
      </c>
      <c r="P3864">
        <f t="shared" si="306"/>
        <v>4.75</v>
      </c>
      <c r="Q3864" s="11" t="s">
        <v>8315</v>
      </c>
      <c r="R3864" t="s">
        <v>8316</v>
      </c>
      <c r="S3864" s="16">
        <f t="shared" si="307"/>
        <v>42002.54488425926</v>
      </c>
      <c r="T3864" s="16">
        <f t="shared" si="308"/>
        <v>16463.54488425926</v>
      </c>
      <c r="U3864">
        <f t="shared" si="304"/>
        <v>2014</v>
      </c>
    </row>
    <row r="3865" spans="1:21" ht="43.2" x14ac:dyDescent="0.55000000000000004">
      <c r="A3865">
        <v>3903</v>
      </c>
      <c r="B3865" s="3" t="s">
        <v>3900</v>
      </c>
      <c r="C3865" s="3" t="s">
        <v>8011</v>
      </c>
      <c r="D3865" s="6">
        <v>1500</v>
      </c>
      <c r="E3865" s="8">
        <v>0</v>
      </c>
      <c r="F3865" t="s">
        <v>8220</v>
      </c>
      <c r="G3865" t="s">
        <v>8223</v>
      </c>
      <c r="H3865" t="s">
        <v>8245</v>
      </c>
      <c r="I3865">
        <v>1439581080</v>
      </c>
      <c r="J3865">
        <v>1435709765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5"/>
        <v>0</v>
      </c>
      <c r="P3865">
        <f t="shared" si="306"/>
        <v>0</v>
      </c>
      <c r="Q3865" s="11" t="s">
        <v>8315</v>
      </c>
      <c r="R3865" t="s">
        <v>8316</v>
      </c>
      <c r="S3865" s="16">
        <f t="shared" si="307"/>
        <v>42186.01116898148</v>
      </c>
      <c r="T3865" s="16">
        <f t="shared" si="308"/>
        <v>16661.818055555555</v>
      </c>
      <c r="U3865">
        <f t="shared" si="304"/>
        <v>2015</v>
      </c>
    </row>
    <row r="3866" spans="1:21" ht="43.2" x14ac:dyDescent="0.55000000000000004">
      <c r="A3866">
        <v>4099</v>
      </c>
      <c r="B3866" s="3" t="s">
        <v>4095</v>
      </c>
      <c r="C3866" s="3" t="s">
        <v>8202</v>
      </c>
      <c r="D3866" s="6">
        <v>4500</v>
      </c>
      <c r="E3866" s="8">
        <v>50</v>
      </c>
      <c r="F3866" t="s">
        <v>8220</v>
      </c>
      <c r="G3866" t="s">
        <v>8223</v>
      </c>
      <c r="H3866" t="s">
        <v>8245</v>
      </c>
      <c r="I3866">
        <v>1472847873</v>
      </c>
      <c r="J3866">
        <v>1468959873</v>
      </c>
      <c r="K3866" t="b">
        <v>0</v>
      </c>
      <c r="L3866">
        <v>1</v>
      </c>
      <c r="M3866" t="b">
        <v>0</v>
      </c>
      <c r="N3866" t="s">
        <v>8269</v>
      </c>
      <c r="O3866" s="9">
        <f t="shared" si="305"/>
        <v>1</v>
      </c>
      <c r="P3866">
        <f t="shared" si="306"/>
        <v>50</v>
      </c>
      <c r="Q3866" s="11" t="s">
        <v>8315</v>
      </c>
      <c r="R3866" t="s">
        <v>8316</v>
      </c>
      <c r="S3866" s="16">
        <f t="shared" si="307"/>
        <v>42570.850381944445</v>
      </c>
      <c r="T3866" s="16">
        <f t="shared" si="308"/>
        <v>17046.850381944445</v>
      </c>
      <c r="U3866">
        <f t="shared" si="304"/>
        <v>2016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16">
        <f t="shared" si="307"/>
        <v>41841.651597222226</v>
      </c>
      <c r="T3867" s="16">
        <f t="shared" si="308"/>
        <v>16312.229166666666</v>
      </c>
      <c r="U3867">
        <f t="shared" si="304"/>
        <v>2014</v>
      </c>
    </row>
    <row r="3868" spans="1:21" ht="43.2" x14ac:dyDescent="0.55000000000000004">
      <c r="A3868">
        <v>3733</v>
      </c>
      <c r="B3868" s="3" t="s">
        <v>3730</v>
      </c>
      <c r="C3868" s="3" t="s">
        <v>7843</v>
      </c>
      <c r="D3868" s="6">
        <v>1500</v>
      </c>
      <c r="E3868" s="8">
        <v>0</v>
      </c>
      <c r="F3868" t="s">
        <v>8220</v>
      </c>
      <c r="G3868" t="s">
        <v>8223</v>
      </c>
      <c r="H3868" t="s">
        <v>8245</v>
      </c>
      <c r="I3868">
        <v>1429396200</v>
      </c>
      <c r="J3868">
        <v>1428539708</v>
      </c>
      <c r="K3868" t="b">
        <v>0</v>
      </c>
      <c r="L3868">
        <v>0</v>
      </c>
      <c r="M3868" t="b">
        <v>0</v>
      </c>
      <c r="N3868" t="s">
        <v>8269</v>
      </c>
      <c r="O3868" s="9">
        <f t="shared" si="305"/>
        <v>0</v>
      </c>
      <c r="P3868">
        <f t="shared" si="306"/>
        <v>0</v>
      </c>
      <c r="Q3868" s="11" t="s">
        <v>8315</v>
      </c>
      <c r="R3868" t="s">
        <v>8316</v>
      </c>
      <c r="S3868" s="16">
        <f t="shared" si="307"/>
        <v>42103.024398148147</v>
      </c>
      <c r="T3868" s="16">
        <f t="shared" si="308"/>
        <v>16543.9375</v>
      </c>
      <c r="U3868">
        <f t="shared" si="304"/>
        <v>2015</v>
      </c>
    </row>
    <row r="3869" spans="1:21" ht="43.2" x14ac:dyDescent="0.55000000000000004">
      <c r="A3869">
        <v>2874</v>
      </c>
      <c r="B3869" s="3" t="s">
        <v>2874</v>
      </c>
      <c r="C3869" s="3" t="s">
        <v>6984</v>
      </c>
      <c r="D3869" s="6">
        <v>5000</v>
      </c>
      <c r="E3869" s="8">
        <v>271</v>
      </c>
      <c r="F3869" t="s">
        <v>8220</v>
      </c>
      <c r="G3869" t="s">
        <v>8223</v>
      </c>
      <c r="H3869" t="s">
        <v>8245</v>
      </c>
      <c r="I3869">
        <v>1484684186</v>
      </c>
      <c r="J3869">
        <v>1482092186</v>
      </c>
      <c r="K3869" t="b">
        <v>0</v>
      </c>
      <c r="L3869">
        <v>3</v>
      </c>
      <c r="M3869" t="b">
        <v>0</v>
      </c>
      <c r="N3869" t="s">
        <v>8269</v>
      </c>
      <c r="O3869" s="9">
        <f t="shared" si="305"/>
        <v>5</v>
      </c>
      <c r="P3869">
        <f t="shared" si="306"/>
        <v>90.33</v>
      </c>
      <c r="Q3869" s="11" t="s">
        <v>8315</v>
      </c>
      <c r="R3869" t="s">
        <v>8316</v>
      </c>
      <c r="S3869" s="16">
        <f t="shared" si="307"/>
        <v>42722.84474537037</v>
      </c>
      <c r="T3869" s="16">
        <f t="shared" si="308"/>
        <v>17183.84474537037</v>
      </c>
      <c r="U3869">
        <f t="shared" si="304"/>
        <v>2016</v>
      </c>
    </row>
    <row r="3870" spans="1:21" hidden="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16">
        <f t="shared" si="307"/>
        <v>41865.659780092588</v>
      </c>
      <c r="T3870" s="16">
        <f t="shared" si="308"/>
        <v>16321.65978009259</v>
      </c>
      <c r="U3870">
        <f t="shared" si="304"/>
        <v>2014</v>
      </c>
    </row>
    <row r="3871" spans="1:21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16">
        <f t="shared" si="307"/>
        <v>42047.724444444444</v>
      </c>
      <c r="T3871" s="16">
        <f t="shared" si="308"/>
        <v>16508.132638888888</v>
      </c>
      <c r="U3871">
        <f t="shared" si="304"/>
        <v>2015</v>
      </c>
    </row>
    <row r="3872" spans="1:21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16">
        <f t="shared" si="307"/>
        <v>41793.17219907407</v>
      </c>
      <c r="T3872" s="16">
        <f t="shared" si="308"/>
        <v>16254.172199074072</v>
      </c>
      <c r="U3872">
        <f t="shared" si="304"/>
        <v>2014</v>
      </c>
    </row>
    <row r="3873" spans="1:21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16">
        <f t="shared" si="307"/>
        <v>42763.780671296292</v>
      </c>
      <c r="T3873" s="16">
        <f t="shared" si="308"/>
        <v>17254.739004629631</v>
      </c>
      <c r="U3873">
        <f t="shared" si="304"/>
        <v>2017</v>
      </c>
    </row>
    <row r="3874" spans="1:21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5"/>
        <v>0</v>
      </c>
      <c r="P3874">
        <f t="shared" si="306"/>
        <v>0</v>
      </c>
      <c r="Q3874" s="11" t="s">
        <v>8315</v>
      </c>
      <c r="R3874" t="s">
        <v>8357</v>
      </c>
      <c r="S3874" s="16">
        <f t="shared" si="307"/>
        <v>42180.145787037036</v>
      </c>
      <c r="T3874" s="16">
        <f t="shared" si="308"/>
        <v>16661.14578703704</v>
      </c>
      <c r="U3874">
        <f t="shared" si="304"/>
        <v>2015</v>
      </c>
    </row>
    <row r="3875" spans="1:21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5"/>
        <v>0</v>
      </c>
      <c r="P3875">
        <f t="shared" si="306"/>
        <v>0</v>
      </c>
      <c r="Q3875" s="11" t="s">
        <v>8315</v>
      </c>
      <c r="R3875" t="s">
        <v>8357</v>
      </c>
      <c r="S3875" s="16">
        <f t="shared" si="307"/>
        <v>42255.696006944447</v>
      </c>
      <c r="T3875" s="16">
        <f t="shared" si="308"/>
        <v>16716.696006944443</v>
      </c>
      <c r="U3875">
        <f t="shared" si="304"/>
        <v>2015</v>
      </c>
    </row>
    <row r="3876" spans="1:21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5"/>
        <v>0</v>
      </c>
      <c r="P3876">
        <f t="shared" si="306"/>
        <v>0</v>
      </c>
      <c r="Q3876" s="11" t="s">
        <v>8315</v>
      </c>
      <c r="R3876" t="s">
        <v>8357</v>
      </c>
      <c r="S3876" s="16">
        <f t="shared" si="307"/>
        <v>42007.016458333332</v>
      </c>
      <c r="T3876" s="16">
        <f t="shared" si="308"/>
        <v>16459.041666666668</v>
      </c>
      <c r="U3876">
        <f t="shared" si="304"/>
        <v>2015</v>
      </c>
    </row>
    <row r="3877" spans="1:21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5"/>
        <v>0</v>
      </c>
      <c r="P3877">
        <f t="shared" si="306"/>
        <v>0</v>
      </c>
      <c r="Q3877" s="11" t="s">
        <v>8315</v>
      </c>
      <c r="R3877" t="s">
        <v>8357</v>
      </c>
      <c r="S3877" s="16">
        <f t="shared" si="307"/>
        <v>42615.346817129626</v>
      </c>
      <c r="T3877" s="16">
        <f t="shared" si="308"/>
        <v>17047.416666666668</v>
      </c>
      <c r="U3877">
        <f t="shared" si="304"/>
        <v>2016</v>
      </c>
    </row>
    <row r="3878" spans="1:21" ht="43.2" hidden="1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5"/>
        <v>53</v>
      </c>
      <c r="P3878">
        <f t="shared" si="306"/>
        <v>44.76</v>
      </c>
      <c r="Q3878" s="11" t="s">
        <v>8315</v>
      </c>
      <c r="R3878" t="s">
        <v>8357</v>
      </c>
      <c r="S3878" s="16">
        <f t="shared" si="307"/>
        <v>42372.624166666668</v>
      </c>
      <c r="T3878" s="16">
        <f t="shared" si="308"/>
        <v>16833.624166666668</v>
      </c>
      <c r="U3878">
        <f t="shared" si="304"/>
        <v>2016</v>
      </c>
    </row>
    <row r="3879" spans="1:21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16">
        <f t="shared" si="307"/>
        <v>42682.67768518519</v>
      </c>
      <c r="T3879" s="16">
        <f t="shared" si="308"/>
        <v>17143.677685185186</v>
      </c>
      <c r="U3879">
        <f t="shared" si="304"/>
        <v>2016</v>
      </c>
    </row>
    <row r="3880" spans="1:21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16">
        <f t="shared" si="307"/>
        <v>42154.818819444445</v>
      </c>
      <c r="T3880" s="16">
        <f t="shared" si="308"/>
        <v>16616.165972222221</v>
      </c>
      <c r="U3880">
        <f t="shared" si="304"/>
        <v>2015</v>
      </c>
    </row>
    <row r="3881" spans="1:21" ht="43.2" hidden="1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5"/>
        <v>0</v>
      </c>
      <c r="P3881">
        <f t="shared" si="306"/>
        <v>0</v>
      </c>
      <c r="Q3881" s="11" t="s">
        <v>8315</v>
      </c>
      <c r="R3881" t="s">
        <v>8357</v>
      </c>
      <c r="S3881" s="16">
        <f t="shared" si="307"/>
        <v>41999.861064814817</v>
      </c>
      <c r="T3881" s="16">
        <f t="shared" si="308"/>
        <v>16460.861064814813</v>
      </c>
      <c r="U3881">
        <f t="shared" si="304"/>
        <v>2014</v>
      </c>
    </row>
    <row r="3882" spans="1:21" ht="43.2" hidden="1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5"/>
        <v>13</v>
      </c>
      <c r="P3882">
        <f t="shared" si="306"/>
        <v>57.65</v>
      </c>
      <c r="Q3882" s="11" t="s">
        <v>8315</v>
      </c>
      <c r="R3882" t="s">
        <v>8357</v>
      </c>
      <c r="S3882" s="16">
        <f t="shared" si="307"/>
        <v>41815.815046296295</v>
      </c>
      <c r="T3882" s="16">
        <f t="shared" si="308"/>
        <v>16281.958333333334</v>
      </c>
      <c r="U3882">
        <f t="shared" si="304"/>
        <v>2014</v>
      </c>
    </row>
    <row r="3883" spans="1:21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16">
        <f t="shared" si="307"/>
        <v>42756.018506944441</v>
      </c>
      <c r="T3883" s="16">
        <f t="shared" si="308"/>
        <v>17217.018506944445</v>
      </c>
      <c r="U3883">
        <f t="shared" si="304"/>
        <v>2017</v>
      </c>
    </row>
    <row r="3884" spans="1:21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5"/>
        <v>0</v>
      </c>
      <c r="P3884">
        <f t="shared" si="306"/>
        <v>0</v>
      </c>
      <c r="Q3884" s="11" t="s">
        <v>8315</v>
      </c>
      <c r="R3884" t="s">
        <v>8357</v>
      </c>
      <c r="S3884" s="16">
        <f t="shared" si="307"/>
        <v>42373.983449074076</v>
      </c>
      <c r="T3884" s="16">
        <f t="shared" si="308"/>
        <v>16831.960416666665</v>
      </c>
      <c r="U3884">
        <f t="shared" si="304"/>
        <v>2016</v>
      </c>
    </row>
    <row r="3885" spans="1:21" ht="57.6" hidden="1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5"/>
        <v>0</v>
      </c>
      <c r="P3885">
        <f t="shared" si="306"/>
        <v>0</v>
      </c>
      <c r="Q3885" s="11" t="s">
        <v>8315</v>
      </c>
      <c r="R3885" t="s">
        <v>8357</v>
      </c>
      <c r="S3885" s="16">
        <f t="shared" si="307"/>
        <v>41854.602650462963</v>
      </c>
      <c r="T3885" s="16">
        <f t="shared" si="308"/>
        <v>16315.602650462963</v>
      </c>
      <c r="U3885">
        <f t="shared" si="304"/>
        <v>2014</v>
      </c>
    </row>
    <row r="3886" spans="1:21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5"/>
        <v>0</v>
      </c>
      <c r="P3886">
        <f t="shared" si="306"/>
        <v>0</v>
      </c>
      <c r="Q3886" s="11" t="s">
        <v>8315</v>
      </c>
      <c r="R3886" t="s">
        <v>8357</v>
      </c>
      <c r="S3886" s="16">
        <f t="shared" si="307"/>
        <v>42065.791574074072</v>
      </c>
      <c r="T3886" s="16">
        <f t="shared" si="308"/>
        <v>16521.749907407408</v>
      </c>
      <c r="U3886">
        <f t="shared" si="304"/>
        <v>2015</v>
      </c>
    </row>
    <row r="3887" spans="1:21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5"/>
        <v>0</v>
      </c>
      <c r="P3887">
        <f t="shared" si="306"/>
        <v>0</v>
      </c>
      <c r="Q3887" s="11" t="s">
        <v>8315</v>
      </c>
      <c r="R3887" t="s">
        <v>8357</v>
      </c>
      <c r="S3887" s="16">
        <f t="shared" si="307"/>
        <v>42469.951284722221</v>
      </c>
      <c r="T3887" s="16">
        <f t="shared" si="308"/>
        <v>16930.951284722225</v>
      </c>
      <c r="U3887">
        <f t="shared" si="304"/>
        <v>2016</v>
      </c>
    </row>
    <row r="3888" spans="1:21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5"/>
        <v>0</v>
      </c>
      <c r="P3888">
        <f t="shared" si="306"/>
        <v>0</v>
      </c>
      <c r="Q3888" s="11" t="s">
        <v>8315</v>
      </c>
      <c r="R3888" t="s">
        <v>8357</v>
      </c>
      <c r="S3888" s="16">
        <f t="shared" si="307"/>
        <v>41954.228032407409</v>
      </c>
      <c r="T3888" s="16">
        <f t="shared" si="308"/>
        <v>16415.228032407405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5"/>
        <v>2</v>
      </c>
      <c r="P3889">
        <f t="shared" si="306"/>
        <v>17.5</v>
      </c>
      <c r="Q3889" s="11" t="s">
        <v>8315</v>
      </c>
      <c r="R3889" t="s">
        <v>8316</v>
      </c>
      <c r="S3889" s="16">
        <f t="shared" si="307"/>
        <v>42079.857974537037</v>
      </c>
      <c r="T3889" s="16">
        <f t="shared" si="308"/>
        <v>16556.916666666668</v>
      </c>
      <c r="U3889">
        <f t="shared" si="304"/>
        <v>2015</v>
      </c>
    </row>
    <row r="3890" spans="1:21" ht="43.2" x14ac:dyDescent="0.55000000000000004">
      <c r="A3890">
        <v>3848</v>
      </c>
      <c r="B3890" s="3" t="s">
        <v>3845</v>
      </c>
      <c r="C3890" s="3" t="s">
        <v>7957</v>
      </c>
      <c r="D3890" s="6">
        <v>13000</v>
      </c>
      <c r="E3890" s="8">
        <v>2129</v>
      </c>
      <c r="F3890" t="s">
        <v>8220</v>
      </c>
      <c r="G3890" t="s">
        <v>8223</v>
      </c>
      <c r="H3890" t="s">
        <v>8245</v>
      </c>
      <c r="I3890">
        <v>1445196989</v>
      </c>
      <c r="J3890">
        <v>1442604989</v>
      </c>
      <c r="K3890" t="b">
        <v>1</v>
      </c>
      <c r="L3890">
        <v>43</v>
      </c>
      <c r="M3890" t="b">
        <v>0</v>
      </c>
      <c r="N3890" t="s">
        <v>8269</v>
      </c>
      <c r="O3890" s="9">
        <f t="shared" si="305"/>
        <v>16</v>
      </c>
      <c r="P3890">
        <f t="shared" si="306"/>
        <v>49.51</v>
      </c>
      <c r="Q3890" s="11" t="s">
        <v>8315</v>
      </c>
      <c r="R3890" t="s">
        <v>8316</v>
      </c>
      <c r="S3890" s="16">
        <f t="shared" si="307"/>
        <v>42265.817002314812</v>
      </c>
      <c r="T3890" s="16">
        <f t="shared" si="308"/>
        <v>16726.817002314816</v>
      </c>
      <c r="U3890">
        <f t="shared" si="304"/>
        <v>2015</v>
      </c>
    </row>
    <row r="3891" spans="1:21" ht="43.2" x14ac:dyDescent="0.55000000000000004">
      <c r="A3891">
        <v>4098</v>
      </c>
      <c r="B3891" s="3" t="s">
        <v>4094</v>
      </c>
      <c r="C3891" s="3" t="s">
        <v>8201</v>
      </c>
      <c r="D3891" s="6">
        <v>75000</v>
      </c>
      <c r="E3891" s="8">
        <v>0</v>
      </c>
      <c r="F3891" t="s">
        <v>8220</v>
      </c>
      <c r="G3891" t="s">
        <v>8223</v>
      </c>
      <c r="H3891" t="s">
        <v>8245</v>
      </c>
      <c r="I3891">
        <v>1465060797</v>
      </c>
      <c r="J3891">
        <v>1462468797</v>
      </c>
      <c r="K3891" t="b">
        <v>0</v>
      </c>
      <c r="L3891">
        <v>0</v>
      </c>
      <c r="M3891" t="b">
        <v>0</v>
      </c>
      <c r="N3891" t="s">
        <v>8269</v>
      </c>
      <c r="O3891" s="9">
        <f t="shared" si="305"/>
        <v>0</v>
      </c>
      <c r="P3891">
        <f t="shared" si="306"/>
        <v>0</v>
      </c>
      <c r="Q3891" s="11" t="s">
        <v>8315</v>
      </c>
      <c r="R3891" t="s">
        <v>8316</v>
      </c>
      <c r="S3891" s="16">
        <f t="shared" si="307"/>
        <v>42495.722187499996</v>
      </c>
      <c r="T3891" s="16">
        <f t="shared" si="308"/>
        <v>16956.7221875</v>
      </c>
      <c r="U3891">
        <f t="shared" si="304"/>
        <v>2016</v>
      </c>
    </row>
    <row r="3892" spans="1:21" ht="43.2" x14ac:dyDescent="0.55000000000000004">
      <c r="A3892">
        <v>4027</v>
      </c>
      <c r="B3892" s="3" t="s">
        <v>4023</v>
      </c>
      <c r="C3892" s="3" t="s">
        <v>8132</v>
      </c>
      <c r="D3892" s="6">
        <v>3000</v>
      </c>
      <c r="E3892" s="8">
        <v>215</v>
      </c>
      <c r="F3892" t="s">
        <v>8220</v>
      </c>
      <c r="G3892" t="s">
        <v>8223</v>
      </c>
      <c r="H3892" t="s">
        <v>8245</v>
      </c>
      <c r="I3892">
        <v>1487811600</v>
      </c>
      <c r="J3892">
        <v>1486077481</v>
      </c>
      <c r="K3892" t="b">
        <v>0</v>
      </c>
      <c r="L3892">
        <v>7</v>
      </c>
      <c r="M3892" t="b">
        <v>0</v>
      </c>
      <c r="N3892" t="s">
        <v>8269</v>
      </c>
      <c r="O3892" s="9">
        <f t="shared" si="305"/>
        <v>7</v>
      </c>
      <c r="P3892">
        <f t="shared" si="306"/>
        <v>30.71</v>
      </c>
      <c r="Q3892" s="11" t="s">
        <v>8315</v>
      </c>
      <c r="R3892" t="s">
        <v>8316</v>
      </c>
      <c r="S3892" s="16">
        <f t="shared" si="307"/>
        <v>42768.97084490741</v>
      </c>
      <c r="T3892" s="16">
        <f t="shared" si="308"/>
        <v>17220.041666666668</v>
      </c>
      <c r="U3892">
        <f t="shared" si="304"/>
        <v>2017</v>
      </c>
    </row>
    <row r="3893" spans="1:21" ht="43.2" x14ac:dyDescent="0.55000000000000004">
      <c r="A3893">
        <v>2891</v>
      </c>
      <c r="B3893" s="3" t="s">
        <v>2891</v>
      </c>
      <c r="C3893" s="3" t="s">
        <v>7001</v>
      </c>
      <c r="D3893" s="6">
        <v>10000</v>
      </c>
      <c r="E3893" s="8">
        <v>273</v>
      </c>
      <c r="F3893" t="s">
        <v>8220</v>
      </c>
      <c r="G3893" t="s">
        <v>8223</v>
      </c>
      <c r="H3893" t="s">
        <v>8245</v>
      </c>
      <c r="I3893">
        <v>1460751128</v>
      </c>
      <c r="J3893">
        <v>1455570728</v>
      </c>
      <c r="K3893" t="b">
        <v>0</v>
      </c>
      <c r="L3893">
        <v>10</v>
      </c>
      <c r="M3893" t="b">
        <v>0</v>
      </c>
      <c r="N3893" t="s">
        <v>8269</v>
      </c>
      <c r="O3893" s="9">
        <f t="shared" si="305"/>
        <v>3</v>
      </c>
      <c r="P3893">
        <f t="shared" si="306"/>
        <v>27.3</v>
      </c>
      <c r="Q3893" s="11" t="s">
        <v>8315</v>
      </c>
      <c r="R3893" t="s">
        <v>8316</v>
      </c>
      <c r="S3893" s="16">
        <f t="shared" si="307"/>
        <v>42415.883425925931</v>
      </c>
      <c r="T3893" s="16">
        <f t="shared" si="308"/>
        <v>16906.84175925926</v>
      </c>
      <c r="U3893">
        <f t="shared" si="304"/>
        <v>2016</v>
      </c>
    </row>
    <row r="3894" spans="1:21" ht="43.2" x14ac:dyDescent="0.55000000000000004">
      <c r="A3894">
        <v>2907</v>
      </c>
      <c r="B3894" s="3" t="s">
        <v>2907</v>
      </c>
      <c r="C3894" s="3" t="s">
        <v>7017</v>
      </c>
      <c r="D3894" s="6">
        <v>2500</v>
      </c>
      <c r="E3894" s="8">
        <v>2</v>
      </c>
      <c r="F3894" t="s">
        <v>8220</v>
      </c>
      <c r="G3894" t="s">
        <v>8223</v>
      </c>
      <c r="H3894" t="s">
        <v>8245</v>
      </c>
      <c r="I3894">
        <v>1463259837</v>
      </c>
      <c r="J3894">
        <v>1458075837</v>
      </c>
      <c r="K3894" t="b">
        <v>0</v>
      </c>
      <c r="L3894">
        <v>2</v>
      </c>
      <c r="M3894" t="b">
        <v>0</v>
      </c>
      <c r="N3894" t="s">
        <v>8269</v>
      </c>
      <c r="O3894" s="9">
        <f t="shared" si="305"/>
        <v>0</v>
      </c>
      <c r="P3894">
        <f t="shared" si="306"/>
        <v>1</v>
      </c>
      <c r="Q3894" s="11" t="s">
        <v>8315</v>
      </c>
      <c r="R3894" t="s">
        <v>8316</v>
      </c>
      <c r="S3894" s="16">
        <f t="shared" si="307"/>
        <v>42444.877743055549</v>
      </c>
      <c r="T3894" s="16">
        <f t="shared" si="308"/>
        <v>16935.877743055553</v>
      </c>
      <c r="U3894">
        <f t="shared" si="304"/>
        <v>2016</v>
      </c>
    </row>
    <row r="3895" spans="1:21" ht="43.2" x14ac:dyDescent="0.55000000000000004">
      <c r="A3895">
        <v>4094</v>
      </c>
      <c r="B3895" s="3" t="s">
        <v>4090</v>
      </c>
      <c r="C3895" s="3" t="s">
        <v>8197</v>
      </c>
      <c r="D3895" s="6">
        <v>2000</v>
      </c>
      <c r="E3895" s="8">
        <v>730</v>
      </c>
      <c r="F3895" t="s">
        <v>8220</v>
      </c>
      <c r="G3895" t="s">
        <v>8223</v>
      </c>
      <c r="H3895" t="s">
        <v>8245</v>
      </c>
      <c r="I3895">
        <v>1413953940</v>
      </c>
      <c r="J3895">
        <v>1410141900</v>
      </c>
      <c r="K3895" t="b">
        <v>0</v>
      </c>
      <c r="L3895">
        <v>8</v>
      </c>
      <c r="M3895" t="b">
        <v>0</v>
      </c>
      <c r="N3895" t="s">
        <v>8269</v>
      </c>
      <c r="O3895" s="9">
        <f t="shared" si="305"/>
        <v>37</v>
      </c>
      <c r="P3895">
        <f t="shared" si="306"/>
        <v>91.25</v>
      </c>
      <c r="Q3895" s="11" t="s">
        <v>8315</v>
      </c>
      <c r="R3895" t="s">
        <v>8316</v>
      </c>
      <c r="S3895" s="16">
        <f t="shared" si="307"/>
        <v>41890.086805555555</v>
      </c>
      <c r="T3895" s="16">
        <f t="shared" si="308"/>
        <v>16365.207638888889</v>
      </c>
      <c r="U3895">
        <f t="shared" si="304"/>
        <v>2014</v>
      </c>
    </row>
    <row r="3896" spans="1:21" ht="28.8" x14ac:dyDescent="0.55000000000000004">
      <c r="A3896">
        <v>2872</v>
      </c>
      <c r="B3896" s="3" t="s">
        <v>2872</v>
      </c>
      <c r="C3896" s="3" t="s">
        <v>6982</v>
      </c>
      <c r="D3896" s="6">
        <v>3000</v>
      </c>
      <c r="E3896" s="8">
        <v>0</v>
      </c>
      <c r="F3896" t="s">
        <v>8220</v>
      </c>
      <c r="G3896" t="s">
        <v>8223</v>
      </c>
      <c r="H3896" t="s">
        <v>8245</v>
      </c>
      <c r="I3896">
        <v>1434768438</v>
      </c>
      <c r="J3896">
        <v>1429584438</v>
      </c>
      <c r="K3896" t="b">
        <v>0</v>
      </c>
      <c r="L3896">
        <v>0</v>
      </c>
      <c r="M3896" t="b">
        <v>0</v>
      </c>
      <c r="N3896" t="s">
        <v>8269</v>
      </c>
      <c r="O3896" s="9">
        <f t="shared" si="305"/>
        <v>0</v>
      </c>
      <c r="P3896">
        <f t="shared" si="306"/>
        <v>0</v>
      </c>
      <c r="Q3896" s="11" t="s">
        <v>8315</v>
      </c>
      <c r="R3896" t="s">
        <v>8316</v>
      </c>
      <c r="S3896" s="16">
        <f t="shared" si="307"/>
        <v>42115.11618055556</v>
      </c>
      <c r="T3896" s="16">
        <f t="shared" si="308"/>
        <v>16606.116180555557</v>
      </c>
      <c r="U3896">
        <f t="shared" si="304"/>
        <v>2015</v>
      </c>
    </row>
    <row r="3897" spans="1:21" ht="43.2" x14ac:dyDescent="0.55000000000000004">
      <c r="A3897">
        <v>4008</v>
      </c>
      <c r="B3897" s="3" t="s">
        <v>4004</v>
      </c>
      <c r="C3897" s="3" t="s">
        <v>8113</v>
      </c>
      <c r="D3897" s="6">
        <v>1000</v>
      </c>
      <c r="E3897" s="8">
        <v>60</v>
      </c>
      <c r="F3897" t="s">
        <v>8220</v>
      </c>
      <c r="G3897" t="s">
        <v>8224</v>
      </c>
      <c r="H3897" t="s">
        <v>8246</v>
      </c>
      <c r="I3897">
        <v>1437606507</v>
      </c>
      <c r="J3897">
        <v>1435014507</v>
      </c>
      <c r="K3897" t="b">
        <v>0</v>
      </c>
      <c r="L3897">
        <v>4</v>
      </c>
      <c r="M3897" t="b">
        <v>0</v>
      </c>
      <c r="N3897" t="s">
        <v>8269</v>
      </c>
      <c r="O3897" s="9">
        <f t="shared" si="305"/>
        <v>6</v>
      </c>
      <c r="P3897">
        <f t="shared" si="306"/>
        <v>15</v>
      </c>
      <c r="Q3897" s="11" t="s">
        <v>8315</v>
      </c>
      <c r="R3897" t="s">
        <v>8316</v>
      </c>
      <c r="S3897" s="16">
        <f t="shared" si="307"/>
        <v>42177.964201388888</v>
      </c>
      <c r="T3897" s="16">
        <f t="shared" si="308"/>
        <v>16638.964201388888</v>
      </c>
      <c r="U3897">
        <f t="shared" si="304"/>
        <v>2015</v>
      </c>
    </row>
    <row r="3898" spans="1:21" ht="43.2" x14ac:dyDescent="0.55000000000000004">
      <c r="A3898">
        <v>519</v>
      </c>
      <c r="B3898" s="3" t="s">
        <v>520</v>
      </c>
      <c r="C3898" s="3" t="s">
        <v>4629</v>
      </c>
      <c r="D3898" s="6">
        <v>12001</v>
      </c>
      <c r="E3898" s="8">
        <v>2746</v>
      </c>
      <c r="F3898" t="s">
        <v>8220</v>
      </c>
      <c r="G3898" t="s">
        <v>8223</v>
      </c>
      <c r="H3898" t="s">
        <v>8245</v>
      </c>
      <c r="I3898">
        <v>1354699421</v>
      </c>
      <c r="J3898">
        <v>1352107421</v>
      </c>
      <c r="K3898" t="b">
        <v>0</v>
      </c>
      <c r="L3898">
        <v>70</v>
      </c>
      <c r="M3898" t="b">
        <v>0</v>
      </c>
      <c r="N3898" t="s">
        <v>8268</v>
      </c>
      <c r="O3898" s="9">
        <f t="shared" si="305"/>
        <v>23</v>
      </c>
      <c r="P3898">
        <f t="shared" si="306"/>
        <v>39.229999999999997</v>
      </c>
      <c r="Q3898" s="11" t="s">
        <v>8315</v>
      </c>
      <c r="R3898" t="s">
        <v>8316</v>
      </c>
      <c r="S3898" s="16">
        <f t="shared" si="307"/>
        <v>41218.391446759262</v>
      </c>
      <c r="T3898" s="16">
        <f t="shared" si="308"/>
        <v>15679.39144675926</v>
      </c>
      <c r="U3898">
        <f t="shared" si="304"/>
        <v>2012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16">
        <f t="shared" si="307"/>
        <v>41982.87364583333</v>
      </c>
      <c r="T3899" s="16">
        <f t="shared" si="308"/>
        <v>16443.873645833333</v>
      </c>
      <c r="U3899">
        <f t="shared" si="304"/>
        <v>2014</v>
      </c>
    </row>
    <row r="3900" spans="1:21" ht="43.2" x14ac:dyDescent="0.55000000000000004">
      <c r="A3900">
        <v>2860</v>
      </c>
      <c r="B3900" s="3" t="s">
        <v>2860</v>
      </c>
      <c r="C3900" s="3" t="s">
        <v>6970</v>
      </c>
      <c r="D3900" s="6">
        <v>4000</v>
      </c>
      <c r="E3900" s="8">
        <v>266</v>
      </c>
      <c r="F3900" t="s">
        <v>8220</v>
      </c>
      <c r="G3900" t="s">
        <v>8223</v>
      </c>
      <c r="H3900" t="s">
        <v>8245</v>
      </c>
      <c r="I3900">
        <v>1466363576</v>
      </c>
      <c r="J3900">
        <v>1461179576</v>
      </c>
      <c r="K3900" t="b">
        <v>0</v>
      </c>
      <c r="L3900">
        <v>9</v>
      </c>
      <c r="M3900" t="b">
        <v>0</v>
      </c>
      <c r="N3900" t="s">
        <v>8269</v>
      </c>
      <c r="O3900" s="9">
        <f t="shared" si="305"/>
        <v>7</v>
      </c>
      <c r="P3900">
        <f t="shared" si="306"/>
        <v>29.56</v>
      </c>
      <c r="Q3900" s="11" t="s">
        <v>8315</v>
      </c>
      <c r="R3900" t="s">
        <v>8316</v>
      </c>
      <c r="S3900" s="16">
        <f t="shared" si="307"/>
        <v>42480.800648148142</v>
      </c>
      <c r="T3900" s="16">
        <f t="shared" si="308"/>
        <v>16971.800648148146</v>
      </c>
      <c r="U3900">
        <f t="shared" si="304"/>
        <v>2016</v>
      </c>
    </row>
    <row r="3901" spans="1:21" ht="43.2" x14ac:dyDescent="0.55000000000000004">
      <c r="A3901">
        <v>3847</v>
      </c>
      <c r="B3901" s="3" t="s">
        <v>3844</v>
      </c>
      <c r="C3901" s="3" t="s">
        <v>7956</v>
      </c>
      <c r="D3901" s="6">
        <v>10500</v>
      </c>
      <c r="E3901" s="8">
        <v>1697</v>
      </c>
      <c r="F3901" t="s">
        <v>8220</v>
      </c>
      <c r="G3901" t="s">
        <v>8223</v>
      </c>
      <c r="H3901" t="s">
        <v>8245</v>
      </c>
      <c r="I3901">
        <v>1437283391</v>
      </c>
      <c r="J3901">
        <v>1433395391</v>
      </c>
      <c r="K3901" t="b">
        <v>1</v>
      </c>
      <c r="L3901">
        <v>9</v>
      </c>
      <c r="M3901" t="b">
        <v>0</v>
      </c>
      <c r="N3901" t="s">
        <v>8269</v>
      </c>
      <c r="O3901" s="9">
        <f t="shared" si="305"/>
        <v>16</v>
      </c>
      <c r="P3901">
        <f t="shared" si="306"/>
        <v>188.56</v>
      </c>
      <c r="Q3901" s="11" t="s">
        <v>8315</v>
      </c>
      <c r="R3901" t="s">
        <v>8316</v>
      </c>
      <c r="S3901" s="16">
        <f t="shared" si="307"/>
        <v>42159.224432870367</v>
      </c>
      <c r="T3901" s="16">
        <f t="shared" si="308"/>
        <v>16635.224432870371</v>
      </c>
      <c r="U3901">
        <f t="shared" si="304"/>
        <v>2015</v>
      </c>
    </row>
    <row r="3902" spans="1:21" ht="43.2" x14ac:dyDescent="0.55000000000000004">
      <c r="A3902">
        <v>3894</v>
      </c>
      <c r="B3902" s="3" t="s">
        <v>3891</v>
      </c>
      <c r="C3902" s="3" t="s">
        <v>8002</v>
      </c>
      <c r="D3902" s="6">
        <v>15000</v>
      </c>
      <c r="E3902" s="8">
        <v>520</v>
      </c>
      <c r="F3902" t="s">
        <v>8220</v>
      </c>
      <c r="G3902" t="s">
        <v>8223</v>
      </c>
      <c r="H3902" t="s">
        <v>8245</v>
      </c>
      <c r="I3902">
        <v>1481000340</v>
      </c>
      <c r="J3902">
        <v>1478386812</v>
      </c>
      <c r="K3902" t="b">
        <v>0</v>
      </c>
      <c r="L3902">
        <v>11</v>
      </c>
      <c r="M3902" t="b">
        <v>0</v>
      </c>
      <c r="N3902" t="s">
        <v>8269</v>
      </c>
      <c r="O3902" s="9">
        <f t="shared" si="305"/>
        <v>3</v>
      </c>
      <c r="P3902">
        <f t="shared" si="306"/>
        <v>47.27</v>
      </c>
      <c r="Q3902" s="11" t="s">
        <v>8315</v>
      </c>
      <c r="R3902" t="s">
        <v>8316</v>
      </c>
      <c r="S3902" s="16">
        <f t="shared" si="307"/>
        <v>42679.958472222221</v>
      </c>
      <c r="T3902" s="16">
        <f t="shared" si="308"/>
        <v>17141.207638888889</v>
      </c>
      <c r="U3902">
        <f t="shared" si="304"/>
        <v>2016</v>
      </c>
    </row>
    <row r="3903" spans="1:21" ht="43.2" x14ac:dyDescent="0.55000000000000004">
      <c r="A3903">
        <v>4003</v>
      </c>
      <c r="B3903" s="3" t="s">
        <v>3999</v>
      </c>
      <c r="C3903" s="3" t="s">
        <v>8071</v>
      </c>
      <c r="D3903" s="6">
        <v>2000</v>
      </c>
      <c r="E3903" s="8">
        <v>201</v>
      </c>
      <c r="F3903" t="s">
        <v>8220</v>
      </c>
      <c r="G3903" t="s">
        <v>8223</v>
      </c>
      <c r="H3903" t="s">
        <v>8245</v>
      </c>
      <c r="I3903">
        <v>1424009147</v>
      </c>
      <c r="J3903">
        <v>1421417147</v>
      </c>
      <c r="K3903" t="b">
        <v>0</v>
      </c>
      <c r="L3903">
        <v>2</v>
      </c>
      <c r="M3903" t="b">
        <v>0</v>
      </c>
      <c r="N3903" t="s">
        <v>8269</v>
      </c>
      <c r="O3903" s="9">
        <f t="shared" si="305"/>
        <v>10</v>
      </c>
      <c r="P3903">
        <f t="shared" si="306"/>
        <v>100.5</v>
      </c>
      <c r="Q3903" s="11" t="s">
        <v>8315</v>
      </c>
      <c r="R3903" t="s">
        <v>8316</v>
      </c>
      <c r="S3903" s="16">
        <f t="shared" si="307"/>
        <v>42020.587349537032</v>
      </c>
      <c r="T3903" s="16">
        <f t="shared" si="308"/>
        <v>16481.587349537036</v>
      </c>
      <c r="U3903">
        <f t="shared" si="304"/>
        <v>2015</v>
      </c>
    </row>
    <row r="3904" spans="1:21" ht="43.2" x14ac:dyDescent="0.55000000000000004">
      <c r="A3904">
        <v>3964</v>
      </c>
      <c r="B3904" s="3" t="s">
        <v>3961</v>
      </c>
      <c r="C3904" s="3" t="s">
        <v>8071</v>
      </c>
      <c r="D3904" s="6">
        <v>2000</v>
      </c>
      <c r="E3904" s="8">
        <v>126</v>
      </c>
      <c r="F3904" t="s">
        <v>8220</v>
      </c>
      <c r="G3904" t="s">
        <v>8223</v>
      </c>
      <c r="H3904" t="s">
        <v>8245</v>
      </c>
      <c r="I3904">
        <v>1429460386</v>
      </c>
      <c r="J3904">
        <v>1424279986</v>
      </c>
      <c r="K3904" t="b">
        <v>0</v>
      </c>
      <c r="L3904">
        <v>3</v>
      </c>
      <c r="M3904" t="b">
        <v>0</v>
      </c>
      <c r="N3904" t="s">
        <v>8269</v>
      </c>
      <c r="O3904" s="9">
        <f t="shared" si="305"/>
        <v>6</v>
      </c>
      <c r="P3904">
        <f t="shared" si="306"/>
        <v>42</v>
      </c>
      <c r="Q3904" s="11" t="s">
        <v>8315</v>
      </c>
      <c r="R3904" t="s">
        <v>8316</v>
      </c>
      <c r="S3904" s="16">
        <f t="shared" si="307"/>
        <v>42053.722060185188</v>
      </c>
      <c r="T3904" s="16">
        <f t="shared" si="308"/>
        <v>16544.68039351852</v>
      </c>
      <c r="U3904">
        <f t="shared" si="304"/>
        <v>2015</v>
      </c>
    </row>
    <row r="3905" spans="1:21" ht="57.6" x14ac:dyDescent="0.55000000000000004">
      <c r="A3905">
        <v>3845</v>
      </c>
      <c r="B3905" s="3" t="s">
        <v>3842</v>
      </c>
      <c r="C3905" s="3" t="s">
        <v>7954</v>
      </c>
      <c r="D3905" s="6">
        <v>40000</v>
      </c>
      <c r="E3905" s="8">
        <v>842</v>
      </c>
      <c r="F3905" t="s">
        <v>8220</v>
      </c>
      <c r="G3905" t="s">
        <v>8223</v>
      </c>
      <c r="H3905" t="s">
        <v>8245</v>
      </c>
      <c r="I3905">
        <v>1443711774</v>
      </c>
      <c r="J3905">
        <v>1441119774</v>
      </c>
      <c r="K3905" t="b">
        <v>1</v>
      </c>
      <c r="L3905">
        <v>12</v>
      </c>
      <c r="M3905" t="b">
        <v>0</v>
      </c>
      <c r="N3905" t="s">
        <v>8269</v>
      </c>
      <c r="O3905" s="9">
        <f t="shared" si="305"/>
        <v>2</v>
      </c>
      <c r="P3905">
        <f t="shared" si="306"/>
        <v>70.17</v>
      </c>
      <c r="Q3905" s="11" t="s">
        <v>8315</v>
      </c>
      <c r="R3905" t="s">
        <v>8316</v>
      </c>
      <c r="S3905" s="16">
        <f t="shared" si="307"/>
        <v>42248.627013888887</v>
      </c>
      <c r="T3905" s="16">
        <f t="shared" si="308"/>
        <v>16709.627013888887</v>
      </c>
      <c r="U3905">
        <f t="shared" si="304"/>
        <v>2015</v>
      </c>
    </row>
    <row r="3906" spans="1:21" ht="43.2" x14ac:dyDescent="0.55000000000000004">
      <c r="A3906">
        <v>3730</v>
      </c>
      <c r="B3906" s="3" t="s">
        <v>3727</v>
      </c>
      <c r="C3906" s="3" t="s">
        <v>7840</v>
      </c>
      <c r="D3906" s="6">
        <v>1000</v>
      </c>
      <c r="E3906" s="8">
        <v>100</v>
      </c>
      <c r="F3906" t="s">
        <v>8220</v>
      </c>
      <c r="G3906" t="s">
        <v>8223</v>
      </c>
      <c r="H3906" t="s">
        <v>8245</v>
      </c>
      <c r="I3906">
        <v>1439828159</v>
      </c>
      <c r="J3906">
        <v>1437236159</v>
      </c>
      <c r="K3906" t="b">
        <v>0</v>
      </c>
      <c r="L3906">
        <v>1</v>
      </c>
      <c r="M3906" t="b">
        <v>0</v>
      </c>
      <c r="N3906" t="s">
        <v>8269</v>
      </c>
      <c r="O3906" s="9">
        <f t="shared" si="305"/>
        <v>10</v>
      </c>
      <c r="P3906">
        <f t="shared" si="306"/>
        <v>100</v>
      </c>
      <c r="Q3906" s="11" t="s">
        <v>8315</v>
      </c>
      <c r="R3906" t="s">
        <v>8316</v>
      </c>
      <c r="S3906" s="16">
        <f t="shared" si="307"/>
        <v>42203.677766203706</v>
      </c>
      <c r="T3906" s="16">
        <f t="shared" si="308"/>
        <v>16664.677766203702</v>
      </c>
      <c r="U3906">
        <f t="shared" si="304"/>
        <v>2015</v>
      </c>
    </row>
    <row r="3907" spans="1:21" ht="28.8" hidden="1" x14ac:dyDescent="0.55000000000000004">
      <c r="A3907">
        <v>3635</v>
      </c>
      <c r="B3907" s="3" t="s">
        <v>3633</v>
      </c>
      <c r="C3907" s="3" t="s">
        <v>7745</v>
      </c>
      <c r="D3907" s="6">
        <v>3500</v>
      </c>
      <c r="E3907" s="8">
        <v>1276</v>
      </c>
      <c r="F3907" t="s">
        <v>8220</v>
      </c>
      <c r="G3907" t="s">
        <v>8223</v>
      </c>
      <c r="H3907" t="s">
        <v>8245</v>
      </c>
      <c r="I3907">
        <v>1461186676</v>
      </c>
      <c r="J3907">
        <v>1458594676</v>
      </c>
      <c r="K3907" t="b">
        <v>0</v>
      </c>
      <c r="L3907">
        <v>10</v>
      </c>
      <c r="M3907" t="b">
        <v>0</v>
      </c>
      <c r="N3907" t="s">
        <v>8303</v>
      </c>
      <c r="O3907" s="9">
        <f t="shared" si="305"/>
        <v>36</v>
      </c>
      <c r="P3907">
        <f t="shared" si="306"/>
        <v>127.6</v>
      </c>
      <c r="Q3907" s="11" t="s">
        <v>8315</v>
      </c>
      <c r="R3907" t="s">
        <v>8357</v>
      </c>
      <c r="S3907" s="16">
        <f t="shared" si="307"/>
        <v>42450.88282407407</v>
      </c>
      <c r="T3907" s="16">
        <f t="shared" si="308"/>
        <v>16911.882824074073</v>
      </c>
      <c r="U3907">
        <f t="shared" ref="U3907:U3970" si="309">YEAR(S3907)</f>
        <v>2016</v>
      </c>
    </row>
    <row r="3908" spans="1:21" ht="28.8" x14ac:dyDescent="0.55000000000000004">
      <c r="A3908">
        <v>3737</v>
      </c>
      <c r="B3908" s="3" t="s">
        <v>3734</v>
      </c>
      <c r="C3908" s="3" t="s">
        <v>7847</v>
      </c>
      <c r="D3908" s="6">
        <v>700</v>
      </c>
      <c r="E3908" s="8">
        <v>150</v>
      </c>
      <c r="F3908" t="s">
        <v>8220</v>
      </c>
      <c r="G3908" t="s">
        <v>8223</v>
      </c>
      <c r="H3908" t="s">
        <v>8245</v>
      </c>
      <c r="I3908">
        <v>1447311540</v>
      </c>
      <c r="J3908">
        <v>1445358903</v>
      </c>
      <c r="K3908" t="b">
        <v>0</v>
      </c>
      <c r="L3908">
        <v>4</v>
      </c>
      <c r="M3908" t="b">
        <v>0</v>
      </c>
      <c r="N3908" t="s">
        <v>8269</v>
      </c>
      <c r="O3908" s="9">
        <f t="shared" si="305"/>
        <v>21</v>
      </c>
      <c r="P3908">
        <f t="shared" si="306"/>
        <v>37.5</v>
      </c>
      <c r="Q3908" s="11" t="s">
        <v>8315</v>
      </c>
      <c r="R3908" t="s">
        <v>8316</v>
      </c>
      <c r="S3908" s="16">
        <f t="shared" si="307"/>
        <v>42297.691006944442</v>
      </c>
      <c r="T3908" s="16">
        <f t="shared" si="308"/>
        <v>16751.290972222221</v>
      </c>
      <c r="U3908">
        <f t="shared" si="309"/>
        <v>2015</v>
      </c>
    </row>
    <row r="3909" spans="1:21" ht="43.2" x14ac:dyDescent="0.55000000000000004">
      <c r="A3909">
        <v>4101</v>
      </c>
      <c r="B3909" s="3" t="s">
        <v>4097</v>
      </c>
      <c r="C3909" s="3" t="s">
        <v>8204</v>
      </c>
      <c r="D3909" s="6">
        <v>600</v>
      </c>
      <c r="E3909" s="8">
        <v>0</v>
      </c>
      <c r="F3909" t="s">
        <v>8220</v>
      </c>
      <c r="G3909" t="s">
        <v>8223</v>
      </c>
      <c r="H3909" t="s">
        <v>8245</v>
      </c>
      <c r="I3909">
        <v>1485380482</v>
      </c>
      <c r="J3909">
        <v>1482788482</v>
      </c>
      <c r="K3909" t="b">
        <v>0</v>
      </c>
      <c r="L3909">
        <v>0</v>
      </c>
      <c r="M3909" t="b">
        <v>0</v>
      </c>
      <c r="N3909" t="s">
        <v>8269</v>
      </c>
      <c r="O3909" s="9">
        <f t="shared" si="305"/>
        <v>0</v>
      </c>
      <c r="P3909">
        <f t="shared" si="306"/>
        <v>0</v>
      </c>
      <c r="Q3909" s="11" t="s">
        <v>8315</v>
      </c>
      <c r="R3909" t="s">
        <v>8316</v>
      </c>
      <c r="S3909" s="16">
        <f t="shared" si="307"/>
        <v>42730.903726851851</v>
      </c>
      <c r="T3909" s="16">
        <f t="shared" si="308"/>
        <v>17191.903726851851</v>
      </c>
      <c r="U3909">
        <f t="shared" si="309"/>
        <v>2016</v>
      </c>
    </row>
    <row r="3910" spans="1:21" ht="43.2" x14ac:dyDescent="0.55000000000000004">
      <c r="A3910">
        <v>4016</v>
      </c>
      <c r="B3910" s="3" t="s">
        <v>4012</v>
      </c>
      <c r="C3910" s="3" t="s">
        <v>8121</v>
      </c>
      <c r="D3910" s="6">
        <v>500</v>
      </c>
      <c r="E3910" s="8">
        <v>70</v>
      </c>
      <c r="F3910" t="s">
        <v>8220</v>
      </c>
      <c r="G3910" t="s">
        <v>8224</v>
      </c>
      <c r="H3910" t="s">
        <v>8246</v>
      </c>
      <c r="I3910">
        <v>1410987400</v>
      </c>
      <c r="J3910">
        <v>1408395400</v>
      </c>
      <c r="K3910" t="b">
        <v>0</v>
      </c>
      <c r="L3910">
        <v>7</v>
      </c>
      <c r="M3910" t="b">
        <v>0</v>
      </c>
      <c r="N3910" t="s">
        <v>8269</v>
      </c>
      <c r="O3910" s="9">
        <f t="shared" si="305"/>
        <v>14</v>
      </c>
      <c r="P3910">
        <f t="shared" si="306"/>
        <v>10</v>
      </c>
      <c r="Q3910" s="11" t="s">
        <v>8315</v>
      </c>
      <c r="R3910" t="s">
        <v>8316</v>
      </c>
      <c r="S3910" s="16">
        <f t="shared" si="307"/>
        <v>41869.872685185182</v>
      </c>
      <c r="T3910" s="16">
        <f t="shared" si="308"/>
        <v>16330.872685185184</v>
      </c>
      <c r="U3910">
        <f t="shared" si="309"/>
        <v>2014</v>
      </c>
    </row>
    <row r="3911" spans="1:21" ht="43.2" x14ac:dyDescent="0.55000000000000004">
      <c r="A3911">
        <v>4042</v>
      </c>
      <c r="B3911" s="3" t="s">
        <v>4038</v>
      </c>
      <c r="C3911" s="3" t="s">
        <v>8146</v>
      </c>
      <c r="D3911" s="6">
        <v>10000</v>
      </c>
      <c r="E3911" s="8">
        <v>21</v>
      </c>
      <c r="F3911" t="s">
        <v>8220</v>
      </c>
      <c r="G3911" t="s">
        <v>8223</v>
      </c>
      <c r="H3911" t="s">
        <v>8245</v>
      </c>
      <c r="I3911">
        <v>1421781360</v>
      </c>
      <c r="J3911">
        <v>1419213664</v>
      </c>
      <c r="K3911" t="b">
        <v>0</v>
      </c>
      <c r="L3911">
        <v>3</v>
      </c>
      <c r="M3911" t="b">
        <v>0</v>
      </c>
      <c r="N3911" t="s">
        <v>8269</v>
      </c>
      <c r="O3911" s="9">
        <f t="shared" si="305"/>
        <v>0</v>
      </c>
      <c r="P3911">
        <f t="shared" si="306"/>
        <v>7</v>
      </c>
      <c r="Q3911" s="11" t="s">
        <v>8315</v>
      </c>
      <c r="R3911" t="s">
        <v>8316</v>
      </c>
      <c r="S3911" s="16">
        <f t="shared" si="307"/>
        <v>41995.084074074075</v>
      </c>
      <c r="T3911" s="16">
        <f t="shared" si="308"/>
        <v>16455.802777777779</v>
      </c>
      <c r="U3911">
        <f t="shared" si="309"/>
        <v>2014</v>
      </c>
    </row>
    <row r="3912" spans="1:21" ht="43.2" x14ac:dyDescent="0.55000000000000004">
      <c r="A3912">
        <v>3911</v>
      </c>
      <c r="B3912" s="3" t="s">
        <v>3908</v>
      </c>
      <c r="C3912" s="3" t="s">
        <v>8019</v>
      </c>
      <c r="D3912" s="6">
        <v>8000</v>
      </c>
      <c r="E3912" s="8">
        <v>2993</v>
      </c>
      <c r="F3912" t="s">
        <v>8220</v>
      </c>
      <c r="G3912" t="s">
        <v>8223</v>
      </c>
      <c r="H3912" t="s">
        <v>8245</v>
      </c>
      <c r="I3912">
        <v>1417033777</v>
      </c>
      <c r="J3912">
        <v>1414438177</v>
      </c>
      <c r="K3912" t="b">
        <v>0</v>
      </c>
      <c r="L3912">
        <v>36</v>
      </c>
      <c r="M3912" t="b">
        <v>0</v>
      </c>
      <c r="N3912" t="s">
        <v>8269</v>
      </c>
      <c r="O3912" s="9">
        <f t="shared" si="305"/>
        <v>37</v>
      </c>
      <c r="P3912">
        <f t="shared" si="306"/>
        <v>83.14</v>
      </c>
      <c r="Q3912" s="11" t="s">
        <v>8315</v>
      </c>
      <c r="R3912" t="s">
        <v>8316</v>
      </c>
      <c r="S3912" s="16">
        <f t="shared" si="307"/>
        <v>41939.8122337963</v>
      </c>
      <c r="T3912" s="16">
        <f t="shared" si="308"/>
        <v>16400.853900462964</v>
      </c>
      <c r="U3912">
        <f t="shared" si="309"/>
        <v>2014</v>
      </c>
    </row>
    <row r="3913" spans="1:21" ht="43.2" x14ac:dyDescent="0.55000000000000004">
      <c r="A3913">
        <v>4014</v>
      </c>
      <c r="B3913" s="3" t="s">
        <v>4010</v>
      </c>
      <c r="C3913" s="3" t="s">
        <v>8119</v>
      </c>
      <c r="D3913" s="6">
        <v>9000</v>
      </c>
      <c r="E3913" s="8">
        <v>0</v>
      </c>
      <c r="F3913" t="s">
        <v>8220</v>
      </c>
      <c r="G3913" t="s">
        <v>8223</v>
      </c>
      <c r="H3913" t="s">
        <v>8245</v>
      </c>
      <c r="I3913">
        <v>1457157269</v>
      </c>
      <c r="J3913">
        <v>1455861269</v>
      </c>
      <c r="K3913" t="b">
        <v>0</v>
      </c>
      <c r="L3913">
        <v>0</v>
      </c>
      <c r="M3913" t="b">
        <v>0</v>
      </c>
      <c r="N3913" t="s">
        <v>8269</v>
      </c>
      <c r="O3913" s="9">
        <f t="shared" ref="O3913:O3976" si="310">ROUND(E3913/D3913*100,0)</f>
        <v>0</v>
      </c>
      <c r="P3913">
        <f t="shared" ref="P3913:P3976" si="311">IFERROR(ROUND(E3913/L3913,2),0)</f>
        <v>0</v>
      </c>
      <c r="Q3913" s="11" t="s">
        <v>8315</v>
      </c>
      <c r="R3913" t="s">
        <v>8316</v>
      </c>
      <c r="S3913" s="16">
        <f t="shared" ref="S3913:S3976" si="312">(((J3913/60)/60)/24)+DATE(1970,1,1)</f>
        <v>42419.246168981481</v>
      </c>
      <c r="T3913" s="16">
        <f t="shared" ref="T3913:T3976" si="313">(((I3913/60)/60)/24)</f>
        <v>16865.246168981485</v>
      </c>
      <c r="U3913">
        <f t="shared" si="309"/>
        <v>2016</v>
      </c>
    </row>
    <row r="3914" spans="1:21" ht="43.2" x14ac:dyDescent="0.55000000000000004">
      <c r="A3914">
        <v>3975</v>
      </c>
      <c r="B3914" s="3" t="s">
        <v>3972</v>
      </c>
      <c r="C3914" s="3" t="s">
        <v>8082</v>
      </c>
      <c r="D3914" s="6">
        <v>678</v>
      </c>
      <c r="E3914" s="8">
        <v>0</v>
      </c>
      <c r="F3914" t="s">
        <v>8220</v>
      </c>
      <c r="G3914" t="s">
        <v>8223</v>
      </c>
      <c r="H3914" t="s">
        <v>8245</v>
      </c>
      <c r="I3914">
        <v>1468442898</v>
      </c>
      <c r="J3914">
        <v>1465850898</v>
      </c>
      <c r="K3914" t="b">
        <v>0</v>
      </c>
      <c r="L3914">
        <v>0</v>
      </c>
      <c r="M3914" t="b">
        <v>0</v>
      </c>
      <c r="N3914" t="s">
        <v>8269</v>
      </c>
      <c r="O3914" s="9">
        <f t="shared" si="310"/>
        <v>0</v>
      </c>
      <c r="P3914">
        <f t="shared" si="311"/>
        <v>0</v>
      </c>
      <c r="Q3914" s="11" t="s">
        <v>8315</v>
      </c>
      <c r="R3914" t="s">
        <v>8316</v>
      </c>
      <c r="S3914" s="16">
        <f t="shared" si="312"/>
        <v>42534.866875</v>
      </c>
      <c r="T3914" s="16">
        <f t="shared" si="313"/>
        <v>16995.866875</v>
      </c>
      <c r="U3914">
        <f t="shared" si="309"/>
        <v>2016</v>
      </c>
    </row>
    <row r="3915" spans="1:21" ht="43.2" x14ac:dyDescent="0.55000000000000004">
      <c r="A3915">
        <v>3966</v>
      </c>
      <c r="B3915" s="3" t="s">
        <v>3963</v>
      </c>
      <c r="C3915" s="3" t="s">
        <v>8073</v>
      </c>
      <c r="D3915" s="6">
        <v>7500</v>
      </c>
      <c r="E3915" s="8">
        <v>45</v>
      </c>
      <c r="F3915" t="s">
        <v>8220</v>
      </c>
      <c r="G3915" t="s">
        <v>8223</v>
      </c>
      <c r="H3915" t="s">
        <v>8245</v>
      </c>
      <c r="I3915">
        <v>1406170740</v>
      </c>
      <c r="J3915">
        <v>1402506278</v>
      </c>
      <c r="K3915" t="b">
        <v>0</v>
      </c>
      <c r="L3915">
        <v>2</v>
      </c>
      <c r="M3915" t="b">
        <v>0</v>
      </c>
      <c r="N3915" t="s">
        <v>8269</v>
      </c>
      <c r="O3915" s="9">
        <f t="shared" si="310"/>
        <v>1</v>
      </c>
      <c r="P3915">
        <f t="shared" si="311"/>
        <v>22.5</v>
      </c>
      <c r="Q3915" s="11" t="s">
        <v>8315</v>
      </c>
      <c r="R3915" t="s">
        <v>8316</v>
      </c>
      <c r="S3915" s="16">
        <f t="shared" si="312"/>
        <v>41801.711550925924</v>
      </c>
      <c r="T3915" s="16">
        <f t="shared" si="313"/>
        <v>16275.124305555555</v>
      </c>
      <c r="U3915">
        <f t="shared" si="309"/>
        <v>2014</v>
      </c>
    </row>
    <row r="3916" spans="1:21" ht="43.2" x14ac:dyDescent="0.55000000000000004">
      <c r="A3916">
        <v>4062</v>
      </c>
      <c r="B3916" s="3" t="s">
        <v>4058</v>
      </c>
      <c r="C3916" s="3" t="s">
        <v>8166</v>
      </c>
      <c r="D3916" s="6">
        <v>20000</v>
      </c>
      <c r="E3916" s="8">
        <v>490</v>
      </c>
      <c r="F3916" t="s">
        <v>8220</v>
      </c>
      <c r="G3916" t="s">
        <v>8223</v>
      </c>
      <c r="H3916" t="s">
        <v>8245</v>
      </c>
      <c r="I3916">
        <v>1467481468</v>
      </c>
      <c r="J3916">
        <v>1464889468</v>
      </c>
      <c r="K3916" t="b">
        <v>0</v>
      </c>
      <c r="L3916">
        <v>3</v>
      </c>
      <c r="M3916" t="b">
        <v>0</v>
      </c>
      <c r="N3916" t="s">
        <v>8269</v>
      </c>
      <c r="O3916" s="9">
        <f t="shared" si="310"/>
        <v>2</v>
      </c>
      <c r="P3916">
        <f t="shared" si="311"/>
        <v>163.33000000000001</v>
      </c>
      <c r="Q3916" s="11" t="s">
        <v>8315</v>
      </c>
      <c r="R3916" t="s">
        <v>8316</v>
      </c>
      <c r="S3916" s="16">
        <f t="shared" si="312"/>
        <v>42523.739212962959</v>
      </c>
      <c r="T3916" s="16">
        <f t="shared" si="313"/>
        <v>16984.739212962962</v>
      </c>
      <c r="U3916">
        <f t="shared" si="309"/>
        <v>2016</v>
      </c>
    </row>
    <row r="3917" spans="1:21" ht="57.6" x14ac:dyDescent="0.55000000000000004">
      <c r="A3917">
        <v>3935</v>
      </c>
      <c r="B3917" s="3" t="s">
        <v>3932</v>
      </c>
      <c r="C3917" s="3" t="s">
        <v>8043</v>
      </c>
      <c r="D3917" s="6">
        <v>3000</v>
      </c>
      <c r="E3917" s="8">
        <v>1315</v>
      </c>
      <c r="F3917" t="s">
        <v>8220</v>
      </c>
      <c r="G3917" t="s">
        <v>8224</v>
      </c>
      <c r="H3917" t="s">
        <v>8246</v>
      </c>
      <c r="I3917">
        <v>1443973546</v>
      </c>
      <c r="J3917">
        <v>1438789546</v>
      </c>
      <c r="K3917" t="b">
        <v>0</v>
      </c>
      <c r="L3917">
        <v>23</v>
      </c>
      <c r="M3917" t="b">
        <v>0</v>
      </c>
      <c r="N3917" t="s">
        <v>8269</v>
      </c>
      <c r="O3917" s="9">
        <f t="shared" si="310"/>
        <v>44</v>
      </c>
      <c r="P3917">
        <f t="shared" si="311"/>
        <v>57.17</v>
      </c>
      <c r="Q3917" s="11" t="s">
        <v>8315</v>
      </c>
      <c r="R3917" t="s">
        <v>8316</v>
      </c>
      <c r="S3917" s="16">
        <f t="shared" si="312"/>
        <v>42221.656782407401</v>
      </c>
      <c r="T3917" s="16">
        <f t="shared" si="313"/>
        <v>16712.656782407405</v>
      </c>
      <c r="U3917">
        <f t="shared" si="309"/>
        <v>2015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10"/>
        <v>0</v>
      </c>
      <c r="P3918">
        <f t="shared" si="311"/>
        <v>0</v>
      </c>
      <c r="Q3918" s="11" t="s">
        <v>8315</v>
      </c>
      <c r="R3918" t="s">
        <v>8316</v>
      </c>
      <c r="S3918" s="16">
        <f t="shared" si="312"/>
        <v>42494.471666666665</v>
      </c>
      <c r="T3918" s="16">
        <f t="shared" si="313"/>
        <v>16955.471666666668</v>
      </c>
      <c r="U3918">
        <f t="shared" si="309"/>
        <v>2016</v>
      </c>
    </row>
    <row r="3919" spans="1:21" ht="43.2" x14ac:dyDescent="0.55000000000000004">
      <c r="A3919">
        <v>3923</v>
      </c>
      <c r="B3919" s="3" t="s">
        <v>3920</v>
      </c>
      <c r="C3919" s="3" t="s">
        <v>8031</v>
      </c>
      <c r="D3919" s="6">
        <v>11500</v>
      </c>
      <c r="E3919" s="8">
        <v>1384</v>
      </c>
      <c r="F3919" t="s">
        <v>8220</v>
      </c>
      <c r="G3919" t="s">
        <v>8224</v>
      </c>
      <c r="H3919" t="s">
        <v>8246</v>
      </c>
      <c r="I3919">
        <v>1428622271</v>
      </c>
      <c r="J3919">
        <v>1426203071</v>
      </c>
      <c r="K3919" t="b">
        <v>0</v>
      </c>
      <c r="L3919">
        <v>17</v>
      </c>
      <c r="M3919" t="b">
        <v>0</v>
      </c>
      <c r="N3919" t="s">
        <v>8269</v>
      </c>
      <c r="O3919" s="9">
        <f t="shared" si="310"/>
        <v>12</v>
      </c>
      <c r="P3919">
        <f t="shared" si="311"/>
        <v>81.41</v>
      </c>
      <c r="Q3919" s="11" t="s">
        <v>8315</v>
      </c>
      <c r="R3919" t="s">
        <v>8316</v>
      </c>
      <c r="S3919" s="16">
        <f t="shared" si="312"/>
        <v>42075.979988425926</v>
      </c>
      <c r="T3919" s="16">
        <f t="shared" si="313"/>
        <v>16534.979988425926</v>
      </c>
      <c r="U3919">
        <f t="shared" si="309"/>
        <v>2015</v>
      </c>
    </row>
    <row r="3920" spans="1:21" ht="43.2" x14ac:dyDescent="0.55000000000000004">
      <c r="A3920">
        <v>3846</v>
      </c>
      <c r="B3920" s="3" t="s">
        <v>3843</v>
      </c>
      <c r="C3920" s="3" t="s">
        <v>7955</v>
      </c>
      <c r="D3920" s="6">
        <v>7000</v>
      </c>
      <c r="E3920" s="8">
        <v>189</v>
      </c>
      <c r="F3920" t="s">
        <v>8220</v>
      </c>
      <c r="G3920" t="s">
        <v>8223</v>
      </c>
      <c r="H3920" t="s">
        <v>8245</v>
      </c>
      <c r="I3920">
        <v>1412405940</v>
      </c>
      <c r="J3920">
        <v>1409721542</v>
      </c>
      <c r="K3920" t="b">
        <v>1</v>
      </c>
      <c r="L3920">
        <v>8</v>
      </c>
      <c r="M3920" t="b">
        <v>0</v>
      </c>
      <c r="N3920" t="s">
        <v>8269</v>
      </c>
      <c r="O3920" s="9">
        <f t="shared" si="310"/>
        <v>3</v>
      </c>
      <c r="P3920">
        <f t="shared" si="311"/>
        <v>23.63</v>
      </c>
      <c r="Q3920" s="11" t="s">
        <v>8315</v>
      </c>
      <c r="R3920" t="s">
        <v>8316</v>
      </c>
      <c r="S3920" s="16">
        <f t="shared" si="312"/>
        <v>41885.221550925926</v>
      </c>
      <c r="T3920" s="16">
        <f t="shared" si="313"/>
        <v>16347.290972222223</v>
      </c>
      <c r="U3920">
        <f t="shared" si="309"/>
        <v>2014</v>
      </c>
    </row>
    <row r="3921" spans="1:21" ht="43.2" x14ac:dyDescent="0.55000000000000004">
      <c r="A3921">
        <v>3893</v>
      </c>
      <c r="B3921" s="3" t="s">
        <v>3890</v>
      </c>
      <c r="C3921" s="3" t="s">
        <v>8001</v>
      </c>
      <c r="D3921" s="6">
        <v>50000</v>
      </c>
      <c r="E3921" s="8">
        <v>10775</v>
      </c>
      <c r="F3921" t="s">
        <v>8220</v>
      </c>
      <c r="G3921" t="s">
        <v>8223</v>
      </c>
      <c r="H3921" t="s">
        <v>8245</v>
      </c>
      <c r="I3921">
        <v>1404194400</v>
      </c>
      <c r="J3921">
        <v>1400600840</v>
      </c>
      <c r="K3921" t="b">
        <v>0</v>
      </c>
      <c r="L3921">
        <v>84</v>
      </c>
      <c r="M3921" t="b">
        <v>0</v>
      </c>
      <c r="N3921" t="s">
        <v>8269</v>
      </c>
      <c r="O3921" s="9">
        <f t="shared" si="310"/>
        <v>22</v>
      </c>
      <c r="P3921">
        <f t="shared" si="311"/>
        <v>128.27000000000001</v>
      </c>
      <c r="Q3921" s="11" t="s">
        <v>8315</v>
      </c>
      <c r="R3921" t="s">
        <v>8316</v>
      </c>
      <c r="S3921" s="16">
        <f t="shared" si="312"/>
        <v>41779.657870370371</v>
      </c>
      <c r="T3921" s="16">
        <f t="shared" si="313"/>
        <v>16252.25</v>
      </c>
      <c r="U3921">
        <f t="shared" si="309"/>
        <v>2014</v>
      </c>
    </row>
    <row r="3922" spans="1:21" ht="43.2" x14ac:dyDescent="0.55000000000000004">
      <c r="A3922">
        <v>3961</v>
      </c>
      <c r="B3922" s="3" t="s">
        <v>3958</v>
      </c>
      <c r="C3922" s="3" t="s">
        <v>8068</v>
      </c>
      <c r="D3922" s="6">
        <v>5000</v>
      </c>
      <c r="E3922" s="8">
        <v>21</v>
      </c>
      <c r="F3922" t="s">
        <v>8220</v>
      </c>
      <c r="G3922" t="s">
        <v>8224</v>
      </c>
      <c r="H3922" t="s">
        <v>8246</v>
      </c>
      <c r="I3922">
        <v>1399584210</v>
      </c>
      <c r="J3922">
        <v>1397683410</v>
      </c>
      <c r="K3922" t="b">
        <v>0</v>
      </c>
      <c r="L3922">
        <v>2</v>
      </c>
      <c r="M3922" t="b">
        <v>0</v>
      </c>
      <c r="N3922" t="s">
        <v>8269</v>
      </c>
      <c r="O3922" s="9">
        <f t="shared" si="310"/>
        <v>0</v>
      </c>
      <c r="P3922">
        <f t="shared" si="311"/>
        <v>10.5</v>
      </c>
      <c r="Q3922" s="11" t="s">
        <v>8315</v>
      </c>
      <c r="R3922" t="s">
        <v>8316</v>
      </c>
      <c r="S3922" s="16">
        <f t="shared" si="312"/>
        <v>41745.891319444447</v>
      </c>
      <c r="T3922" s="16">
        <f t="shared" si="313"/>
        <v>16198.891319444445</v>
      </c>
      <c r="U3922">
        <f t="shared" si="309"/>
        <v>2014</v>
      </c>
    </row>
    <row r="3923" spans="1:21" ht="43.2" x14ac:dyDescent="0.55000000000000004">
      <c r="A3923">
        <v>4029</v>
      </c>
      <c r="B3923" s="3" t="s">
        <v>4025</v>
      </c>
      <c r="C3923" s="3" t="s">
        <v>8134</v>
      </c>
      <c r="D3923" s="6">
        <v>20000</v>
      </c>
      <c r="E3923" s="8">
        <v>0</v>
      </c>
      <c r="F3923" t="s">
        <v>8220</v>
      </c>
      <c r="G3923" t="s">
        <v>8223</v>
      </c>
      <c r="H3923" t="s">
        <v>8245</v>
      </c>
      <c r="I3923">
        <v>1450053370</v>
      </c>
      <c r="J3923">
        <v>1447461370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10"/>
        <v>0</v>
      </c>
      <c r="P3923">
        <f t="shared" si="311"/>
        <v>0</v>
      </c>
      <c r="Q3923" s="11" t="s">
        <v>8315</v>
      </c>
      <c r="R3923" t="s">
        <v>8316</v>
      </c>
      <c r="S3923" s="16">
        <f t="shared" si="312"/>
        <v>42322.025115740747</v>
      </c>
      <c r="T3923" s="16">
        <f t="shared" si="313"/>
        <v>16783.025115740744</v>
      </c>
      <c r="U3923">
        <f t="shared" si="309"/>
        <v>2015</v>
      </c>
    </row>
    <row r="3924" spans="1:21" ht="43.2" x14ac:dyDescent="0.55000000000000004">
      <c r="A3924">
        <v>2906</v>
      </c>
      <c r="B3924" s="3" t="s">
        <v>2906</v>
      </c>
      <c r="C3924" s="3" t="s">
        <v>7016</v>
      </c>
      <c r="D3924" s="6">
        <v>6000</v>
      </c>
      <c r="E3924" s="8">
        <v>565</v>
      </c>
      <c r="F3924" t="s">
        <v>8220</v>
      </c>
      <c r="G3924" t="s">
        <v>8223</v>
      </c>
      <c r="H3924" t="s">
        <v>8245</v>
      </c>
      <c r="I3924">
        <v>1438390800</v>
      </c>
      <c r="J3924">
        <v>1436888066</v>
      </c>
      <c r="K3924" t="b">
        <v>0</v>
      </c>
      <c r="L3924">
        <v>7</v>
      </c>
      <c r="M3924" t="b">
        <v>0</v>
      </c>
      <c r="N3924" t="s">
        <v>8269</v>
      </c>
      <c r="O3924" s="9">
        <f t="shared" si="310"/>
        <v>9</v>
      </c>
      <c r="P3924">
        <f t="shared" si="311"/>
        <v>80.709999999999994</v>
      </c>
      <c r="Q3924" s="11" t="s">
        <v>8315</v>
      </c>
      <c r="R3924" t="s">
        <v>8316</v>
      </c>
      <c r="S3924" s="16">
        <f t="shared" si="312"/>
        <v>42199.648912037039</v>
      </c>
      <c r="T3924" s="16">
        <f t="shared" si="313"/>
        <v>16648.041666666668</v>
      </c>
      <c r="U3924">
        <f t="shared" si="309"/>
        <v>2015</v>
      </c>
    </row>
    <row r="3925" spans="1:21" ht="43.2" hidden="1" x14ac:dyDescent="0.55000000000000004">
      <c r="A3925">
        <v>3201</v>
      </c>
      <c r="B3925" s="3" t="s">
        <v>3201</v>
      </c>
      <c r="C3925" s="3" t="s">
        <v>7311</v>
      </c>
      <c r="D3925" s="6">
        <v>2000</v>
      </c>
      <c r="E3925" s="8">
        <v>25</v>
      </c>
      <c r="F3925" t="s">
        <v>8220</v>
      </c>
      <c r="G3925" t="s">
        <v>8224</v>
      </c>
      <c r="H3925" t="s">
        <v>8246</v>
      </c>
      <c r="I3925">
        <v>1409509477</v>
      </c>
      <c r="J3925">
        <v>1407695077</v>
      </c>
      <c r="K3925" t="b">
        <v>0</v>
      </c>
      <c r="L3925">
        <v>2</v>
      </c>
      <c r="M3925" t="b">
        <v>0</v>
      </c>
      <c r="N3925" t="s">
        <v>8303</v>
      </c>
      <c r="O3925" s="9">
        <f t="shared" si="310"/>
        <v>1</v>
      </c>
      <c r="P3925">
        <f t="shared" si="311"/>
        <v>12.5</v>
      </c>
      <c r="Q3925" s="11" t="s">
        <v>8315</v>
      </c>
      <c r="R3925" t="s">
        <v>8357</v>
      </c>
      <c r="S3925" s="16">
        <f t="shared" si="312"/>
        <v>41861.767094907409</v>
      </c>
      <c r="T3925" s="16">
        <f t="shared" si="313"/>
        <v>16313.767094907407</v>
      </c>
      <c r="U3925">
        <f t="shared" si="309"/>
        <v>2014</v>
      </c>
    </row>
    <row r="3926" spans="1:21" ht="28.8" x14ac:dyDescent="0.55000000000000004">
      <c r="A3926">
        <v>3991</v>
      </c>
      <c r="B3926" s="3" t="s">
        <v>3987</v>
      </c>
      <c r="C3926" s="3" t="s">
        <v>8097</v>
      </c>
      <c r="D3926" s="6">
        <v>500</v>
      </c>
      <c r="E3926" s="8">
        <v>100</v>
      </c>
      <c r="F3926" t="s">
        <v>8220</v>
      </c>
      <c r="G3926" t="s">
        <v>8223</v>
      </c>
      <c r="H3926" t="s">
        <v>8245</v>
      </c>
      <c r="I3926">
        <v>1433086082</v>
      </c>
      <c r="J3926">
        <v>1430494082</v>
      </c>
      <c r="K3926" t="b">
        <v>0</v>
      </c>
      <c r="L3926">
        <v>1</v>
      </c>
      <c r="M3926" t="b">
        <v>0</v>
      </c>
      <c r="N3926" t="s">
        <v>8269</v>
      </c>
      <c r="O3926" s="9">
        <f t="shared" si="310"/>
        <v>20</v>
      </c>
      <c r="P3926">
        <f t="shared" si="311"/>
        <v>100</v>
      </c>
      <c r="Q3926" s="11" t="s">
        <v>8315</v>
      </c>
      <c r="R3926" t="s">
        <v>8316</v>
      </c>
      <c r="S3926" s="16">
        <f t="shared" si="312"/>
        <v>42125.644467592589</v>
      </c>
      <c r="T3926" s="16">
        <f t="shared" si="313"/>
        <v>16586.644467592592</v>
      </c>
      <c r="U3926">
        <f t="shared" si="309"/>
        <v>2015</v>
      </c>
    </row>
    <row r="3927" spans="1:21" ht="43.2" x14ac:dyDescent="0.55000000000000004">
      <c r="A3927">
        <v>4050</v>
      </c>
      <c r="B3927" s="3" t="s">
        <v>4046</v>
      </c>
      <c r="C3927" s="3" t="s">
        <v>8154</v>
      </c>
      <c r="D3927" s="6">
        <v>1500</v>
      </c>
      <c r="E3927" s="8">
        <v>1</v>
      </c>
      <c r="F3927" t="s">
        <v>8220</v>
      </c>
      <c r="G3927" t="s">
        <v>8223</v>
      </c>
      <c r="H3927" t="s">
        <v>8245</v>
      </c>
      <c r="I3927">
        <v>1414077391</v>
      </c>
      <c r="J3927">
        <v>1411485391</v>
      </c>
      <c r="K3927" t="b">
        <v>0</v>
      </c>
      <c r="L3927">
        <v>1</v>
      </c>
      <c r="M3927" t="b">
        <v>0</v>
      </c>
      <c r="N3927" t="s">
        <v>8269</v>
      </c>
      <c r="O3927" s="9">
        <f t="shared" si="310"/>
        <v>0</v>
      </c>
      <c r="P3927">
        <f t="shared" si="311"/>
        <v>1</v>
      </c>
      <c r="Q3927" s="11" t="s">
        <v>8315</v>
      </c>
      <c r="R3927" t="s">
        <v>8316</v>
      </c>
      <c r="S3927" s="16">
        <f t="shared" si="312"/>
        <v>41905.636469907404</v>
      </c>
      <c r="T3927" s="16">
        <f t="shared" si="313"/>
        <v>16366.636469907406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10"/>
        <v>0</v>
      </c>
      <c r="P3928">
        <f t="shared" si="311"/>
        <v>15</v>
      </c>
      <c r="Q3928" s="11" t="s">
        <v>8315</v>
      </c>
      <c r="R3928" t="s">
        <v>8316</v>
      </c>
      <c r="S3928" s="16">
        <f t="shared" si="312"/>
        <v>41970.085046296299</v>
      </c>
      <c r="T3928" s="16">
        <f t="shared" si="313"/>
        <v>16431.085046296295</v>
      </c>
      <c r="U3928">
        <f t="shared" si="309"/>
        <v>2014</v>
      </c>
    </row>
    <row r="3929" spans="1:21" ht="57.6" x14ac:dyDescent="0.55000000000000004">
      <c r="A3929">
        <v>4072</v>
      </c>
      <c r="B3929" s="3" t="s">
        <v>4068</v>
      </c>
      <c r="C3929" s="3" t="s">
        <v>8175</v>
      </c>
      <c r="D3929" s="6">
        <v>1000</v>
      </c>
      <c r="E3929" s="8">
        <v>4</v>
      </c>
      <c r="F3929" t="s">
        <v>8220</v>
      </c>
      <c r="G3929" t="s">
        <v>8224</v>
      </c>
      <c r="H3929" t="s">
        <v>8246</v>
      </c>
      <c r="I3929">
        <v>1408646111</v>
      </c>
      <c r="J3929">
        <v>1403462111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10"/>
        <v>0</v>
      </c>
      <c r="P3929">
        <f t="shared" si="311"/>
        <v>2</v>
      </c>
      <c r="Q3929" s="11" t="s">
        <v>8315</v>
      </c>
      <c r="R3929" t="s">
        <v>8316</v>
      </c>
      <c r="S3929" s="16">
        <f t="shared" si="312"/>
        <v>41812.77443287037</v>
      </c>
      <c r="T3929" s="16">
        <f t="shared" si="313"/>
        <v>16303.77443287037</v>
      </c>
      <c r="U3929">
        <f t="shared" si="309"/>
        <v>2014</v>
      </c>
    </row>
    <row r="3930" spans="1:21" ht="43.2" x14ac:dyDescent="0.55000000000000004">
      <c r="A3930">
        <v>3741</v>
      </c>
      <c r="B3930" s="3" t="s">
        <v>3738</v>
      </c>
      <c r="C3930" s="3" t="s">
        <v>7851</v>
      </c>
      <c r="D3930" s="6">
        <v>20000</v>
      </c>
      <c r="E3930" s="8">
        <v>0</v>
      </c>
      <c r="F3930" t="s">
        <v>8220</v>
      </c>
      <c r="G3930" t="s">
        <v>8223</v>
      </c>
      <c r="H3930" t="s">
        <v>8245</v>
      </c>
      <c r="I3930">
        <v>1450389950</v>
      </c>
      <c r="J3930">
        <v>1447797950</v>
      </c>
      <c r="K3930" t="b">
        <v>0</v>
      </c>
      <c r="L3930">
        <v>0</v>
      </c>
      <c r="M3930" t="b">
        <v>0</v>
      </c>
      <c r="N3930" t="s">
        <v>8269</v>
      </c>
      <c r="O3930" s="9">
        <f t="shared" si="310"/>
        <v>0</v>
      </c>
      <c r="P3930">
        <f t="shared" si="311"/>
        <v>0</v>
      </c>
      <c r="Q3930" s="11" t="s">
        <v>8315</v>
      </c>
      <c r="R3930" t="s">
        <v>8316</v>
      </c>
      <c r="S3930" s="16">
        <f t="shared" si="312"/>
        <v>42325.920717592591</v>
      </c>
      <c r="T3930" s="16">
        <f t="shared" si="313"/>
        <v>16786.920717592591</v>
      </c>
      <c r="U3930">
        <f t="shared" si="309"/>
        <v>2015</v>
      </c>
    </row>
    <row r="3931" spans="1:21" ht="43.2" x14ac:dyDescent="0.55000000000000004">
      <c r="A3931">
        <v>4073</v>
      </c>
      <c r="B3931" s="3" t="s">
        <v>4069</v>
      </c>
      <c r="C3931" s="3" t="s">
        <v>8176</v>
      </c>
      <c r="D3931" s="6">
        <v>3500</v>
      </c>
      <c r="E3931" s="8">
        <v>37</v>
      </c>
      <c r="F3931" t="s">
        <v>8220</v>
      </c>
      <c r="G3931" t="s">
        <v>8223</v>
      </c>
      <c r="H3931" t="s">
        <v>8245</v>
      </c>
      <c r="I3931">
        <v>1431144000</v>
      </c>
      <c r="J3931">
        <v>1426407426</v>
      </c>
      <c r="K3931" t="b">
        <v>0</v>
      </c>
      <c r="L3931">
        <v>2</v>
      </c>
      <c r="M3931" t="b">
        <v>0</v>
      </c>
      <c r="N3931" t="s">
        <v>8269</v>
      </c>
      <c r="O3931" s="9">
        <f t="shared" si="310"/>
        <v>1</v>
      </c>
      <c r="P3931">
        <f t="shared" si="311"/>
        <v>18.5</v>
      </c>
      <c r="Q3931" s="11" t="s">
        <v>8315</v>
      </c>
      <c r="R3931" t="s">
        <v>8316</v>
      </c>
      <c r="S3931" s="16">
        <f t="shared" si="312"/>
        <v>42078.34520833334</v>
      </c>
      <c r="T3931" s="16">
        <f t="shared" si="313"/>
        <v>16564.166666666668</v>
      </c>
      <c r="U3931">
        <f t="shared" si="309"/>
        <v>2015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10"/>
        <v>0</v>
      </c>
      <c r="P3932">
        <f t="shared" si="311"/>
        <v>0</v>
      </c>
      <c r="Q3932" s="11" t="s">
        <v>8315</v>
      </c>
      <c r="R3932" t="s">
        <v>8316</v>
      </c>
      <c r="S3932" s="16">
        <f t="shared" si="312"/>
        <v>42433.338749999995</v>
      </c>
      <c r="T3932" s="16">
        <f t="shared" si="313"/>
        <v>16892.25</v>
      </c>
      <c r="U3932">
        <f t="shared" si="309"/>
        <v>2016</v>
      </c>
    </row>
    <row r="3933" spans="1:21" ht="43.2" hidden="1" x14ac:dyDescent="0.55000000000000004">
      <c r="A3933">
        <v>3196</v>
      </c>
      <c r="B3933" s="3" t="s">
        <v>3196</v>
      </c>
      <c r="C3933" s="3" t="s">
        <v>7306</v>
      </c>
      <c r="D3933" s="6">
        <v>3000000</v>
      </c>
      <c r="E3933" s="8">
        <v>1800</v>
      </c>
      <c r="F3933" t="s">
        <v>8220</v>
      </c>
      <c r="G3933" t="s">
        <v>8223</v>
      </c>
      <c r="H3933" t="s">
        <v>8245</v>
      </c>
      <c r="I3933">
        <v>1438437600</v>
      </c>
      <c r="J3933">
        <v>1433254875</v>
      </c>
      <c r="K3933" t="b">
        <v>0</v>
      </c>
      <c r="L3933">
        <v>6</v>
      </c>
      <c r="M3933" t="b">
        <v>0</v>
      </c>
      <c r="N3933" t="s">
        <v>8303</v>
      </c>
      <c r="O3933" s="9">
        <f t="shared" si="310"/>
        <v>0</v>
      </c>
      <c r="P3933">
        <f t="shared" si="311"/>
        <v>300</v>
      </c>
      <c r="Q3933" s="11" t="s">
        <v>8315</v>
      </c>
      <c r="R3933" t="s">
        <v>8357</v>
      </c>
      <c r="S3933" s="16">
        <f t="shared" si="312"/>
        <v>42157.598090277781</v>
      </c>
      <c r="T3933" s="16">
        <f t="shared" si="313"/>
        <v>16648.583333333332</v>
      </c>
      <c r="U3933">
        <f t="shared" si="309"/>
        <v>2015</v>
      </c>
    </row>
    <row r="3934" spans="1:21" ht="43.2" hidden="1" x14ac:dyDescent="0.55000000000000004">
      <c r="A3934">
        <v>3646</v>
      </c>
      <c r="B3934" s="3" t="s">
        <v>3644</v>
      </c>
      <c r="C3934" s="3" t="s">
        <v>7756</v>
      </c>
      <c r="D3934" s="6">
        <v>10000</v>
      </c>
      <c r="E3934" s="8">
        <v>481</v>
      </c>
      <c r="F3934" t="s">
        <v>8220</v>
      </c>
      <c r="G3934" t="s">
        <v>8223</v>
      </c>
      <c r="H3934" t="s">
        <v>8245</v>
      </c>
      <c r="I3934">
        <v>1434497400</v>
      </c>
      <c r="J3934">
        <v>1431770802</v>
      </c>
      <c r="K3934" t="b">
        <v>0</v>
      </c>
      <c r="L3934">
        <v>8</v>
      </c>
      <c r="M3934" t="b">
        <v>0</v>
      </c>
      <c r="N3934" t="s">
        <v>8303</v>
      </c>
      <c r="O3934" s="9">
        <f t="shared" si="310"/>
        <v>5</v>
      </c>
      <c r="P3934">
        <f t="shared" si="311"/>
        <v>60.13</v>
      </c>
      <c r="Q3934" s="11" t="s">
        <v>8315</v>
      </c>
      <c r="R3934" t="s">
        <v>8357</v>
      </c>
      <c r="S3934" s="16">
        <f t="shared" si="312"/>
        <v>42140.421319444446</v>
      </c>
      <c r="T3934" s="16">
        <f t="shared" si="313"/>
        <v>16602.979166666668</v>
      </c>
      <c r="U3934">
        <f t="shared" si="309"/>
        <v>2015</v>
      </c>
    </row>
    <row r="3935" spans="1:21" ht="28.8" x14ac:dyDescent="0.55000000000000004">
      <c r="A3935">
        <v>3891</v>
      </c>
      <c r="B3935" s="3" t="s">
        <v>3888</v>
      </c>
      <c r="C3935" s="3" t="s">
        <v>7999</v>
      </c>
      <c r="D3935" s="6">
        <v>800</v>
      </c>
      <c r="E3935" s="8">
        <v>260</v>
      </c>
      <c r="F3935" t="s">
        <v>8220</v>
      </c>
      <c r="G3935" t="s">
        <v>8223</v>
      </c>
      <c r="H3935" t="s">
        <v>8245</v>
      </c>
      <c r="I3935">
        <v>1427086740</v>
      </c>
      <c r="J3935">
        <v>1424488244</v>
      </c>
      <c r="K3935" t="b">
        <v>0</v>
      </c>
      <c r="L3935">
        <v>7</v>
      </c>
      <c r="M3935" t="b">
        <v>0</v>
      </c>
      <c r="N3935" t="s">
        <v>8269</v>
      </c>
      <c r="O3935" s="9">
        <f t="shared" si="310"/>
        <v>33</v>
      </c>
      <c r="P3935">
        <f t="shared" si="311"/>
        <v>37.14</v>
      </c>
      <c r="Q3935" s="11" t="s">
        <v>8315</v>
      </c>
      <c r="R3935" t="s">
        <v>8316</v>
      </c>
      <c r="S3935" s="16">
        <f t="shared" si="312"/>
        <v>42056.1324537037</v>
      </c>
      <c r="T3935" s="16">
        <f t="shared" si="313"/>
        <v>16517.207638888889</v>
      </c>
      <c r="U3935">
        <f t="shared" si="309"/>
        <v>2015</v>
      </c>
    </row>
    <row r="3936" spans="1:21" ht="43.2" x14ac:dyDescent="0.55000000000000004">
      <c r="A3936">
        <v>3902</v>
      </c>
      <c r="B3936" s="3" t="s">
        <v>3899</v>
      </c>
      <c r="C3936" s="3" t="s">
        <v>8010</v>
      </c>
      <c r="D3936" s="6">
        <v>3000</v>
      </c>
      <c r="E3936" s="8">
        <v>1465</v>
      </c>
      <c r="F3936" t="s">
        <v>8220</v>
      </c>
      <c r="G3936" t="s">
        <v>8224</v>
      </c>
      <c r="H3936" t="s">
        <v>8246</v>
      </c>
      <c r="I3936">
        <v>1479125642</v>
      </c>
      <c r="J3936">
        <v>1476962042</v>
      </c>
      <c r="K3936" t="b">
        <v>0</v>
      </c>
      <c r="L3936">
        <v>31</v>
      </c>
      <c r="M3936" t="b">
        <v>0</v>
      </c>
      <c r="N3936" t="s">
        <v>8269</v>
      </c>
      <c r="O3936" s="9">
        <f t="shared" si="310"/>
        <v>49</v>
      </c>
      <c r="P3936">
        <f t="shared" si="311"/>
        <v>47.26</v>
      </c>
      <c r="Q3936" s="11" t="s">
        <v>8315</v>
      </c>
      <c r="R3936" t="s">
        <v>8316</v>
      </c>
      <c r="S3936" s="16">
        <f t="shared" si="312"/>
        <v>42663.468078703707</v>
      </c>
      <c r="T3936" s="16">
        <f t="shared" si="313"/>
        <v>17119.509745370371</v>
      </c>
      <c r="U3936">
        <f t="shared" si="309"/>
        <v>2016</v>
      </c>
    </row>
    <row r="3937" spans="1:21" ht="43.2" hidden="1" x14ac:dyDescent="0.55000000000000004">
      <c r="A3937">
        <v>3194</v>
      </c>
      <c r="B3937" s="3" t="s">
        <v>3194</v>
      </c>
      <c r="C3937" s="3" t="s">
        <v>7304</v>
      </c>
      <c r="D3937" s="6">
        <v>11000</v>
      </c>
      <c r="E3937" s="8">
        <v>0</v>
      </c>
      <c r="F3937" t="s">
        <v>8220</v>
      </c>
      <c r="G3937" t="s">
        <v>8223</v>
      </c>
      <c r="H3937" t="s">
        <v>8245</v>
      </c>
      <c r="I3937">
        <v>1437960598</v>
      </c>
      <c r="J3937">
        <v>1435368598</v>
      </c>
      <c r="K3937" t="b">
        <v>0</v>
      </c>
      <c r="L3937">
        <v>0</v>
      </c>
      <c r="M3937" t="b">
        <v>0</v>
      </c>
      <c r="N3937" t="s">
        <v>8303</v>
      </c>
      <c r="O3937" s="9">
        <f t="shared" si="310"/>
        <v>0</v>
      </c>
      <c r="P3937">
        <f t="shared" si="311"/>
        <v>0</v>
      </c>
      <c r="Q3937" s="11" t="s">
        <v>8315</v>
      </c>
      <c r="R3937" t="s">
        <v>8357</v>
      </c>
      <c r="S3937" s="16">
        <f t="shared" si="312"/>
        <v>42182.062476851846</v>
      </c>
      <c r="T3937" s="16">
        <f t="shared" si="313"/>
        <v>16643.06247685185</v>
      </c>
      <c r="U3937">
        <f t="shared" si="309"/>
        <v>2015</v>
      </c>
    </row>
    <row r="3938" spans="1:21" ht="43.2" hidden="1" x14ac:dyDescent="0.55000000000000004">
      <c r="A3938">
        <v>3206</v>
      </c>
      <c r="B3938" s="3" t="s">
        <v>3206</v>
      </c>
      <c r="C3938" s="3" t="s">
        <v>7316</v>
      </c>
      <c r="D3938" s="6">
        <v>5000</v>
      </c>
      <c r="E3938" s="8">
        <v>0</v>
      </c>
      <c r="F3938" t="s">
        <v>8220</v>
      </c>
      <c r="G3938" t="s">
        <v>8223</v>
      </c>
      <c r="H3938" t="s">
        <v>8245</v>
      </c>
      <c r="I3938">
        <v>1442644651</v>
      </c>
      <c r="J3938">
        <v>1440052651</v>
      </c>
      <c r="K3938" t="b">
        <v>0</v>
      </c>
      <c r="L3938">
        <v>0</v>
      </c>
      <c r="M3938" t="b">
        <v>0</v>
      </c>
      <c r="N3938" t="s">
        <v>8303</v>
      </c>
      <c r="O3938" s="9">
        <f t="shared" si="310"/>
        <v>0</v>
      </c>
      <c r="P3938">
        <f t="shared" si="311"/>
        <v>0</v>
      </c>
      <c r="Q3938" s="11" t="s">
        <v>8315</v>
      </c>
      <c r="R3938" t="s">
        <v>8357</v>
      </c>
      <c r="S3938" s="16">
        <f t="shared" si="312"/>
        <v>42236.276053240741</v>
      </c>
      <c r="T3938" s="16">
        <f t="shared" si="313"/>
        <v>16697.276053240741</v>
      </c>
      <c r="U3938">
        <f t="shared" si="309"/>
        <v>2015</v>
      </c>
    </row>
    <row r="3939" spans="1:21" ht="43.2" x14ac:dyDescent="0.55000000000000004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9">
        <f t="shared" si="310"/>
        <v>0</v>
      </c>
      <c r="P3939">
        <f t="shared" si="311"/>
        <v>0</v>
      </c>
      <c r="Q3939" s="11" t="s">
        <v>8315</v>
      </c>
      <c r="R3939" t="s">
        <v>8316</v>
      </c>
      <c r="S3939" s="16">
        <f t="shared" si="312"/>
        <v>41761.810150462967</v>
      </c>
      <c r="T3939" s="16">
        <f t="shared" si="313"/>
        <v>16199.286805555557</v>
      </c>
      <c r="U3939">
        <f t="shared" si="309"/>
        <v>2014</v>
      </c>
    </row>
    <row r="3940" spans="1:21" ht="43.2" x14ac:dyDescent="0.55000000000000004">
      <c r="A3940">
        <v>3729</v>
      </c>
      <c r="B3940" s="3" t="s">
        <v>3726</v>
      </c>
      <c r="C3940" s="3" t="s">
        <v>7839</v>
      </c>
      <c r="D3940" s="6">
        <v>5000</v>
      </c>
      <c r="E3940" s="8">
        <v>362</v>
      </c>
      <c r="F3940" t="s">
        <v>8220</v>
      </c>
      <c r="G3940" t="s">
        <v>8223</v>
      </c>
      <c r="H3940" t="s">
        <v>8245</v>
      </c>
      <c r="I3940">
        <v>1427082912</v>
      </c>
      <c r="J3940">
        <v>1423198512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10"/>
        <v>7</v>
      </c>
      <c r="P3940">
        <f t="shared" si="311"/>
        <v>72.400000000000006</v>
      </c>
      <c r="Q3940" s="11" t="s">
        <v>8315</v>
      </c>
      <c r="R3940" t="s">
        <v>8316</v>
      </c>
      <c r="S3940" s="16">
        <f t="shared" si="312"/>
        <v>42041.205000000002</v>
      </c>
      <c r="T3940" s="16">
        <f t="shared" si="313"/>
        <v>16517.163333333334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16">
        <f t="shared" si="312"/>
        <v>41915.400219907409</v>
      </c>
      <c r="T3941" s="16">
        <f t="shared" si="313"/>
        <v>16350.1875</v>
      </c>
      <c r="U3941">
        <f t="shared" si="309"/>
        <v>2014</v>
      </c>
    </row>
    <row r="3942" spans="1:21" ht="43.2" hidden="1" x14ac:dyDescent="0.55000000000000004">
      <c r="A3942">
        <v>3639</v>
      </c>
      <c r="B3942" s="3" t="s">
        <v>3637</v>
      </c>
      <c r="C3942" s="3" t="s">
        <v>7749</v>
      </c>
      <c r="D3942" s="6">
        <v>25000</v>
      </c>
      <c r="E3942" s="8">
        <v>1</v>
      </c>
      <c r="F3942" t="s">
        <v>8220</v>
      </c>
      <c r="G3942" t="s">
        <v>8223</v>
      </c>
      <c r="H3942" t="s">
        <v>8245</v>
      </c>
      <c r="I3942">
        <v>1475853060</v>
      </c>
      <c r="J3942">
        <v>1470672906</v>
      </c>
      <c r="K3942" t="b">
        <v>0</v>
      </c>
      <c r="L3942">
        <v>1</v>
      </c>
      <c r="M3942" t="b">
        <v>0</v>
      </c>
      <c r="N3942" t="s">
        <v>8303</v>
      </c>
      <c r="O3942" s="9">
        <f t="shared" si="310"/>
        <v>0</v>
      </c>
      <c r="P3942">
        <f t="shared" si="311"/>
        <v>1</v>
      </c>
      <c r="Q3942" s="11" t="s">
        <v>8315</v>
      </c>
      <c r="R3942" t="s">
        <v>8357</v>
      </c>
      <c r="S3942" s="16">
        <f t="shared" si="312"/>
        <v>42590.677152777775</v>
      </c>
      <c r="T3942" s="16">
        <f t="shared" si="313"/>
        <v>17081.632638888888</v>
      </c>
      <c r="U3942">
        <f t="shared" si="309"/>
        <v>2016</v>
      </c>
    </row>
    <row r="3943" spans="1:21" ht="28.8" x14ac:dyDescent="0.55000000000000004">
      <c r="A3943">
        <v>3994</v>
      </c>
      <c r="B3943" s="3" t="s">
        <v>3990</v>
      </c>
      <c r="C3943" s="3" t="s">
        <v>8100</v>
      </c>
      <c r="D3943" s="6">
        <v>2000</v>
      </c>
      <c r="E3943" s="8">
        <v>5</v>
      </c>
      <c r="F3943" t="s">
        <v>8220</v>
      </c>
      <c r="G3943" t="s">
        <v>8223</v>
      </c>
      <c r="H3943" t="s">
        <v>8245</v>
      </c>
      <c r="I3943">
        <v>1405761690</v>
      </c>
      <c r="J3943">
        <v>1403169690</v>
      </c>
      <c r="K3943" t="b">
        <v>0</v>
      </c>
      <c r="L3943">
        <v>1</v>
      </c>
      <c r="M3943" t="b">
        <v>0</v>
      </c>
      <c r="N3943" t="s">
        <v>8269</v>
      </c>
      <c r="O3943" s="9">
        <f t="shared" si="310"/>
        <v>0</v>
      </c>
      <c r="P3943">
        <f t="shared" si="311"/>
        <v>5</v>
      </c>
      <c r="Q3943" s="11" t="s">
        <v>8315</v>
      </c>
      <c r="R3943" t="s">
        <v>8316</v>
      </c>
      <c r="S3943" s="16">
        <f t="shared" si="312"/>
        <v>41809.389930555553</v>
      </c>
      <c r="T3943" s="16">
        <f t="shared" si="313"/>
        <v>16270.389930555555</v>
      </c>
      <c r="U3943">
        <f t="shared" si="309"/>
        <v>2014</v>
      </c>
    </row>
    <row r="3944" spans="1:21" ht="43.2" x14ac:dyDescent="0.55000000000000004">
      <c r="A3944">
        <v>4007</v>
      </c>
      <c r="B3944" s="3" t="s">
        <v>4003</v>
      </c>
      <c r="C3944" s="3" t="s">
        <v>8112</v>
      </c>
      <c r="D3944" s="6">
        <v>2000</v>
      </c>
      <c r="E3944" s="8">
        <v>5</v>
      </c>
      <c r="F3944" t="s">
        <v>8220</v>
      </c>
      <c r="G3944" t="s">
        <v>8223</v>
      </c>
      <c r="H3944" t="s">
        <v>8245</v>
      </c>
      <c r="I3944">
        <v>1409070480</v>
      </c>
      <c r="J3944">
        <v>1406572381</v>
      </c>
      <c r="K3944" t="b">
        <v>0</v>
      </c>
      <c r="L3944">
        <v>1</v>
      </c>
      <c r="M3944" t="b">
        <v>0</v>
      </c>
      <c r="N3944" t="s">
        <v>8269</v>
      </c>
      <c r="O3944" s="9">
        <f t="shared" si="310"/>
        <v>0</v>
      </c>
      <c r="P3944">
        <f t="shared" si="311"/>
        <v>5</v>
      </c>
      <c r="Q3944" s="11" t="s">
        <v>8315</v>
      </c>
      <c r="R3944" t="s">
        <v>8316</v>
      </c>
      <c r="S3944" s="16">
        <f t="shared" si="312"/>
        <v>41848.772928240738</v>
      </c>
      <c r="T3944" s="16">
        <f t="shared" si="313"/>
        <v>16308.686111111112</v>
      </c>
      <c r="U3944">
        <f t="shared" si="309"/>
        <v>2014</v>
      </c>
    </row>
    <row r="3945" spans="1:21" ht="43.2" x14ac:dyDescent="0.55000000000000004">
      <c r="A3945">
        <v>3888</v>
      </c>
      <c r="B3945" s="3" t="s">
        <v>3885</v>
      </c>
      <c r="C3945" s="3" t="s">
        <v>7996</v>
      </c>
      <c r="D3945" s="6">
        <v>2000</v>
      </c>
      <c r="E3945" s="8">
        <v>542</v>
      </c>
      <c r="F3945" t="s">
        <v>8220</v>
      </c>
      <c r="G3945" t="s">
        <v>8224</v>
      </c>
      <c r="H3945" t="s">
        <v>8246</v>
      </c>
      <c r="I3945">
        <v>1488114358</v>
      </c>
      <c r="J3945">
        <v>1485522358</v>
      </c>
      <c r="K3945" t="b">
        <v>0</v>
      </c>
      <c r="L3945">
        <v>14</v>
      </c>
      <c r="M3945" t="b">
        <v>0</v>
      </c>
      <c r="N3945" t="s">
        <v>8269</v>
      </c>
      <c r="O3945" s="9">
        <f t="shared" si="310"/>
        <v>27</v>
      </c>
      <c r="P3945">
        <f t="shared" si="311"/>
        <v>38.71</v>
      </c>
      <c r="Q3945" s="11" t="s">
        <v>8315</v>
      </c>
      <c r="R3945" t="s">
        <v>8316</v>
      </c>
      <c r="S3945" s="16">
        <f t="shared" si="312"/>
        <v>42762.545810185184</v>
      </c>
      <c r="T3945" s="16">
        <f t="shared" si="313"/>
        <v>17223.545810185184</v>
      </c>
      <c r="U3945">
        <f t="shared" si="309"/>
        <v>2017</v>
      </c>
    </row>
    <row r="3946" spans="1:21" ht="28.8" x14ac:dyDescent="0.55000000000000004">
      <c r="A3946">
        <v>4068</v>
      </c>
      <c r="B3946" s="3" t="s">
        <v>4064</v>
      </c>
      <c r="C3946" s="3" t="s">
        <v>8171</v>
      </c>
      <c r="D3946" s="6">
        <v>3495</v>
      </c>
      <c r="E3946" s="8">
        <v>34.950000000000003</v>
      </c>
      <c r="F3946" t="s">
        <v>8220</v>
      </c>
      <c r="G3946" t="s">
        <v>8223</v>
      </c>
      <c r="H3946" t="s">
        <v>8245</v>
      </c>
      <c r="I3946">
        <v>1484348700</v>
      </c>
      <c r="J3946">
        <v>1481756855</v>
      </c>
      <c r="K3946" t="b">
        <v>0</v>
      </c>
      <c r="L3946">
        <v>1</v>
      </c>
      <c r="M3946" t="b">
        <v>0</v>
      </c>
      <c r="N3946" t="s">
        <v>8269</v>
      </c>
      <c r="O3946" s="9">
        <f t="shared" si="310"/>
        <v>1</v>
      </c>
      <c r="P3946">
        <f t="shared" si="311"/>
        <v>34.950000000000003</v>
      </c>
      <c r="Q3946" s="11" t="s">
        <v>8315</v>
      </c>
      <c r="R3946" t="s">
        <v>8316</v>
      </c>
      <c r="S3946" s="16">
        <f t="shared" si="312"/>
        <v>42718.963599537034</v>
      </c>
      <c r="T3946" s="16">
        <f t="shared" si="313"/>
        <v>17179.961805555555</v>
      </c>
      <c r="U3946">
        <f t="shared" si="309"/>
        <v>2016</v>
      </c>
    </row>
    <row r="3947" spans="1:21" ht="28.8" x14ac:dyDescent="0.55000000000000004">
      <c r="A3947">
        <v>4061</v>
      </c>
      <c r="B3947" s="3" t="s">
        <v>4057</v>
      </c>
      <c r="C3947" s="3" t="s">
        <v>8165</v>
      </c>
      <c r="D3947" s="6">
        <v>525</v>
      </c>
      <c r="E3947" s="8">
        <v>0</v>
      </c>
      <c r="F3947" t="s">
        <v>8220</v>
      </c>
      <c r="G3947" t="s">
        <v>8223</v>
      </c>
      <c r="H3947" t="s">
        <v>8245</v>
      </c>
      <c r="I3947">
        <v>1461205423</v>
      </c>
      <c r="J3947">
        <v>1456025023</v>
      </c>
      <c r="K3947" t="b">
        <v>0</v>
      </c>
      <c r="L3947">
        <v>0</v>
      </c>
      <c r="M3947" t="b">
        <v>0</v>
      </c>
      <c r="N3947" t="s">
        <v>8269</v>
      </c>
      <c r="O3947" s="9">
        <f t="shared" si="310"/>
        <v>0</v>
      </c>
      <c r="P3947">
        <f t="shared" si="311"/>
        <v>0</v>
      </c>
      <c r="Q3947" s="11" t="s">
        <v>8315</v>
      </c>
      <c r="R3947" t="s">
        <v>8316</v>
      </c>
      <c r="S3947" s="16">
        <f t="shared" si="312"/>
        <v>42421.141469907408</v>
      </c>
      <c r="T3947" s="16">
        <f t="shared" si="313"/>
        <v>16912.099803240741</v>
      </c>
      <c r="U3947">
        <f t="shared" si="309"/>
        <v>2016</v>
      </c>
    </row>
    <row r="3948" spans="1:21" ht="43.2" x14ac:dyDescent="0.55000000000000004">
      <c r="A3948">
        <v>4079</v>
      </c>
      <c r="B3948" s="3" t="s">
        <v>4075</v>
      </c>
      <c r="C3948" s="3" t="s">
        <v>8182</v>
      </c>
      <c r="D3948" s="6">
        <v>3000</v>
      </c>
      <c r="E3948" s="8">
        <v>5</v>
      </c>
      <c r="F3948" t="s">
        <v>8220</v>
      </c>
      <c r="G3948" t="s">
        <v>8223</v>
      </c>
      <c r="H3948" t="s">
        <v>8245</v>
      </c>
      <c r="I3948">
        <v>1466375521</v>
      </c>
      <c r="J3948">
        <v>1463783521</v>
      </c>
      <c r="K3948" t="b">
        <v>0</v>
      </c>
      <c r="L3948">
        <v>1</v>
      </c>
      <c r="M3948" t="b">
        <v>0</v>
      </c>
      <c r="N3948" t="s">
        <v>8269</v>
      </c>
      <c r="O3948" s="9">
        <f t="shared" si="310"/>
        <v>0</v>
      </c>
      <c r="P3948">
        <f t="shared" si="311"/>
        <v>5</v>
      </c>
      <c r="Q3948" s="11" t="s">
        <v>8315</v>
      </c>
      <c r="R3948" t="s">
        <v>8316</v>
      </c>
      <c r="S3948" s="16">
        <f t="shared" si="312"/>
        <v>42510.938900462963</v>
      </c>
      <c r="T3948" s="16">
        <f t="shared" si="313"/>
        <v>16971.938900462963</v>
      </c>
      <c r="U3948">
        <f t="shared" si="309"/>
        <v>2016</v>
      </c>
    </row>
    <row r="3949" spans="1:21" ht="43.2" hidden="1" x14ac:dyDescent="0.55000000000000004">
      <c r="A3949">
        <v>3643</v>
      </c>
      <c r="B3949" s="3" t="s">
        <v>3641</v>
      </c>
      <c r="C3949" s="3" t="s">
        <v>7753</v>
      </c>
      <c r="D3949" s="6">
        <v>25000</v>
      </c>
      <c r="E3949" s="8">
        <v>0</v>
      </c>
      <c r="F3949" t="s">
        <v>8220</v>
      </c>
      <c r="G3949" t="s">
        <v>8223</v>
      </c>
      <c r="H3949" t="s">
        <v>8245</v>
      </c>
      <c r="I3949">
        <v>1447734439</v>
      </c>
      <c r="J3949">
        <v>1444274839</v>
      </c>
      <c r="K3949" t="b">
        <v>0</v>
      </c>
      <c r="L3949">
        <v>0</v>
      </c>
      <c r="M3949" t="b">
        <v>0</v>
      </c>
      <c r="N3949" t="s">
        <v>8303</v>
      </c>
      <c r="O3949" s="9">
        <f t="shared" si="310"/>
        <v>0</v>
      </c>
      <c r="P3949">
        <f t="shared" si="311"/>
        <v>0</v>
      </c>
      <c r="Q3949" s="11" t="s">
        <v>8315</v>
      </c>
      <c r="R3949" t="s">
        <v>8357</v>
      </c>
      <c r="S3949" s="16">
        <f t="shared" si="312"/>
        <v>42285.143969907411</v>
      </c>
      <c r="T3949" s="16">
        <f t="shared" si="313"/>
        <v>16756.185636574075</v>
      </c>
      <c r="U3949">
        <f t="shared" si="309"/>
        <v>2015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10"/>
        <v>0</v>
      </c>
      <c r="P3950">
        <f t="shared" si="311"/>
        <v>0</v>
      </c>
      <c r="Q3950" s="11" t="s">
        <v>8315</v>
      </c>
      <c r="R3950" t="s">
        <v>8316</v>
      </c>
      <c r="S3950" s="16">
        <f t="shared" si="312"/>
        <v>41829.325497685182</v>
      </c>
      <c r="T3950" s="16">
        <f t="shared" si="313"/>
        <v>16320.325497685184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16">
        <f t="shared" si="312"/>
        <v>42016.120613425926</v>
      </c>
      <c r="T3951" s="16">
        <f t="shared" si="313"/>
        <v>16477.120613425926</v>
      </c>
      <c r="U3951">
        <f t="shared" si="309"/>
        <v>2015</v>
      </c>
    </row>
    <row r="3952" spans="1:21" ht="43.2" x14ac:dyDescent="0.55000000000000004">
      <c r="A3952">
        <v>3976</v>
      </c>
      <c r="B3952" s="3" t="s">
        <v>3973</v>
      </c>
      <c r="C3952" s="3" t="s">
        <v>8083</v>
      </c>
      <c r="D3952" s="6">
        <v>1300</v>
      </c>
      <c r="E3952" s="8">
        <v>620</v>
      </c>
      <c r="F3952" t="s">
        <v>8220</v>
      </c>
      <c r="G3952" t="s">
        <v>8223</v>
      </c>
      <c r="H3952" t="s">
        <v>8245</v>
      </c>
      <c r="I3952">
        <v>1406876400</v>
      </c>
      <c r="J3952">
        <v>1405024561</v>
      </c>
      <c r="K3952" t="b">
        <v>0</v>
      </c>
      <c r="L3952">
        <v>10</v>
      </c>
      <c r="M3952" t="b">
        <v>0</v>
      </c>
      <c r="N3952" t="s">
        <v>8269</v>
      </c>
      <c r="O3952" s="9">
        <f t="shared" si="310"/>
        <v>48</v>
      </c>
      <c r="P3952">
        <f t="shared" si="311"/>
        <v>62</v>
      </c>
      <c r="Q3952" s="11" t="s">
        <v>8315</v>
      </c>
      <c r="R3952" t="s">
        <v>8316</v>
      </c>
      <c r="S3952" s="16">
        <f t="shared" si="312"/>
        <v>41830.858344907407</v>
      </c>
      <c r="T3952" s="16">
        <f t="shared" si="313"/>
        <v>16283.291666666666</v>
      </c>
      <c r="U3952">
        <f t="shared" si="309"/>
        <v>2014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16">
        <f t="shared" si="312"/>
        <v>42433.825717592597</v>
      </c>
      <c r="T3953" s="16">
        <f t="shared" si="313"/>
        <v>16924.784050925929</v>
      </c>
      <c r="U3953">
        <f t="shared" si="309"/>
        <v>2016</v>
      </c>
    </row>
    <row r="3954" spans="1:21" ht="43.2" x14ac:dyDescent="0.55000000000000004">
      <c r="A3954">
        <v>3899</v>
      </c>
      <c r="B3954" s="3" t="s">
        <v>3896</v>
      </c>
      <c r="C3954" s="3" t="s">
        <v>8007</v>
      </c>
      <c r="D3954" s="6">
        <v>10000</v>
      </c>
      <c r="E3954" s="8">
        <v>125</v>
      </c>
      <c r="F3954" t="s">
        <v>8220</v>
      </c>
      <c r="G3954" t="s">
        <v>8223</v>
      </c>
      <c r="H3954" t="s">
        <v>8245</v>
      </c>
      <c r="I3954">
        <v>1407868561</v>
      </c>
      <c r="J3954">
        <v>1406140561</v>
      </c>
      <c r="K3954" t="b">
        <v>0</v>
      </c>
      <c r="L3954">
        <v>2</v>
      </c>
      <c r="M3954" t="b">
        <v>0</v>
      </c>
      <c r="N3954" t="s">
        <v>8269</v>
      </c>
      <c r="O3954" s="9">
        <f t="shared" si="310"/>
        <v>1</v>
      </c>
      <c r="P3954">
        <f t="shared" si="311"/>
        <v>62.5</v>
      </c>
      <c r="Q3954" s="11" t="s">
        <v>8315</v>
      </c>
      <c r="R3954" t="s">
        <v>8316</v>
      </c>
      <c r="S3954" s="16">
        <f t="shared" si="312"/>
        <v>41843.775011574071</v>
      </c>
      <c r="T3954" s="16">
        <f t="shared" si="313"/>
        <v>16294.775011574073</v>
      </c>
      <c r="U3954">
        <f t="shared" si="309"/>
        <v>2014</v>
      </c>
    </row>
    <row r="3955" spans="1:21" x14ac:dyDescent="0.55000000000000004">
      <c r="A3955">
        <v>3861</v>
      </c>
      <c r="B3955" s="3" t="s">
        <v>3858</v>
      </c>
      <c r="C3955" s="3" t="s">
        <v>7970</v>
      </c>
      <c r="D3955" s="6">
        <v>2000</v>
      </c>
      <c r="E3955" s="8">
        <v>100</v>
      </c>
      <c r="F3955" t="s">
        <v>8220</v>
      </c>
      <c r="G3955" t="s">
        <v>8223</v>
      </c>
      <c r="H3955" t="s">
        <v>8245</v>
      </c>
      <c r="I3955">
        <v>1415828820</v>
      </c>
      <c r="J3955">
        <v>1412258977</v>
      </c>
      <c r="K3955" t="b">
        <v>0</v>
      </c>
      <c r="L3955">
        <v>1</v>
      </c>
      <c r="M3955" t="b">
        <v>0</v>
      </c>
      <c r="N3955" t="s">
        <v>8269</v>
      </c>
      <c r="O3955" s="9">
        <f t="shared" si="310"/>
        <v>5</v>
      </c>
      <c r="P3955">
        <f t="shared" si="311"/>
        <v>100</v>
      </c>
      <c r="Q3955" s="11" t="s">
        <v>8315</v>
      </c>
      <c r="R3955" t="s">
        <v>8316</v>
      </c>
      <c r="S3955" s="16">
        <f t="shared" si="312"/>
        <v>41914.590011574073</v>
      </c>
      <c r="T3955" s="16">
        <f t="shared" si="313"/>
        <v>16386.90763888889</v>
      </c>
      <c r="U3955">
        <f t="shared" si="309"/>
        <v>2014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10"/>
        <v>0</v>
      </c>
      <c r="P3956">
        <f t="shared" si="311"/>
        <v>0</v>
      </c>
      <c r="Q3956" s="11" t="s">
        <v>8315</v>
      </c>
      <c r="R3956" t="s">
        <v>8316</v>
      </c>
      <c r="S3956" s="16">
        <f t="shared" si="312"/>
        <v>41774.651203703703</v>
      </c>
      <c r="T3956" s="16">
        <f t="shared" si="313"/>
        <v>16265.651203703705</v>
      </c>
      <c r="U3956">
        <f t="shared" si="309"/>
        <v>2014</v>
      </c>
    </row>
    <row r="3957" spans="1:21" ht="43.2" x14ac:dyDescent="0.55000000000000004">
      <c r="A3957">
        <v>4111</v>
      </c>
      <c r="B3957" s="3" t="s">
        <v>4107</v>
      </c>
      <c r="C3957" s="3" t="s">
        <v>8214</v>
      </c>
      <c r="D3957" s="6">
        <v>3000</v>
      </c>
      <c r="E3957" s="8">
        <v>94</v>
      </c>
      <c r="F3957" t="s">
        <v>8220</v>
      </c>
      <c r="G3957" t="s">
        <v>8223</v>
      </c>
      <c r="H3957" t="s">
        <v>8245</v>
      </c>
      <c r="I3957">
        <v>1424747740</v>
      </c>
      <c r="J3957">
        <v>1422155740</v>
      </c>
      <c r="K3957" t="b">
        <v>0</v>
      </c>
      <c r="L3957">
        <v>6</v>
      </c>
      <c r="M3957" t="b">
        <v>0</v>
      </c>
      <c r="N3957" t="s">
        <v>8269</v>
      </c>
      <c r="O3957" s="9">
        <f t="shared" si="310"/>
        <v>3</v>
      </c>
      <c r="P3957">
        <f t="shared" si="311"/>
        <v>15.67</v>
      </c>
      <c r="Q3957" s="11" t="s">
        <v>8315</v>
      </c>
      <c r="R3957" t="s">
        <v>8316</v>
      </c>
      <c r="S3957" s="16">
        <f t="shared" si="312"/>
        <v>42029.135879629626</v>
      </c>
      <c r="T3957" s="16">
        <f t="shared" si="313"/>
        <v>16490.13587962963</v>
      </c>
      <c r="U3957">
        <f t="shared" si="309"/>
        <v>2015</v>
      </c>
    </row>
    <row r="3958" spans="1:21" x14ac:dyDescent="0.55000000000000004">
      <c r="A3958">
        <v>2893</v>
      </c>
      <c r="B3958" s="3" t="s">
        <v>2893</v>
      </c>
      <c r="C3958" s="3" t="s">
        <v>7003</v>
      </c>
      <c r="D3958" s="6">
        <v>5000</v>
      </c>
      <c r="E3958" s="8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 s="9">
        <f t="shared" si="310"/>
        <v>1</v>
      </c>
      <c r="P3958">
        <f t="shared" si="311"/>
        <v>12.5</v>
      </c>
      <c r="Q3958" s="11" t="s">
        <v>8315</v>
      </c>
      <c r="R3958" t="s">
        <v>8316</v>
      </c>
      <c r="S3958" s="16">
        <f t="shared" si="312"/>
        <v>41953.773090277777</v>
      </c>
      <c r="T3958" s="16">
        <f t="shared" si="313"/>
        <v>16444.083333333332</v>
      </c>
      <c r="U3958">
        <f t="shared" si="309"/>
        <v>2014</v>
      </c>
    </row>
    <row r="3959" spans="1:21" ht="43.2" x14ac:dyDescent="0.55000000000000004">
      <c r="A3959">
        <v>2875</v>
      </c>
      <c r="B3959" s="3" t="s">
        <v>2875</v>
      </c>
      <c r="C3959" s="3" t="s">
        <v>6985</v>
      </c>
      <c r="D3959" s="6">
        <v>20000</v>
      </c>
      <c r="E3959" s="8">
        <v>7</v>
      </c>
      <c r="F3959" t="s">
        <v>8220</v>
      </c>
      <c r="G3959" t="s">
        <v>8223</v>
      </c>
      <c r="H3959" t="s">
        <v>8245</v>
      </c>
      <c r="I3959">
        <v>1462417493</v>
      </c>
      <c r="J3959">
        <v>1459825493</v>
      </c>
      <c r="K3959" t="b">
        <v>0</v>
      </c>
      <c r="L3959">
        <v>3</v>
      </c>
      <c r="M3959" t="b">
        <v>0</v>
      </c>
      <c r="N3959" t="s">
        <v>8269</v>
      </c>
      <c r="O3959" s="9">
        <f t="shared" si="310"/>
        <v>0</v>
      </c>
      <c r="P3959">
        <f t="shared" si="311"/>
        <v>2.33</v>
      </c>
      <c r="Q3959" s="11" t="s">
        <v>8315</v>
      </c>
      <c r="R3959" t="s">
        <v>8316</v>
      </c>
      <c r="S3959" s="16">
        <f t="shared" si="312"/>
        <v>42465.128391203703</v>
      </c>
      <c r="T3959" s="16">
        <f t="shared" si="313"/>
        <v>16926.128391203703</v>
      </c>
      <c r="U3959">
        <f t="shared" si="309"/>
        <v>2016</v>
      </c>
    </row>
    <row r="3960" spans="1:21" ht="43.2" hidden="1" x14ac:dyDescent="0.55000000000000004">
      <c r="A3960">
        <v>3200</v>
      </c>
      <c r="B3960" s="3" t="s">
        <v>3200</v>
      </c>
      <c r="C3960" s="3" t="s">
        <v>7310</v>
      </c>
      <c r="D3960" s="6">
        <v>50000</v>
      </c>
      <c r="E3960" s="8">
        <v>1</v>
      </c>
      <c r="F3960" t="s">
        <v>8220</v>
      </c>
      <c r="G3960" t="s">
        <v>8223</v>
      </c>
      <c r="H3960" t="s">
        <v>8245</v>
      </c>
      <c r="I3960">
        <v>1461994440</v>
      </c>
      <c r="J3960">
        <v>1459410101</v>
      </c>
      <c r="K3960" t="b">
        <v>0</v>
      </c>
      <c r="L3960">
        <v>1</v>
      </c>
      <c r="M3960" t="b">
        <v>0</v>
      </c>
      <c r="N3960" t="s">
        <v>8303</v>
      </c>
      <c r="O3960" s="9">
        <f t="shared" si="310"/>
        <v>0</v>
      </c>
      <c r="P3960">
        <f t="shared" si="311"/>
        <v>1</v>
      </c>
      <c r="Q3960" s="11" t="s">
        <v>8315</v>
      </c>
      <c r="R3960" t="s">
        <v>8357</v>
      </c>
      <c r="S3960" s="16">
        <f t="shared" si="312"/>
        <v>42460.320613425924</v>
      </c>
      <c r="T3960" s="16">
        <f t="shared" si="313"/>
        <v>16921.231944444444</v>
      </c>
      <c r="U3960">
        <f t="shared" si="309"/>
        <v>2016</v>
      </c>
    </row>
    <row r="3961" spans="1:21" ht="43.2" x14ac:dyDescent="0.55000000000000004">
      <c r="A3961">
        <v>3852</v>
      </c>
      <c r="B3961" s="3" t="s">
        <v>3849</v>
      </c>
      <c r="C3961" s="3" t="s">
        <v>7961</v>
      </c>
      <c r="D3961" s="6">
        <v>10000</v>
      </c>
      <c r="E3961" s="8">
        <v>20</v>
      </c>
      <c r="F3961" t="s">
        <v>8220</v>
      </c>
      <c r="G3961" t="s">
        <v>8223</v>
      </c>
      <c r="H3961" t="s">
        <v>8245</v>
      </c>
      <c r="I3961">
        <v>1427427276</v>
      </c>
      <c r="J3961">
        <v>1425270876</v>
      </c>
      <c r="K3961" t="b">
        <v>0</v>
      </c>
      <c r="L3961">
        <v>2</v>
      </c>
      <c r="M3961" t="b">
        <v>0</v>
      </c>
      <c r="N3961" t="s">
        <v>8269</v>
      </c>
      <c r="O3961" s="9">
        <f t="shared" si="310"/>
        <v>0</v>
      </c>
      <c r="P3961">
        <f t="shared" si="311"/>
        <v>10</v>
      </c>
      <c r="Q3961" s="11" t="s">
        <v>8315</v>
      </c>
      <c r="R3961" t="s">
        <v>8316</v>
      </c>
      <c r="S3961" s="16">
        <f t="shared" si="312"/>
        <v>42065.190694444449</v>
      </c>
      <c r="T3961" s="16">
        <f t="shared" si="313"/>
        <v>16521.149027777781</v>
      </c>
      <c r="U3961">
        <f t="shared" si="309"/>
        <v>2015</v>
      </c>
    </row>
    <row r="3962" spans="1:21" ht="43.2" x14ac:dyDescent="0.55000000000000004">
      <c r="A3962">
        <v>3917</v>
      </c>
      <c r="B3962" s="3" t="s">
        <v>3914</v>
      </c>
      <c r="C3962" s="3" t="s">
        <v>8025</v>
      </c>
      <c r="D3962" s="6">
        <v>3500</v>
      </c>
      <c r="E3962" s="8">
        <v>10</v>
      </c>
      <c r="F3962" t="s">
        <v>8220</v>
      </c>
      <c r="G3962" t="s">
        <v>8224</v>
      </c>
      <c r="H3962" t="s">
        <v>8246</v>
      </c>
      <c r="I3962">
        <v>1410439161</v>
      </c>
      <c r="J3962">
        <v>1407847161</v>
      </c>
      <c r="K3962" t="b">
        <v>0</v>
      </c>
      <c r="L3962">
        <v>1</v>
      </c>
      <c r="M3962" t="b">
        <v>0</v>
      </c>
      <c r="N3962" t="s">
        <v>8269</v>
      </c>
      <c r="O3962" s="9">
        <f t="shared" si="310"/>
        <v>0</v>
      </c>
      <c r="P3962">
        <f t="shared" si="311"/>
        <v>10</v>
      </c>
      <c r="Q3962" s="11" t="s">
        <v>8315</v>
      </c>
      <c r="R3962" t="s">
        <v>8316</v>
      </c>
      <c r="S3962" s="16">
        <f t="shared" si="312"/>
        <v>41863.527326388888</v>
      </c>
      <c r="T3962" s="16">
        <f t="shared" si="313"/>
        <v>16324.52732638889</v>
      </c>
      <c r="U3962">
        <f t="shared" si="309"/>
        <v>2014</v>
      </c>
    </row>
    <row r="3963" spans="1:21" ht="43.2" x14ac:dyDescent="0.55000000000000004">
      <c r="A3963">
        <v>2850</v>
      </c>
      <c r="B3963" s="3" t="s">
        <v>2850</v>
      </c>
      <c r="C3963" s="3" t="s">
        <v>6960</v>
      </c>
      <c r="D3963" s="6">
        <v>8000</v>
      </c>
      <c r="E3963" s="8">
        <v>311</v>
      </c>
      <c r="F3963" t="s">
        <v>8220</v>
      </c>
      <c r="G3963" t="s">
        <v>8223</v>
      </c>
      <c r="H3963" t="s">
        <v>8245</v>
      </c>
      <c r="I3963">
        <v>1409962211</v>
      </c>
      <c r="J3963">
        <v>1407370211</v>
      </c>
      <c r="K3963" t="b">
        <v>0</v>
      </c>
      <c r="L3963">
        <v>13</v>
      </c>
      <c r="M3963" t="b">
        <v>0</v>
      </c>
      <c r="N3963" t="s">
        <v>8269</v>
      </c>
      <c r="O3963" s="9">
        <f t="shared" si="310"/>
        <v>4</v>
      </c>
      <c r="P3963">
        <f t="shared" si="311"/>
        <v>23.92</v>
      </c>
      <c r="Q3963" s="11" t="s">
        <v>8315</v>
      </c>
      <c r="R3963" t="s">
        <v>8316</v>
      </c>
      <c r="S3963" s="16">
        <f t="shared" si="312"/>
        <v>41858.007071759261</v>
      </c>
      <c r="T3963" s="16">
        <f t="shared" si="313"/>
        <v>16319.007071759259</v>
      </c>
      <c r="U3963">
        <f t="shared" si="309"/>
        <v>2014</v>
      </c>
    </row>
    <row r="3964" spans="1:21" ht="43.2" x14ac:dyDescent="0.55000000000000004">
      <c r="A3964">
        <v>3980</v>
      </c>
      <c r="B3964" s="3" t="s">
        <v>3977</v>
      </c>
      <c r="C3964" s="3" t="s">
        <v>8087</v>
      </c>
      <c r="D3964" s="6">
        <v>2500</v>
      </c>
      <c r="E3964" s="8">
        <v>450</v>
      </c>
      <c r="F3964" t="s">
        <v>8220</v>
      </c>
      <c r="G3964" t="s">
        <v>8223</v>
      </c>
      <c r="H3964" t="s">
        <v>8245</v>
      </c>
      <c r="I3964">
        <v>1404570147</v>
      </c>
      <c r="J3964">
        <v>1401978147</v>
      </c>
      <c r="K3964" t="b">
        <v>0</v>
      </c>
      <c r="L3964">
        <v>7</v>
      </c>
      <c r="M3964" t="b">
        <v>0</v>
      </c>
      <c r="N3964" t="s">
        <v>8269</v>
      </c>
      <c r="O3964" s="9">
        <f t="shared" si="310"/>
        <v>18</v>
      </c>
      <c r="P3964">
        <f t="shared" si="311"/>
        <v>64.290000000000006</v>
      </c>
      <c r="Q3964" s="11" t="s">
        <v>8315</v>
      </c>
      <c r="R3964" t="s">
        <v>8316</v>
      </c>
      <c r="S3964" s="16">
        <f t="shared" si="312"/>
        <v>41795.598923611113</v>
      </c>
      <c r="T3964" s="16">
        <f t="shared" si="313"/>
        <v>16256.598923611111</v>
      </c>
      <c r="U3964">
        <f t="shared" si="309"/>
        <v>2014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10"/>
        <v>0</v>
      </c>
      <c r="P3965">
        <f t="shared" si="311"/>
        <v>0</v>
      </c>
      <c r="Q3965" s="11" t="s">
        <v>8315</v>
      </c>
      <c r="R3965" t="s">
        <v>8316</v>
      </c>
      <c r="S3965" s="16">
        <f t="shared" si="312"/>
        <v>42296.154131944444</v>
      </c>
      <c r="T3965" s="16">
        <f t="shared" si="313"/>
        <v>16757.195798611112</v>
      </c>
      <c r="U3965">
        <f t="shared" si="309"/>
        <v>2015</v>
      </c>
    </row>
    <row r="3966" spans="1:21" ht="43.2" hidden="1" x14ac:dyDescent="0.55000000000000004">
      <c r="A3966">
        <v>3867</v>
      </c>
      <c r="B3966" s="3" t="s">
        <v>3864</v>
      </c>
      <c r="C3966" s="3" t="s">
        <v>7976</v>
      </c>
      <c r="D3966" s="6">
        <v>2000</v>
      </c>
      <c r="E3966" s="8">
        <v>251</v>
      </c>
      <c r="F3966" t="s">
        <v>8220</v>
      </c>
      <c r="G3966" t="s">
        <v>8223</v>
      </c>
      <c r="H3966" t="s">
        <v>8245</v>
      </c>
      <c r="I3966">
        <v>1466278339</v>
      </c>
      <c r="J3966">
        <v>1463686339</v>
      </c>
      <c r="K3966" t="b">
        <v>0</v>
      </c>
      <c r="L3966">
        <v>5</v>
      </c>
      <c r="M3966" t="b">
        <v>0</v>
      </c>
      <c r="N3966" t="s">
        <v>8269</v>
      </c>
      <c r="O3966" s="9">
        <f t="shared" si="310"/>
        <v>13</v>
      </c>
      <c r="P3966">
        <f t="shared" si="311"/>
        <v>50.2</v>
      </c>
      <c r="Q3966" s="11" t="s">
        <v>8315</v>
      </c>
      <c r="R3966" t="s">
        <v>8357</v>
      </c>
      <c r="S3966" s="16">
        <f t="shared" si="312"/>
        <v>42509.814108796301</v>
      </c>
      <c r="T3966" s="16">
        <f t="shared" si="313"/>
        <v>16970.814108796298</v>
      </c>
      <c r="U3966">
        <f t="shared" si="309"/>
        <v>2016</v>
      </c>
    </row>
    <row r="3967" spans="1:21" ht="43.2" x14ac:dyDescent="0.55000000000000004">
      <c r="A3967">
        <v>4107</v>
      </c>
      <c r="B3967" s="3" t="s">
        <v>4103</v>
      </c>
      <c r="C3967" s="3" t="s">
        <v>8210</v>
      </c>
      <c r="D3967" s="6">
        <v>2000</v>
      </c>
      <c r="E3967" s="8">
        <v>41</v>
      </c>
      <c r="F3967" t="s">
        <v>8220</v>
      </c>
      <c r="G3967" t="s">
        <v>8223</v>
      </c>
      <c r="H3967" t="s">
        <v>8245</v>
      </c>
      <c r="I3967">
        <v>1411596001</v>
      </c>
      <c r="J3967">
        <v>1409608801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10"/>
        <v>2</v>
      </c>
      <c r="P3967">
        <f t="shared" si="311"/>
        <v>10.25</v>
      </c>
      <c r="Q3967" s="11" t="s">
        <v>8315</v>
      </c>
      <c r="R3967" t="s">
        <v>8316</v>
      </c>
      <c r="S3967" s="16">
        <f t="shared" si="312"/>
        <v>41883.916678240741</v>
      </c>
      <c r="T3967" s="16">
        <f t="shared" si="313"/>
        <v>16337.916678240741</v>
      </c>
      <c r="U3967">
        <f t="shared" si="309"/>
        <v>2014</v>
      </c>
    </row>
    <row r="3968" spans="1:21" ht="43.2" x14ac:dyDescent="0.55000000000000004">
      <c r="A3968">
        <v>3920</v>
      </c>
      <c r="B3968" s="3" t="s">
        <v>3917</v>
      </c>
      <c r="C3968" s="3" t="s">
        <v>8028</v>
      </c>
      <c r="D3968" s="6">
        <v>2500</v>
      </c>
      <c r="E3968" s="8">
        <v>135</v>
      </c>
      <c r="F3968" t="s">
        <v>8220</v>
      </c>
      <c r="G3968" t="s">
        <v>8224</v>
      </c>
      <c r="H3968" t="s">
        <v>8246</v>
      </c>
      <c r="I3968">
        <v>1479032260</v>
      </c>
      <c r="J3968">
        <v>1476436660</v>
      </c>
      <c r="K3968" t="b">
        <v>0</v>
      </c>
      <c r="L3968">
        <v>3</v>
      </c>
      <c r="M3968" t="b">
        <v>0</v>
      </c>
      <c r="N3968" t="s">
        <v>8269</v>
      </c>
      <c r="O3968" s="9">
        <f t="shared" si="310"/>
        <v>5</v>
      </c>
      <c r="P3968">
        <f t="shared" si="311"/>
        <v>45</v>
      </c>
      <c r="Q3968" s="11" t="s">
        <v>8315</v>
      </c>
      <c r="R3968" t="s">
        <v>8316</v>
      </c>
      <c r="S3968" s="16">
        <f t="shared" si="312"/>
        <v>42657.38726851852</v>
      </c>
      <c r="T3968" s="16">
        <f t="shared" si="313"/>
        <v>17118.428935185188</v>
      </c>
      <c r="U3968">
        <f t="shared" si="309"/>
        <v>2016</v>
      </c>
    </row>
    <row r="3969" spans="1:21" ht="43.2" x14ac:dyDescent="0.55000000000000004">
      <c r="A3969">
        <v>3968</v>
      </c>
      <c r="B3969" s="3" t="s">
        <v>3965</v>
      </c>
      <c r="C3969" s="3" t="s">
        <v>8075</v>
      </c>
      <c r="D3969" s="6">
        <v>5000</v>
      </c>
      <c r="E3969" s="8">
        <v>527</v>
      </c>
      <c r="F3969" t="s">
        <v>8220</v>
      </c>
      <c r="G3969" t="s">
        <v>8223</v>
      </c>
      <c r="H3969" t="s">
        <v>8245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t="s">
        <v>8269</v>
      </c>
      <c r="O3969" s="9">
        <f t="shared" si="310"/>
        <v>11</v>
      </c>
      <c r="P3969">
        <f t="shared" si="311"/>
        <v>47.91</v>
      </c>
      <c r="Q3969" s="11" t="s">
        <v>8315</v>
      </c>
      <c r="R3969" t="s">
        <v>8316</v>
      </c>
      <c r="S3969" s="16">
        <f t="shared" si="312"/>
        <v>42452.815659722226</v>
      </c>
      <c r="T3969" s="16">
        <f t="shared" si="313"/>
        <v>16943.815659722222</v>
      </c>
      <c r="U3969">
        <f t="shared" si="309"/>
        <v>2016</v>
      </c>
    </row>
    <row r="3970" spans="1:21" ht="43.2" x14ac:dyDescent="0.55000000000000004">
      <c r="A3970">
        <v>4058</v>
      </c>
      <c r="B3970" s="3" t="s">
        <v>4054</v>
      </c>
      <c r="C3970" s="3" t="s">
        <v>8162</v>
      </c>
      <c r="D3970" s="6">
        <v>3750</v>
      </c>
      <c r="E3970" s="8">
        <v>95</v>
      </c>
      <c r="F3970" t="s">
        <v>8220</v>
      </c>
      <c r="G3970" t="s">
        <v>8223</v>
      </c>
      <c r="H3970" t="s">
        <v>8245</v>
      </c>
      <c r="I3970">
        <v>1459483140</v>
      </c>
      <c r="J3970">
        <v>1458178044</v>
      </c>
      <c r="K3970" t="b">
        <v>0</v>
      </c>
      <c r="L3970">
        <v>4</v>
      </c>
      <c r="M3970" t="b">
        <v>0</v>
      </c>
      <c r="N3970" t="s">
        <v>8269</v>
      </c>
      <c r="O3970" s="9">
        <f t="shared" si="310"/>
        <v>3</v>
      </c>
      <c r="P3970">
        <f t="shared" si="311"/>
        <v>23.75</v>
      </c>
      <c r="Q3970" s="11" t="s">
        <v>8315</v>
      </c>
      <c r="R3970" t="s">
        <v>8316</v>
      </c>
      <c r="S3970" s="16">
        <f t="shared" si="312"/>
        <v>42446.060694444444</v>
      </c>
      <c r="T3970" s="16">
        <f t="shared" si="313"/>
        <v>16892.165972222221</v>
      </c>
      <c r="U3970">
        <f t="shared" si="309"/>
        <v>2016</v>
      </c>
    </row>
    <row r="3971" spans="1:21" ht="43.2" x14ac:dyDescent="0.55000000000000004">
      <c r="A3971">
        <v>3734</v>
      </c>
      <c r="B3971" s="3" t="s">
        <v>3731</v>
      </c>
      <c r="C3971" s="3" t="s">
        <v>7844</v>
      </c>
      <c r="D3971" s="6">
        <v>1500</v>
      </c>
      <c r="E3971" s="8">
        <v>427</v>
      </c>
      <c r="F3971" t="s">
        <v>8220</v>
      </c>
      <c r="G3971" t="s">
        <v>8223</v>
      </c>
      <c r="H3971" t="s">
        <v>8245</v>
      </c>
      <c r="I3971">
        <v>1432589896</v>
      </c>
      <c r="J3971">
        <v>1427405896</v>
      </c>
      <c r="K3971" t="b">
        <v>0</v>
      </c>
      <c r="L3971">
        <v>7</v>
      </c>
      <c r="M3971" t="b">
        <v>0</v>
      </c>
      <c r="N3971" t="s">
        <v>8269</v>
      </c>
      <c r="O3971" s="9">
        <f t="shared" si="310"/>
        <v>28</v>
      </c>
      <c r="P3971">
        <f t="shared" si="311"/>
        <v>61</v>
      </c>
      <c r="Q3971" s="11" t="s">
        <v>8315</v>
      </c>
      <c r="R3971" t="s">
        <v>8316</v>
      </c>
      <c r="S3971" s="16">
        <f t="shared" si="312"/>
        <v>42089.901574074072</v>
      </c>
      <c r="T3971" s="16">
        <f t="shared" si="313"/>
        <v>16580.901574074072</v>
      </c>
      <c r="U3971">
        <f t="shared" ref="U3971:U4034" si="314">YEAR(S3971)</f>
        <v>2015</v>
      </c>
    </row>
    <row r="3972" spans="1:21" ht="43.2" x14ac:dyDescent="0.55000000000000004">
      <c r="A3972">
        <v>4015</v>
      </c>
      <c r="B3972" s="3" t="s">
        <v>4011</v>
      </c>
      <c r="C3972" s="3" t="s">
        <v>8120</v>
      </c>
      <c r="D3972" s="6">
        <v>7000</v>
      </c>
      <c r="E3972" s="8">
        <v>1</v>
      </c>
      <c r="F3972" t="s">
        <v>8220</v>
      </c>
      <c r="G3972" t="s">
        <v>8223</v>
      </c>
      <c r="H3972" t="s">
        <v>8245</v>
      </c>
      <c r="I3972">
        <v>1437331463</v>
      </c>
      <c r="J3972">
        <v>1434739463</v>
      </c>
      <c r="K3972" t="b">
        <v>0</v>
      </c>
      <c r="L3972">
        <v>1</v>
      </c>
      <c r="M3972" t="b">
        <v>0</v>
      </c>
      <c r="N3972" t="s">
        <v>8269</v>
      </c>
      <c r="O3972" s="9">
        <f t="shared" si="310"/>
        <v>0</v>
      </c>
      <c r="P3972">
        <f t="shared" si="311"/>
        <v>1</v>
      </c>
      <c r="Q3972" s="11" t="s">
        <v>8315</v>
      </c>
      <c r="R3972" t="s">
        <v>8316</v>
      </c>
      <c r="S3972" s="16">
        <f t="shared" si="312"/>
        <v>42174.780821759254</v>
      </c>
      <c r="T3972" s="16">
        <f t="shared" si="313"/>
        <v>16635.780821759257</v>
      </c>
      <c r="U3972">
        <f t="shared" si="314"/>
        <v>2015</v>
      </c>
    </row>
    <row r="3973" spans="1:21" ht="43.2" x14ac:dyDescent="0.55000000000000004">
      <c r="A3973">
        <v>3944</v>
      </c>
      <c r="B3973" s="3" t="s">
        <v>3941</v>
      </c>
      <c r="C3973" s="3" t="s">
        <v>8052</v>
      </c>
      <c r="D3973" s="6">
        <v>5000</v>
      </c>
      <c r="E3973" s="8">
        <v>0</v>
      </c>
      <c r="F3973" t="s">
        <v>8220</v>
      </c>
      <c r="G3973" t="s">
        <v>8223</v>
      </c>
      <c r="H3973" t="s">
        <v>8245</v>
      </c>
      <c r="I3973">
        <v>1440690875</v>
      </c>
      <c r="J3973">
        <v>1438098875</v>
      </c>
      <c r="K3973" t="b">
        <v>0</v>
      </c>
      <c r="L3973">
        <v>0</v>
      </c>
      <c r="M3973" t="b">
        <v>0</v>
      </c>
      <c r="N3973" t="s">
        <v>8269</v>
      </c>
      <c r="O3973" s="9">
        <f t="shared" si="310"/>
        <v>0</v>
      </c>
      <c r="P3973">
        <f t="shared" si="311"/>
        <v>0</v>
      </c>
      <c r="Q3973" s="11" t="s">
        <v>8315</v>
      </c>
      <c r="R3973" t="s">
        <v>8316</v>
      </c>
      <c r="S3973" s="16">
        <f t="shared" si="312"/>
        <v>42213.662905092591</v>
      </c>
      <c r="T3973" s="16">
        <f t="shared" si="313"/>
        <v>16674.662905092591</v>
      </c>
      <c r="U3973">
        <f t="shared" si="314"/>
        <v>2015</v>
      </c>
    </row>
    <row r="3974" spans="1:21" ht="43.2" x14ac:dyDescent="0.55000000000000004">
      <c r="A3974">
        <v>3958</v>
      </c>
      <c r="B3974" s="3" t="s">
        <v>3955</v>
      </c>
      <c r="C3974" s="3" t="s">
        <v>8065</v>
      </c>
      <c r="D3974" s="6">
        <v>2000</v>
      </c>
      <c r="E3974" s="8">
        <v>641</v>
      </c>
      <c r="F3974" t="s">
        <v>8220</v>
      </c>
      <c r="G3974" t="s">
        <v>8223</v>
      </c>
      <c r="H3974" t="s">
        <v>8245</v>
      </c>
      <c r="I3974">
        <v>1406988000</v>
      </c>
      <c r="J3974">
        <v>1403822912</v>
      </c>
      <c r="K3974" t="b">
        <v>0</v>
      </c>
      <c r="L3974">
        <v>16</v>
      </c>
      <c r="M3974" t="b">
        <v>0</v>
      </c>
      <c r="N3974" t="s">
        <v>8269</v>
      </c>
      <c r="O3974" s="9">
        <f t="shared" si="310"/>
        <v>32</v>
      </c>
      <c r="P3974">
        <f t="shared" si="311"/>
        <v>40.06</v>
      </c>
      <c r="Q3974" s="11" t="s">
        <v>8315</v>
      </c>
      <c r="R3974" t="s">
        <v>8316</v>
      </c>
      <c r="S3974" s="16">
        <f t="shared" si="312"/>
        <v>41816.950370370374</v>
      </c>
      <c r="T3974" s="16">
        <f t="shared" si="313"/>
        <v>16284.583333333334</v>
      </c>
      <c r="U3974">
        <f t="shared" si="314"/>
        <v>2014</v>
      </c>
    </row>
    <row r="3975" spans="1:21" ht="43.2" x14ac:dyDescent="0.55000000000000004">
      <c r="A3975">
        <v>3921</v>
      </c>
      <c r="B3975" s="3" t="s">
        <v>3918</v>
      </c>
      <c r="C3975" s="3" t="s">
        <v>8029</v>
      </c>
      <c r="D3975" s="6">
        <v>3000</v>
      </c>
      <c r="E3975" s="8">
        <v>0</v>
      </c>
      <c r="F3975" t="s">
        <v>8220</v>
      </c>
      <c r="G3975" t="s">
        <v>8224</v>
      </c>
      <c r="H3975" t="s">
        <v>8246</v>
      </c>
      <c r="I3975">
        <v>1414346400</v>
      </c>
      <c r="J3975">
        <v>1413291655</v>
      </c>
      <c r="K3975" t="b">
        <v>0</v>
      </c>
      <c r="L3975">
        <v>0</v>
      </c>
      <c r="M3975" t="b">
        <v>0</v>
      </c>
      <c r="N3975" t="s">
        <v>8269</v>
      </c>
      <c r="O3975" s="9">
        <f t="shared" si="310"/>
        <v>0</v>
      </c>
      <c r="P3975">
        <f t="shared" si="311"/>
        <v>0</v>
      </c>
      <c r="Q3975" s="11" t="s">
        <v>8315</v>
      </c>
      <c r="R3975" t="s">
        <v>8316</v>
      </c>
      <c r="S3975" s="16">
        <f t="shared" si="312"/>
        <v>41926.542303240742</v>
      </c>
      <c r="T3975" s="16">
        <f t="shared" si="313"/>
        <v>16369.75</v>
      </c>
      <c r="U3975">
        <f t="shared" si="314"/>
        <v>2014</v>
      </c>
    </row>
    <row r="3976" spans="1:21" ht="43.2" x14ac:dyDescent="0.55000000000000004">
      <c r="A3976">
        <v>3842</v>
      </c>
      <c r="B3976" s="3" t="s">
        <v>3839</v>
      </c>
      <c r="C3976" s="3" t="s">
        <v>7951</v>
      </c>
      <c r="D3976" s="6">
        <v>5000</v>
      </c>
      <c r="E3976" s="8">
        <v>1097</v>
      </c>
      <c r="F3976" t="s">
        <v>8220</v>
      </c>
      <c r="G3976" t="s">
        <v>8224</v>
      </c>
      <c r="H3976" t="s">
        <v>8246</v>
      </c>
      <c r="I3976">
        <v>1399809052</v>
      </c>
      <c r="J3976">
        <v>1397217052</v>
      </c>
      <c r="K3976" t="b">
        <v>1</v>
      </c>
      <c r="L3976">
        <v>23</v>
      </c>
      <c r="M3976" t="b">
        <v>0</v>
      </c>
      <c r="N3976" t="s">
        <v>8269</v>
      </c>
      <c r="O3976" s="9">
        <f t="shared" si="310"/>
        <v>22</v>
      </c>
      <c r="P3976">
        <f t="shared" si="311"/>
        <v>47.7</v>
      </c>
      <c r="Q3976" s="11" t="s">
        <v>8315</v>
      </c>
      <c r="R3976" t="s">
        <v>8316</v>
      </c>
      <c r="S3976" s="16">
        <f t="shared" si="312"/>
        <v>41740.493657407409</v>
      </c>
      <c r="T3976" s="16">
        <f t="shared" si="313"/>
        <v>16201.493657407407</v>
      </c>
      <c r="U3976">
        <f t="shared" si="314"/>
        <v>2014</v>
      </c>
    </row>
    <row r="3977" spans="1:21" ht="43.2" x14ac:dyDescent="0.55000000000000004">
      <c r="A3977">
        <v>3889</v>
      </c>
      <c r="B3977" s="3" t="s">
        <v>3886</v>
      </c>
      <c r="C3977" s="3" t="s">
        <v>7997</v>
      </c>
      <c r="D3977" s="6">
        <v>8000</v>
      </c>
      <c r="E3977" s="8">
        <v>118</v>
      </c>
      <c r="F3977" t="s">
        <v>8220</v>
      </c>
      <c r="G3977" t="s">
        <v>8223</v>
      </c>
      <c r="H3977" t="s">
        <v>8245</v>
      </c>
      <c r="I3977">
        <v>1420413960</v>
      </c>
      <c r="J3977">
        <v>1417651630</v>
      </c>
      <c r="K3977" t="b">
        <v>0</v>
      </c>
      <c r="L3977">
        <v>9</v>
      </c>
      <c r="M3977" t="b">
        <v>0</v>
      </c>
      <c r="N3977" t="s">
        <v>8269</v>
      </c>
      <c r="O3977" s="9">
        <f t="shared" ref="O3977:O4040" si="315">ROUND(E3977/D3977*100,0)</f>
        <v>1</v>
      </c>
      <c r="P3977">
        <f t="shared" ref="P3977:P4040" si="316">IFERROR(ROUND(E3977/L3977,2),0)</f>
        <v>13.11</v>
      </c>
      <c r="Q3977" s="11" t="s">
        <v>8315</v>
      </c>
      <c r="R3977" t="s">
        <v>8316</v>
      </c>
      <c r="S3977" s="16">
        <f t="shared" ref="S3977:S4040" si="317">(((J3977/60)/60)/24)+DATE(1970,1,1)</f>
        <v>41977.004976851851</v>
      </c>
      <c r="T3977" s="16">
        <f t="shared" ref="T3977:T4040" si="318">(((I3977/60)/60)/24)</f>
        <v>16439.976388888888</v>
      </c>
      <c r="U3977">
        <f t="shared" si="314"/>
        <v>2014</v>
      </c>
    </row>
    <row r="3978" spans="1:21" ht="43.2" hidden="1" x14ac:dyDescent="0.55000000000000004">
      <c r="A3978">
        <v>3193</v>
      </c>
      <c r="B3978" s="3" t="s">
        <v>3193</v>
      </c>
      <c r="C3978" s="3" t="s">
        <v>7303</v>
      </c>
      <c r="D3978" s="6">
        <v>5000</v>
      </c>
      <c r="E3978" s="8">
        <v>587</v>
      </c>
      <c r="F3978" t="s">
        <v>8220</v>
      </c>
      <c r="G3978" t="s">
        <v>8224</v>
      </c>
      <c r="H3978" t="s">
        <v>8246</v>
      </c>
      <c r="I3978">
        <v>1424474056</v>
      </c>
      <c r="J3978">
        <v>1420586056</v>
      </c>
      <c r="K3978" t="b">
        <v>0</v>
      </c>
      <c r="L3978">
        <v>24</v>
      </c>
      <c r="M3978" t="b">
        <v>0</v>
      </c>
      <c r="N3978" t="s">
        <v>8303</v>
      </c>
      <c r="O3978" s="9">
        <f t="shared" si="315"/>
        <v>12</v>
      </c>
      <c r="P3978">
        <f t="shared" si="316"/>
        <v>24.46</v>
      </c>
      <c r="Q3978" s="11" t="s">
        <v>8315</v>
      </c>
      <c r="R3978" t="s">
        <v>8357</v>
      </c>
      <c r="S3978" s="16">
        <f t="shared" si="317"/>
        <v>42010.968240740738</v>
      </c>
      <c r="T3978" s="16">
        <f t="shared" si="318"/>
        <v>16486.968240740742</v>
      </c>
      <c r="U3978">
        <f t="shared" si="314"/>
        <v>2015</v>
      </c>
    </row>
    <row r="3979" spans="1:21" ht="43.2" hidden="1" x14ac:dyDescent="0.55000000000000004">
      <c r="A3979">
        <v>3644</v>
      </c>
      <c r="B3979" s="3" t="s">
        <v>3642</v>
      </c>
      <c r="C3979" s="3" t="s">
        <v>7754</v>
      </c>
      <c r="D3979" s="6">
        <v>5000</v>
      </c>
      <c r="E3979" s="8">
        <v>821</v>
      </c>
      <c r="F3979" t="s">
        <v>8220</v>
      </c>
      <c r="G3979" t="s">
        <v>8223</v>
      </c>
      <c r="H3979" t="s">
        <v>8245</v>
      </c>
      <c r="I3979">
        <v>1457413140</v>
      </c>
      <c r="J3979">
        <v>1454996887</v>
      </c>
      <c r="K3979" t="b">
        <v>0</v>
      </c>
      <c r="L3979">
        <v>12</v>
      </c>
      <c r="M3979" t="b">
        <v>0</v>
      </c>
      <c r="N3979" t="s">
        <v>8303</v>
      </c>
      <c r="O3979" s="9">
        <f t="shared" si="315"/>
        <v>16</v>
      </c>
      <c r="P3979">
        <f t="shared" si="316"/>
        <v>68.42</v>
      </c>
      <c r="Q3979" s="11" t="s">
        <v>8315</v>
      </c>
      <c r="R3979" t="s">
        <v>8357</v>
      </c>
      <c r="S3979" s="16">
        <f t="shared" si="317"/>
        <v>42409.241747685184</v>
      </c>
      <c r="T3979" s="16">
        <f t="shared" si="318"/>
        <v>16868.207638888889</v>
      </c>
      <c r="U3979">
        <f t="shared" si="314"/>
        <v>2016</v>
      </c>
    </row>
    <row r="3980" spans="1:21" ht="43.2" x14ac:dyDescent="0.55000000000000004">
      <c r="A3980">
        <v>2846</v>
      </c>
      <c r="B3980" s="3" t="s">
        <v>2846</v>
      </c>
      <c r="C3980" s="3" t="s">
        <v>6956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1432917394</v>
      </c>
      <c r="J3980">
        <v>1429029394</v>
      </c>
      <c r="K3980" t="b">
        <v>0</v>
      </c>
      <c r="L3980">
        <v>0</v>
      </c>
      <c r="M3980" t="b">
        <v>0</v>
      </c>
      <c r="N3980" t="s">
        <v>8269</v>
      </c>
      <c r="O3980" s="9">
        <f t="shared" si="315"/>
        <v>0</v>
      </c>
      <c r="P3980">
        <f t="shared" si="316"/>
        <v>0</v>
      </c>
      <c r="Q3980" s="11" t="s">
        <v>8315</v>
      </c>
      <c r="R3980" t="s">
        <v>8316</v>
      </c>
      <c r="S3980" s="16">
        <f t="shared" si="317"/>
        <v>42108.692060185189</v>
      </c>
      <c r="T3980" s="16">
        <f t="shared" si="318"/>
        <v>16584.692060185185</v>
      </c>
      <c r="U3980">
        <f t="shared" si="314"/>
        <v>2015</v>
      </c>
    </row>
    <row r="3981" spans="1:21" ht="43.2" hidden="1" x14ac:dyDescent="0.55000000000000004">
      <c r="A3981">
        <v>3633</v>
      </c>
      <c r="B3981" s="3" t="s">
        <v>3631</v>
      </c>
      <c r="C3981" s="3" t="s">
        <v>7743</v>
      </c>
      <c r="D3981" s="6">
        <v>5000</v>
      </c>
      <c r="E3981" s="8">
        <v>1762</v>
      </c>
      <c r="F3981" t="s">
        <v>8220</v>
      </c>
      <c r="G3981" t="s">
        <v>8223</v>
      </c>
      <c r="H3981" t="s">
        <v>8245</v>
      </c>
      <c r="I3981">
        <v>1479517200</v>
      </c>
      <c r="J3981">
        <v>1475765867</v>
      </c>
      <c r="K3981" t="b">
        <v>0</v>
      </c>
      <c r="L3981">
        <v>31</v>
      </c>
      <c r="M3981" t="b">
        <v>0</v>
      </c>
      <c r="N3981" t="s">
        <v>8303</v>
      </c>
      <c r="O3981" s="9">
        <f t="shared" si="315"/>
        <v>35</v>
      </c>
      <c r="P3981">
        <f t="shared" si="316"/>
        <v>56.84</v>
      </c>
      <c r="Q3981" s="11" t="s">
        <v>8315</v>
      </c>
      <c r="R3981" t="s">
        <v>8357</v>
      </c>
      <c r="S3981" s="16">
        <f t="shared" si="317"/>
        <v>42649.623460648145</v>
      </c>
      <c r="T3981" s="16">
        <f t="shared" si="318"/>
        <v>17124.041666666668</v>
      </c>
      <c r="U3981">
        <f t="shared" si="314"/>
        <v>2016</v>
      </c>
    </row>
    <row r="3982" spans="1:21" ht="43.2" hidden="1" x14ac:dyDescent="0.55000000000000004">
      <c r="A3982">
        <v>3632</v>
      </c>
      <c r="B3982" s="3" t="s">
        <v>3630</v>
      </c>
      <c r="C3982" s="3" t="s">
        <v>7742</v>
      </c>
      <c r="D3982" s="6">
        <v>500</v>
      </c>
      <c r="E3982" s="8">
        <v>100</v>
      </c>
      <c r="F3982" t="s">
        <v>8220</v>
      </c>
      <c r="G3982" t="s">
        <v>8224</v>
      </c>
      <c r="H3982" t="s">
        <v>8246</v>
      </c>
      <c r="I3982">
        <v>1416781749</v>
      </c>
      <c r="J3982">
        <v>1415053749</v>
      </c>
      <c r="K3982" t="b">
        <v>0</v>
      </c>
      <c r="L3982">
        <v>1</v>
      </c>
      <c r="M3982" t="b">
        <v>0</v>
      </c>
      <c r="N3982" t="s">
        <v>8303</v>
      </c>
      <c r="O3982" s="9">
        <f t="shared" si="315"/>
        <v>20</v>
      </c>
      <c r="P3982">
        <f t="shared" si="316"/>
        <v>100</v>
      </c>
      <c r="Q3982" s="11" t="s">
        <v>8315</v>
      </c>
      <c r="R3982" t="s">
        <v>8357</v>
      </c>
      <c r="S3982" s="16">
        <f t="shared" si="317"/>
        <v>41946.936909722222</v>
      </c>
      <c r="T3982" s="16">
        <f t="shared" si="318"/>
        <v>16397.936909722219</v>
      </c>
      <c r="U3982">
        <f t="shared" si="314"/>
        <v>2014</v>
      </c>
    </row>
    <row r="3983" spans="1:21" ht="43.2" x14ac:dyDescent="0.55000000000000004">
      <c r="A3983">
        <v>2892</v>
      </c>
      <c r="B3983" s="3" t="s">
        <v>2892</v>
      </c>
      <c r="C3983" s="3" t="s">
        <v>7002</v>
      </c>
      <c r="D3983" s="6">
        <v>5500</v>
      </c>
      <c r="E3983" s="8">
        <v>500</v>
      </c>
      <c r="F3983" t="s">
        <v>8220</v>
      </c>
      <c r="G3983" t="s">
        <v>8223</v>
      </c>
      <c r="H3983" t="s">
        <v>8245</v>
      </c>
      <c r="I3983">
        <v>1409000400</v>
      </c>
      <c r="J3983">
        <v>1408381704</v>
      </c>
      <c r="K3983" t="b">
        <v>0</v>
      </c>
      <c r="L3983">
        <v>17</v>
      </c>
      <c r="M3983" t="b">
        <v>0</v>
      </c>
      <c r="N3983" t="s">
        <v>8269</v>
      </c>
      <c r="O3983" s="9">
        <f t="shared" si="315"/>
        <v>9</v>
      </c>
      <c r="P3983">
        <f t="shared" si="316"/>
        <v>29.41</v>
      </c>
      <c r="Q3983" s="11" t="s">
        <v>8315</v>
      </c>
      <c r="R3983" t="s">
        <v>8316</v>
      </c>
      <c r="S3983" s="16">
        <f t="shared" si="317"/>
        <v>41869.714166666665</v>
      </c>
      <c r="T3983" s="16">
        <f t="shared" si="318"/>
        <v>16307.875</v>
      </c>
      <c r="U3983">
        <f t="shared" si="314"/>
        <v>2014</v>
      </c>
    </row>
    <row r="3984" spans="1:21" ht="43.2" x14ac:dyDescent="0.55000000000000004">
      <c r="A3984">
        <v>3890</v>
      </c>
      <c r="B3984" s="3" t="s">
        <v>3887</v>
      </c>
      <c r="C3984" s="3" t="s">
        <v>7998</v>
      </c>
      <c r="D3984" s="6">
        <v>15000</v>
      </c>
      <c r="E3984" s="8">
        <v>2524</v>
      </c>
      <c r="F3984" t="s">
        <v>8220</v>
      </c>
      <c r="G3984" t="s">
        <v>8223</v>
      </c>
      <c r="H3984" t="s">
        <v>8245</v>
      </c>
      <c r="I3984">
        <v>1439662344</v>
      </c>
      <c r="J3984">
        <v>1434478344</v>
      </c>
      <c r="K3984" t="b">
        <v>0</v>
      </c>
      <c r="L3984">
        <v>8</v>
      </c>
      <c r="M3984" t="b">
        <v>0</v>
      </c>
      <c r="N3984" t="s">
        <v>8269</v>
      </c>
      <c r="O3984" s="9">
        <f t="shared" si="315"/>
        <v>17</v>
      </c>
      <c r="P3984">
        <f t="shared" si="316"/>
        <v>315.5</v>
      </c>
      <c r="Q3984" s="11" t="s">
        <v>8315</v>
      </c>
      <c r="R3984" t="s">
        <v>8316</v>
      </c>
      <c r="S3984" s="16">
        <f t="shared" si="317"/>
        <v>42171.758611111116</v>
      </c>
      <c r="T3984" s="16">
        <f t="shared" si="318"/>
        <v>16662.758611111112</v>
      </c>
      <c r="U3984">
        <f t="shared" si="314"/>
        <v>2015</v>
      </c>
    </row>
    <row r="3985" spans="1:21" x14ac:dyDescent="0.55000000000000004">
      <c r="A3985">
        <v>4004</v>
      </c>
      <c r="B3985" s="3" t="s">
        <v>4000</v>
      </c>
      <c r="C3985" s="3" t="s">
        <v>8109</v>
      </c>
      <c r="D3985" s="6">
        <v>500</v>
      </c>
      <c r="E3985" s="8">
        <v>1</v>
      </c>
      <c r="F3985" t="s">
        <v>8220</v>
      </c>
      <c r="G3985" t="s">
        <v>8223</v>
      </c>
      <c r="H3985" t="s">
        <v>8245</v>
      </c>
      <c r="I3985">
        <v>1412740457</v>
      </c>
      <c r="J3985">
        <v>1410148457</v>
      </c>
      <c r="K3985" t="b">
        <v>0</v>
      </c>
      <c r="L3985">
        <v>1</v>
      </c>
      <c r="M3985" t="b">
        <v>0</v>
      </c>
      <c r="N3985" t="s">
        <v>8269</v>
      </c>
      <c r="O3985" s="9">
        <f t="shared" si="315"/>
        <v>0</v>
      </c>
      <c r="P3985">
        <f t="shared" si="316"/>
        <v>1</v>
      </c>
      <c r="Q3985" s="11" t="s">
        <v>8315</v>
      </c>
      <c r="R3985" t="s">
        <v>8316</v>
      </c>
      <c r="S3985" s="16">
        <f t="shared" si="317"/>
        <v>41890.16269675926</v>
      </c>
      <c r="T3985" s="16">
        <f t="shared" si="318"/>
        <v>16351.16269675926</v>
      </c>
      <c r="U3985">
        <f t="shared" si="314"/>
        <v>2014</v>
      </c>
    </row>
    <row r="3986" spans="1:21" ht="28.8" x14ac:dyDescent="0.55000000000000004">
      <c r="A3986">
        <v>4070</v>
      </c>
      <c r="B3986" s="3" t="s">
        <v>4066</v>
      </c>
      <c r="C3986" s="3" t="s">
        <v>8173</v>
      </c>
      <c r="D3986" s="6">
        <v>1000</v>
      </c>
      <c r="E3986" s="8">
        <v>165</v>
      </c>
      <c r="F3986" t="s">
        <v>8220</v>
      </c>
      <c r="G3986" t="s">
        <v>8223</v>
      </c>
      <c r="H3986" t="s">
        <v>8245</v>
      </c>
      <c r="I3986">
        <v>1425178800</v>
      </c>
      <c r="J3986">
        <v>1422374420</v>
      </c>
      <c r="K3986" t="b">
        <v>0</v>
      </c>
      <c r="L3986">
        <v>6</v>
      </c>
      <c r="M3986" t="b">
        <v>0</v>
      </c>
      <c r="N3986" t="s">
        <v>8269</v>
      </c>
      <c r="O3986" s="9">
        <f t="shared" si="315"/>
        <v>17</v>
      </c>
      <c r="P3986">
        <f t="shared" si="316"/>
        <v>27.5</v>
      </c>
      <c r="Q3986" s="11" t="s">
        <v>8315</v>
      </c>
      <c r="R3986" t="s">
        <v>8316</v>
      </c>
      <c r="S3986" s="16">
        <f t="shared" si="317"/>
        <v>42031.666898148149</v>
      </c>
      <c r="T3986" s="16">
        <f t="shared" si="318"/>
        <v>16495.125</v>
      </c>
      <c r="U3986">
        <f t="shared" si="314"/>
        <v>2015</v>
      </c>
    </row>
    <row r="3987" spans="1:21" ht="43.2" x14ac:dyDescent="0.55000000000000004">
      <c r="A3987">
        <v>4026</v>
      </c>
      <c r="B3987" s="3" t="s">
        <v>4022</v>
      </c>
      <c r="C3987" s="3" t="s">
        <v>8131</v>
      </c>
      <c r="D3987" s="6">
        <v>4000</v>
      </c>
      <c r="E3987" s="8">
        <v>0</v>
      </c>
      <c r="F3987" t="s">
        <v>8220</v>
      </c>
      <c r="G3987" t="s">
        <v>8223</v>
      </c>
      <c r="H3987" t="s">
        <v>8245</v>
      </c>
      <c r="I3987">
        <v>1449247439</v>
      </c>
      <c r="J3987">
        <v>1444059839</v>
      </c>
      <c r="K3987" t="b">
        <v>0</v>
      </c>
      <c r="L3987">
        <v>0</v>
      </c>
      <c r="M3987" t="b">
        <v>0</v>
      </c>
      <c r="N3987" t="s">
        <v>8269</v>
      </c>
      <c r="O3987" s="9">
        <f t="shared" si="315"/>
        <v>0</v>
      </c>
      <c r="P3987">
        <f t="shared" si="316"/>
        <v>0</v>
      </c>
      <c r="Q3987" s="11" t="s">
        <v>8315</v>
      </c>
      <c r="R3987" t="s">
        <v>8316</v>
      </c>
      <c r="S3987" s="16">
        <f t="shared" si="317"/>
        <v>42282.655543981484</v>
      </c>
      <c r="T3987" s="16">
        <f t="shared" si="318"/>
        <v>16773.697210648148</v>
      </c>
      <c r="U3987">
        <f t="shared" si="314"/>
        <v>2015</v>
      </c>
    </row>
    <row r="3988" spans="1:21" ht="43.2" x14ac:dyDescent="0.55000000000000004">
      <c r="A3988">
        <v>4048</v>
      </c>
      <c r="B3988" s="3" t="s">
        <v>4044</v>
      </c>
      <c r="C3988" s="3" t="s">
        <v>8152</v>
      </c>
      <c r="D3988" s="6">
        <v>17000</v>
      </c>
      <c r="E3988" s="8">
        <v>3001</v>
      </c>
      <c r="F3988" t="s">
        <v>8220</v>
      </c>
      <c r="G3988" t="s">
        <v>8224</v>
      </c>
      <c r="H3988" t="s">
        <v>8246</v>
      </c>
      <c r="I3988">
        <v>1460373187</v>
      </c>
      <c r="J3988">
        <v>1457352787</v>
      </c>
      <c r="K3988" t="b">
        <v>0</v>
      </c>
      <c r="L3988">
        <v>91</v>
      </c>
      <c r="M3988" t="b">
        <v>0</v>
      </c>
      <c r="N3988" t="s">
        <v>8269</v>
      </c>
      <c r="O3988" s="9">
        <f t="shared" si="315"/>
        <v>18</v>
      </c>
      <c r="P3988">
        <f t="shared" si="316"/>
        <v>32.979999999999997</v>
      </c>
      <c r="Q3988" s="11" t="s">
        <v>8315</v>
      </c>
      <c r="R3988" t="s">
        <v>8316</v>
      </c>
      <c r="S3988" s="16">
        <f t="shared" si="317"/>
        <v>42436.509108796294</v>
      </c>
      <c r="T3988" s="16">
        <f t="shared" si="318"/>
        <v>16902.467442129629</v>
      </c>
      <c r="U3988">
        <f t="shared" si="314"/>
        <v>2016</v>
      </c>
    </row>
    <row r="3989" spans="1:21" ht="28.8" hidden="1" x14ac:dyDescent="0.55000000000000004">
      <c r="A3989">
        <v>3791</v>
      </c>
      <c r="B3989" s="3" t="s">
        <v>3788</v>
      </c>
      <c r="C3989" s="3" t="s">
        <v>7901</v>
      </c>
      <c r="D3989" s="6">
        <v>1500</v>
      </c>
      <c r="E3989" s="8">
        <v>0</v>
      </c>
      <c r="F3989" t="s">
        <v>8220</v>
      </c>
      <c r="G3989" t="s">
        <v>8223</v>
      </c>
      <c r="H3989" t="s">
        <v>8245</v>
      </c>
      <c r="I3989">
        <v>1404664592</v>
      </c>
      <c r="J3989">
        <v>1399480592</v>
      </c>
      <c r="K3989" t="b">
        <v>0</v>
      </c>
      <c r="L3989">
        <v>0</v>
      </c>
      <c r="M3989" t="b">
        <v>0</v>
      </c>
      <c r="N3989" t="s">
        <v>8303</v>
      </c>
      <c r="O3989" s="9">
        <f t="shared" si="315"/>
        <v>0</v>
      </c>
      <c r="P3989">
        <f t="shared" si="316"/>
        <v>0</v>
      </c>
      <c r="Q3989" s="11" t="s">
        <v>8315</v>
      </c>
      <c r="R3989" t="s">
        <v>8357</v>
      </c>
      <c r="S3989" s="16">
        <f t="shared" si="317"/>
        <v>41766.692037037035</v>
      </c>
      <c r="T3989" s="16">
        <f t="shared" si="318"/>
        <v>16257.692037037037</v>
      </c>
      <c r="U3989">
        <f t="shared" si="314"/>
        <v>2014</v>
      </c>
    </row>
    <row r="3990" spans="1:21" ht="72" hidden="1" x14ac:dyDescent="0.55000000000000004">
      <c r="A3990">
        <v>3640</v>
      </c>
      <c r="B3990" s="3" t="s">
        <v>3638</v>
      </c>
      <c r="C3990" s="3" t="s">
        <v>7750</v>
      </c>
      <c r="D3990" s="6">
        <v>1000</v>
      </c>
      <c r="E3990" s="8">
        <v>55</v>
      </c>
      <c r="F3990" t="s">
        <v>8220</v>
      </c>
      <c r="G3990" t="s">
        <v>8223</v>
      </c>
      <c r="H3990" t="s">
        <v>8245</v>
      </c>
      <c r="I3990">
        <v>1431283530</v>
      </c>
      <c r="J3990">
        <v>1428691530</v>
      </c>
      <c r="K3990" t="b">
        <v>0</v>
      </c>
      <c r="L3990">
        <v>3</v>
      </c>
      <c r="M3990" t="b">
        <v>0</v>
      </c>
      <c r="N3990" t="s">
        <v>8303</v>
      </c>
      <c r="O3990" s="9">
        <f t="shared" si="315"/>
        <v>6</v>
      </c>
      <c r="P3990">
        <f t="shared" si="316"/>
        <v>18.329999999999998</v>
      </c>
      <c r="Q3990" s="11" t="s">
        <v>8315</v>
      </c>
      <c r="R3990" t="s">
        <v>8357</v>
      </c>
      <c r="S3990" s="16">
        <f t="shared" si="317"/>
        <v>42104.781597222223</v>
      </c>
      <c r="T3990" s="16">
        <f t="shared" si="318"/>
        <v>16565.781597222223</v>
      </c>
      <c r="U3990">
        <f t="shared" si="314"/>
        <v>2015</v>
      </c>
    </row>
    <row r="3991" spans="1:21" ht="43.2" hidden="1" x14ac:dyDescent="0.55000000000000004">
      <c r="A3991">
        <v>3804</v>
      </c>
      <c r="B3991" s="3" t="s">
        <v>3801</v>
      </c>
      <c r="C3991" s="3" t="s">
        <v>7914</v>
      </c>
      <c r="D3991" s="6">
        <v>8000</v>
      </c>
      <c r="E3991" s="8">
        <v>0</v>
      </c>
      <c r="F3991" t="s">
        <v>8220</v>
      </c>
      <c r="G3991" t="s">
        <v>8223</v>
      </c>
      <c r="H3991" t="s">
        <v>8245</v>
      </c>
      <c r="I3991">
        <v>1469948400</v>
      </c>
      <c r="J3991">
        <v>1465172024</v>
      </c>
      <c r="K3991" t="b">
        <v>0</v>
      </c>
      <c r="L3991">
        <v>0</v>
      </c>
      <c r="M3991" t="b">
        <v>0</v>
      </c>
      <c r="N3991" t="s">
        <v>8303</v>
      </c>
      <c r="O3991" s="9">
        <f t="shared" si="315"/>
        <v>0</v>
      </c>
      <c r="P3991">
        <f t="shared" si="316"/>
        <v>0</v>
      </c>
      <c r="Q3991" s="11" t="s">
        <v>8315</v>
      </c>
      <c r="R3991" t="s">
        <v>8357</v>
      </c>
      <c r="S3991" s="16">
        <f t="shared" si="317"/>
        <v>42527.00953703704</v>
      </c>
      <c r="T3991" s="16">
        <f t="shared" si="318"/>
        <v>17013.291666666668</v>
      </c>
      <c r="U3991">
        <f t="shared" si="314"/>
        <v>2016</v>
      </c>
    </row>
    <row r="3992" spans="1:21" x14ac:dyDescent="0.55000000000000004">
      <c r="A3992">
        <v>3746</v>
      </c>
      <c r="B3992" s="3" t="s">
        <v>3743</v>
      </c>
      <c r="C3992" s="3" t="s">
        <v>7856</v>
      </c>
      <c r="D3992" s="6">
        <v>8500</v>
      </c>
      <c r="E3992" s="8">
        <v>202</v>
      </c>
      <c r="F3992" t="s">
        <v>8220</v>
      </c>
      <c r="G3992" t="s">
        <v>8223</v>
      </c>
      <c r="H3992" t="s">
        <v>8245</v>
      </c>
      <c r="I3992">
        <v>1475918439</v>
      </c>
      <c r="J3992">
        <v>1473326439</v>
      </c>
      <c r="K3992" t="b">
        <v>0</v>
      </c>
      <c r="L3992">
        <v>1</v>
      </c>
      <c r="M3992" t="b">
        <v>0</v>
      </c>
      <c r="N3992" t="s">
        <v>8269</v>
      </c>
      <c r="O3992" s="9">
        <f t="shared" si="315"/>
        <v>2</v>
      </c>
      <c r="P3992">
        <f t="shared" si="316"/>
        <v>202</v>
      </c>
      <c r="Q3992" s="11" t="s">
        <v>8315</v>
      </c>
      <c r="R3992" t="s">
        <v>8316</v>
      </c>
      <c r="S3992" s="16">
        <f t="shared" si="317"/>
        <v>42621.389340277776</v>
      </c>
      <c r="T3992" s="16">
        <f t="shared" si="318"/>
        <v>17082.389340277776</v>
      </c>
      <c r="U3992">
        <f t="shared" si="314"/>
        <v>2016</v>
      </c>
    </row>
    <row r="3993" spans="1:21" x14ac:dyDescent="0.55000000000000004">
      <c r="A3993">
        <v>4087</v>
      </c>
      <c r="B3993" s="3" t="s">
        <v>4083</v>
      </c>
      <c r="C3993" s="3" t="s">
        <v>8190</v>
      </c>
      <c r="D3993" s="6">
        <v>9600</v>
      </c>
      <c r="E3993" s="8">
        <v>0</v>
      </c>
      <c r="F3993" t="s">
        <v>8220</v>
      </c>
      <c r="G3993" t="s">
        <v>8223</v>
      </c>
      <c r="H3993" t="s">
        <v>8245</v>
      </c>
      <c r="I3993">
        <v>1468777786</v>
      </c>
      <c r="J3993">
        <v>1466185786</v>
      </c>
      <c r="K3993" t="b">
        <v>0</v>
      </c>
      <c r="L3993">
        <v>0</v>
      </c>
      <c r="M3993" t="b">
        <v>0</v>
      </c>
      <c r="N3993" t="s">
        <v>8269</v>
      </c>
      <c r="O3993" s="9">
        <f t="shared" si="315"/>
        <v>0</v>
      </c>
      <c r="P3993">
        <f t="shared" si="316"/>
        <v>0</v>
      </c>
      <c r="Q3993" s="11" t="s">
        <v>8315</v>
      </c>
      <c r="R3993" t="s">
        <v>8316</v>
      </c>
      <c r="S3993" s="16">
        <f t="shared" si="317"/>
        <v>42538.742893518516</v>
      </c>
      <c r="T3993" s="16">
        <f t="shared" si="318"/>
        <v>16999.74289351852</v>
      </c>
      <c r="U3993">
        <f t="shared" si="314"/>
        <v>2016</v>
      </c>
    </row>
    <row r="3994" spans="1:21" ht="43.2" x14ac:dyDescent="0.55000000000000004">
      <c r="A3994">
        <v>2855</v>
      </c>
      <c r="B3994" s="3" t="s">
        <v>2855</v>
      </c>
      <c r="C3994" s="3" t="s">
        <v>6965</v>
      </c>
      <c r="D3994" s="6">
        <v>600</v>
      </c>
      <c r="E3994" s="8">
        <v>300</v>
      </c>
      <c r="F3994" t="s">
        <v>8220</v>
      </c>
      <c r="G3994" t="s">
        <v>8223</v>
      </c>
      <c r="H3994" t="s">
        <v>8245</v>
      </c>
      <c r="I3994">
        <v>1454110440</v>
      </c>
      <c r="J3994">
        <v>1451607071</v>
      </c>
      <c r="K3994" t="b">
        <v>0</v>
      </c>
      <c r="L3994">
        <v>5</v>
      </c>
      <c r="M3994" t="b">
        <v>0</v>
      </c>
      <c r="N3994" t="s">
        <v>8269</v>
      </c>
      <c r="O3994" s="9">
        <f t="shared" si="315"/>
        <v>50</v>
      </c>
      <c r="P3994">
        <f t="shared" si="316"/>
        <v>60</v>
      </c>
      <c r="Q3994" s="11" t="s">
        <v>8315</v>
      </c>
      <c r="R3994" t="s">
        <v>8316</v>
      </c>
      <c r="S3994" s="16">
        <f t="shared" si="317"/>
        <v>42370.007766203707</v>
      </c>
      <c r="T3994" s="16">
        <f t="shared" si="318"/>
        <v>16829.981944444444</v>
      </c>
      <c r="U3994">
        <f t="shared" si="314"/>
        <v>2016</v>
      </c>
    </row>
    <row r="3995" spans="1:21" ht="43.2" x14ac:dyDescent="0.55000000000000004">
      <c r="A3995">
        <v>3973</v>
      </c>
      <c r="B3995" s="3" t="s">
        <v>3970</v>
      </c>
      <c r="C3995" s="3" t="s">
        <v>8080</v>
      </c>
      <c r="D3995" s="6">
        <v>5000</v>
      </c>
      <c r="E3995" s="8">
        <v>3905</v>
      </c>
      <c r="F3995" t="s">
        <v>8220</v>
      </c>
      <c r="G3995" t="s">
        <v>8223</v>
      </c>
      <c r="H3995" t="s">
        <v>8245</v>
      </c>
      <c r="I3995">
        <v>1462766400</v>
      </c>
      <c r="J3995">
        <v>1460219110</v>
      </c>
      <c r="K3995" t="b">
        <v>0</v>
      </c>
      <c r="L3995">
        <v>37</v>
      </c>
      <c r="M3995" t="b">
        <v>0</v>
      </c>
      <c r="N3995" t="s">
        <v>8269</v>
      </c>
      <c r="O3995" s="9">
        <f t="shared" si="315"/>
        <v>78</v>
      </c>
      <c r="P3995">
        <f t="shared" si="316"/>
        <v>105.54</v>
      </c>
      <c r="Q3995" s="11" t="s">
        <v>8315</v>
      </c>
      <c r="R3995" t="s">
        <v>8316</v>
      </c>
      <c r="S3995" s="16">
        <f t="shared" si="317"/>
        <v>42469.68414351852</v>
      </c>
      <c r="T3995" s="16">
        <f t="shared" si="318"/>
        <v>16930.166666666668</v>
      </c>
      <c r="U3995">
        <f t="shared" si="314"/>
        <v>2016</v>
      </c>
    </row>
    <row r="3996" spans="1:21" ht="43.2" x14ac:dyDescent="0.55000000000000004">
      <c r="A3996">
        <v>3931</v>
      </c>
      <c r="B3996" s="3" t="s">
        <v>3928</v>
      </c>
      <c r="C3996" s="3" t="s">
        <v>8039</v>
      </c>
      <c r="D3996" s="6">
        <v>8000</v>
      </c>
      <c r="E3996" s="8">
        <v>0</v>
      </c>
      <c r="F3996" t="s">
        <v>8220</v>
      </c>
      <c r="G3996" t="s">
        <v>8223</v>
      </c>
      <c r="H3996" t="s">
        <v>8245</v>
      </c>
      <c r="I3996">
        <v>1441510707</v>
      </c>
      <c r="J3996">
        <v>1439350707</v>
      </c>
      <c r="K3996" t="b">
        <v>0</v>
      </c>
      <c r="L3996">
        <v>0</v>
      </c>
      <c r="M3996" t="b">
        <v>0</v>
      </c>
      <c r="N3996" t="s">
        <v>8269</v>
      </c>
      <c r="O3996" s="9">
        <f t="shared" si="315"/>
        <v>0</v>
      </c>
      <c r="P3996">
        <f t="shared" si="316"/>
        <v>0</v>
      </c>
      <c r="Q3996" s="11" t="s">
        <v>8315</v>
      </c>
      <c r="R3996" t="s">
        <v>8316</v>
      </c>
      <c r="S3996" s="16">
        <f t="shared" si="317"/>
        <v>42228.151701388888</v>
      </c>
      <c r="T3996" s="16">
        <f t="shared" si="318"/>
        <v>16684.151701388888</v>
      </c>
      <c r="U3996">
        <f t="shared" si="314"/>
        <v>2015</v>
      </c>
    </row>
    <row r="3997" spans="1:21" ht="43.2" x14ac:dyDescent="0.55000000000000004">
      <c r="A3997">
        <v>2910</v>
      </c>
      <c r="B3997" s="3" t="s">
        <v>2910</v>
      </c>
      <c r="C3997" s="3" t="s">
        <v>7020</v>
      </c>
      <c r="D3997" s="6">
        <v>30000</v>
      </c>
      <c r="E3997" s="8">
        <v>1</v>
      </c>
      <c r="F3997" t="s">
        <v>8220</v>
      </c>
      <c r="G3997" t="s">
        <v>8224</v>
      </c>
      <c r="H3997" t="s">
        <v>8246</v>
      </c>
      <c r="I3997">
        <v>1434139887</v>
      </c>
      <c r="J3997">
        <v>1428955887</v>
      </c>
      <c r="K3997" t="b">
        <v>0</v>
      </c>
      <c r="L3997">
        <v>1</v>
      </c>
      <c r="M3997" t="b">
        <v>0</v>
      </c>
      <c r="N3997" t="s">
        <v>8269</v>
      </c>
      <c r="O3997" s="9">
        <f t="shared" si="315"/>
        <v>0</v>
      </c>
      <c r="P3997">
        <f t="shared" si="316"/>
        <v>1</v>
      </c>
      <c r="Q3997" s="11" t="s">
        <v>8315</v>
      </c>
      <c r="R3997" t="s">
        <v>8316</v>
      </c>
      <c r="S3997" s="16">
        <f t="shared" si="317"/>
        <v>42107.841284722221</v>
      </c>
      <c r="T3997" s="16">
        <f t="shared" si="318"/>
        <v>16598.841284722221</v>
      </c>
      <c r="U3997">
        <f t="shared" si="314"/>
        <v>2015</v>
      </c>
    </row>
    <row r="3998" spans="1:21" ht="43.2" x14ac:dyDescent="0.55000000000000004">
      <c r="A3998">
        <v>2843</v>
      </c>
      <c r="B3998" s="3" t="s">
        <v>2843</v>
      </c>
      <c r="C3998" s="3" t="s">
        <v>6953</v>
      </c>
      <c r="D3998" s="6">
        <v>1200</v>
      </c>
      <c r="E3998" s="8">
        <v>0</v>
      </c>
      <c r="F3998" t="s">
        <v>8220</v>
      </c>
      <c r="G3998" t="s">
        <v>8223</v>
      </c>
      <c r="H3998" t="s">
        <v>8245</v>
      </c>
      <c r="I3998">
        <v>1465790400</v>
      </c>
      <c r="J3998">
        <v>1462210950</v>
      </c>
      <c r="K3998" t="b">
        <v>0</v>
      </c>
      <c r="L3998">
        <v>0</v>
      </c>
      <c r="M3998" t="b">
        <v>0</v>
      </c>
      <c r="N3998" t="s">
        <v>8269</v>
      </c>
      <c r="O3998" s="9">
        <f t="shared" si="315"/>
        <v>0</v>
      </c>
      <c r="P3998">
        <f t="shared" si="316"/>
        <v>0</v>
      </c>
      <c r="Q3998" s="11" t="s">
        <v>8315</v>
      </c>
      <c r="R3998" t="s">
        <v>8316</v>
      </c>
      <c r="S3998" s="16">
        <f t="shared" si="317"/>
        <v>42492.737847222219</v>
      </c>
      <c r="T3998" s="16">
        <f t="shared" si="318"/>
        <v>16965.166666666668</v>
      </c>
      <c r="U3998">
        <f t="shared" si="314"/>
        <v>2016</v>
      </c>
    </row>
    <row r="3999" spans="1:21" ht="43.2" x14ac:dyDescent="0.55000000000000004">
      <c r="A3999">
        <v>4024</v>
      </c>
      <c r="B3999" s="3" t="s">
        <v>4020</v>
      </c>
      <c r="C3999" s="3" t="s">
        <v>8129</v>
      </c>
      <c r="D3999" s="6">
        <v>800</v>
      </c>
      <c r="E3999" s="8">
        <v>10</v>
      </c>
      <c r="F3999" t="s">
        <v>8220</v>
      </c>
      <c r="G3999" t="s">
        <v>8223</v>
      </c>
      <c r="H3999" t="s">
        <v>8245</v>
      </c>
      <c r="I3999">
        <v>1441037097</v>
      </c>
      <c r="J3999">
        <v>1438445097</v>
      </c>
      <c r="K3999" t="b">
        <v>0</v>
      </c>
      <c r="L3999">
        <v>1</v>
      </c>
      <c r="M3999" t="b">
        <v>0</v>
      </c>
      <c r="N3999" t="s">
        <v>8269</v>
      </c>
      <c r="O3999" s="9">
        <f t="shared" si="315"/>
        <v>1</v>
      </c>
      <c r="P3999">
        <f t="shared" si="316"/>
        <v>10</v>
      </c>
      <c r="Q3999" s="11" t="s">
        <v>8315</v>
      </c>
      <c r="R3999" t="s">
        <v>8316</v>
      </c>
      <c r="S3999" s="16">
        <f t="shared" si="317"/>
        <v>42217.670104166667</v>
      </c>
      <c r="T3999" s="16">
        <f t="shared" si="318"/>
        <v>16678.670104166664</v>
      </c>
      <c r="U3999">
        <f t="shared" si="314"/>
        <v>2015</v>
      </c>
    </row>
    <row r="4000" spans="1:21" ht="43.2" x14ac:dyDescent="0.55000000000000004">
      <c r="A4000">
        <v>3914</v>
      </c>
      <c r="B4000" s="3" t="s">
        <v>3911</v>
      </c>
      <c r="C4000" s="3" t="s">
        <v>8022</v>
      </c>
      <c r="D4000" s="6">
        <v>2500</v>
      </c>
      <c r="E4000" s="8">
        <v>909</v>
      </c>
      <c r="F4000" t="s">
        <v>8220</v>
      </c>
      <c r="G4000" t="s">
        <v>8224</v>
      </c>
      <c r="H4000" t="s">
        <v>8246</v>
      </c>
      <c r="I4000">
        <v>1431298740</v>
      </c>
      <c r="J4000">
        <v>1429558756</v>
      </c>
      <c r="K4000" t="b">
        <v>0</v>
      </c>
      <c r="L4000">
        <v>27</v>
      </c>
      <c r="M4000" t="b">
        <v>0</v>
      </c>
      <c r="N4000" t="s">
        <v>8269</v>
      </c>
      <c r="O4000" s="9">
        <f t="shared" si="315"/>
        <v>36</v>
      </c>
      <c r="P4000">
        <f t="shared" si="316"/>
        <v>33.67</v>
      </c>
      <c r="Q4000" s="11" t="s">
        <v>8315</v>
      </c>
      <c r="R4000" t="s">
        <v>8316</v>
      </c>
      <c r="S4000" s="16">
        <f t="shared" si="317"/>
        <v>42114.818935185183</v>
      </c>
      <c r="T4000" s="16">
        <f t="shared" si="318"/>
        <v>16565.957638888889</v>
      </c>
      <c r="U4000">
        <f t="shared" si="314"/>
        <v>2015</v>
      </c>
    </row>
    <row r="4001" spans="1:21" ht="43.2" x14ac:dyDescent="0.55000000000000004">
      <c r="A4001">
        <v>4110</v>
      </c>
      <c r="B4001" s="3" t="s">
        <v>4106</v>
      </c>
      <c r="C4001" s="3" t="s">
        <v>8213</v>
      </c>
      <c r="D4001" s="6">
        <v>300</v>
      </c>
      <c r="E4001" s="8">
        <v>86</v>
      </c>
      <c r="F4001" t="s">
        <v>8220</v>
      </c>
      <c r="G4001" t="s">
        <v>8224</v>
      </c>
      <c r="H4001" t="s">
        <v>8246</v>
      </c>
      <c r="I4001">
        <v>1469113351</v>
      </c>
      <c r="J4001">
        <v>1463929351</v>
      </c>
      <c r="K4001" t="b">
        <v>0</v>
      </c>
      <c r="L4001">
        <v>6</v>
      </c>
      <c r="M4001" t="b">
        <v>0</v>
      </c>
      <c r="N4001" t="s">
        <v>8269</v>
      </c>
      <c r="O4001" s="9">
        <f t="shared" si="315"/>
        <v>29</v>
      </c>
      <c r="P4001">
        <f t="shared" si="316"/>
        <v>14.33</v>
      </c>
      <c r="Q4001" s="11" t="s">
        <v>8315</v>
      </c>
      <c r="R4001" t="s">
        <v>8316</v>
      </c>
      <c r="S4001" s="16">
        <f t="shared" si="317"/>
        <v>42512.626747685179</v>
      </c>
      <c r="T4001" s="16">
        <f t="shared" si="318"/>
        <v>17003.626747685183</v>
      </c>
      <c r="U4001">
        <f t="shared" si="314"/>
        <v>2016</v>
      </c>
    </row>
    <row r="4002" spans="1:21" ht="43.2" x14ac:dyDescent="0.55000000000000004">
      <c r="A4002">
        <v>4038</v>
      </c>
      <c r="B4002" s="3" t="s">
        <v>4034</v>
      </c>
      <c r="C4002" s="3" t="s">
        <v>8142</v>
      </c>
      <c r="D4002" s="6">
        <v>2500</v>
      </c>
      <c r="E4002" s="8">
        <v>301</v>
      </c>
      <c r="F4002" t="s">
        <v>8220</v>
      </c>
      <c r="G4002" t="s">
        <v>8223</v>
      </c>
      <c r="H4002" t="s">
        <v>8245</v>
      </c>
      <c r="I4002">
        <v>1413573010</v>
      </c>
      <c r="J4002">
        <v>1408389010</v>
      </c>
      <c r="K4002" t="b">
        <v>0</v>
      </c>
      <c r="L4002">
        <v>4</v>
      </c>
      <c r="M4002" t="b">
        <v>0</v>
      </c>
      <c r="N4002" t="s">
        <v>8269</v>
      </c>
      <c r="O4002" s="9">
        <f t="shared" si="315"/>
        <v>12</v>
      </c>
      <c r="P4002">
        <f t="shared" si="316"/>
        <v>75.25</v>
      </c>
      <c r="Q4002" s="11" t="s">
        <v>8315</v>
      </c>
      <c r="R4002" t="s">
        <v>8316</v>
      </c>
      <c r="S4002" s="16">
        <f t="shared" si="317"/>
        <v>41869.798726851855</v>
      </c>
      <c r="T4002" s="16">
        <f t="shared" si="318"/>
        <v>16360.798726851854</v>
      </c>
      <c r="U4002">
        <f t="shared" si="314"/>
        <v>2014</v>
      </c>
    </row>
    <row r="4003" spans="1:21" ht="43.2" x14ac:dyDescent="0.55000000000000004">
      <c r="A4003">
        <v>3977</v>
      </c>
      <c r="B4003" s="3" t="s">
        <v>3974</v>
      </c>
      <c r="C4003" s="3" t="s">
        <v>8084</v>
      </c>
      <c r="D4003" s="6">
        <v>90000</v>
      </c>
      <c r="E4003" s="8">
        <v>1305</v>
      </c>
      <c r="F4003" t="s">
        <v>8220</v>
      </c>
      <c r="G4003" t="s">
        <v>8223</v>
      </c>
      <c r="H4003" t="s">
        <v>8245</v>
      </c>
      <c r="I4003">
        <v>1469213732</v>
      </c>
      <c r="J4003">
        <v>1466621732</v>
      </c>
      <c r="K4003" t="b">
        <v>0</v>
      </c>
      <c r="L4003">
        <v>6</v>
      </c>
      <c r="M4003" t="b">
        <v>0</v>
      </c>
      <c r="N4003" t="s">
        <v>8269</v>
      </c>
      <c r="O4003" s="9">
        <f t="shared" si="315"/>
        <v>1</v>
      </c>
      <c r="P4003">
        <f t="shared" si="316"/>
        <v>217.5</v>
      </c>
      <c r="Q4003" s="11" t="s">
        <v>8315</v>
      </c>
      <c r="R4003" t="s">
        <v>8316</v>
      </c>
      <c r="S4003" s="16">
        <f t="shared" si="317"/>
        <v>42543.788564814815</v>
      </c>
      <c r="T4003" s="16">
        <f t="shared" si="318"/>
        <v>17004.788564814815</v>
      </c>
      <c r="U4003">
        <f t="shared" si="314"/>
        <v>2016</v>
      </c>
    </row>
    <row r="4004" spans="1:21" ht="43.2" x14ac:dyDescent="0.55000000000000004">
      <c r="A4004">
        <v>3992</v>
      </c>
      <c r="B4004" s="3" t="s">
        <v>3988</v>
      </c>
      <c r="C4004" s="3" t="s">
        <v>8098</v>
      </c>
      <c r="D4004" s="6">
        <v>10000</v>
      </c>
      <c r="E4004" s="8">
        <v>541</v>
      </c>
      <c r="F4004" t="s">
        <v>8220</v>
      </c>
      <c r="G4004" t="s">
        <v>8223</v>
      </c>
      <c r="H4004" t="s">
        <v>8245</v>
      </c>
      <c r="I4004">
        <v>1449876859</v>
      </c>
      <c r="J4004">
        <v>1444689259</v>
      </c>
      <c r="K4004" t="b">
        <v>0</v>
      </c>
      <c r="L4004">
        <v>9</v>
      </c>
      <c r="M4004" t="b">
        <v>0</v>
      </c>
      <c r="N4004" t="s">
        <v>8269</v>
      </c>
      <c r="O4004" s="9">
        <f t="shared" si="315"/>
        <v>5</v>
      </c>
      <c r="P4004">
        <f t="shared" si="316"/>
        <v>60.11</v>
      </c>
      <c r="Q4004" s="11" t="s">
        <v>8315</v>
      </c>
      <c r="R4004" t="s">
        <v>8316</v>
      </c>
      <c r="S4004" s="16">
        <f t="shared" si="317"/>
        <v>42289.94049768518</v>
      </c>
      <c r="T4004" s="16">
        <f t="shared" si="318"/>
        <v>16780.982164351852</v>
      </c>
      <c r="U4004">
        <f t="shared" si="314"/>
        <v>2015</v>
      </c>
    </row>
    <row r="4005" spans="1:21" ht="43.2" x14ac:dyDescent="0.55000000000000004">
      <c r="A4005">
        <v>4034</v>
      </c>
      <c r="B4005" s="3" t="s">
        <v>4030</v>
      </c>
      <c r="C4005" s="3" t="s">
        <v>8139</v>
      </c>
      <c r="D4005" s="6">
        <v>13500</v>
      </c>
      <c r="E4005" s="8">
        <v>200</v>
      </c>
      <c r="F4005" t="s">
        <v>8220</v>
      </c>
      <c r="G4005" t="s">
        <v>8223</v>
      </c>
      <c r="H4005" t="s">
        <v>8245</v>
      </c>
      <c r="I4005">
        <v>1428097450</v>
      </c>
      <c r="J4005">
        <v>1425509050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5"/>
        <v>1</v>
      </c>
      <c r="P4005">
        <f t="shared" si="316"/>
        <v>100</v>
      </c>
      <c r="Q4005" s="11" t="s">
        <v>8315</v>
      </c>
      <c r="R4005" t="s">
        <v>8316</v>
      </c>
      <c r="S4005" s="16">
        <f t="shared" si="317"/>
        <v>42067.947337962964</v>
      </c>
      <c r="T4005" s="16">
        <f t="shared" si="318"/>
        <v>16528.905671296296</v>
      </c>
      <c r="U4005">
        <f t="shared" si="314"/>
        <v>2015</v>
      </c>
    </row>
    <row r="4006" spans="1:21" ht="43.2" x14ac:dyDescent="0.55000000000000004">
      <c r="A4006">
        <v>3947</v>
      </c>
      <c r="B4006" s="3" t="s">
        <v>3944</v>
      </c>
      <c r="C4006" s="3" t="s">
        <v>8055</v>
      </c>
      <c r="D4006" s="6">
        <v>3000</v>
      </c>
      <c r="E4006" s="8">
        <v>101</v>
      </c>
      <c r="F4006" t="s">
        <v>8220</v>
      </c>
      <c r="G4006" t="s">
        <v>8223</v>
      </c>
      <c r="H4006" t="s">
        <v>8245</v>
      </c>
      <c r="I4006">
        <v>1475378744</v>
      </c>
      <c r="J4006">
        <v>1472786744</v>
      </c>
      <c r="K4006" t="b">
        <v>0</v>
      </c>
      <c r="L4006">
        <v>2</v>
      </c>
      <c r="M4006" t="b">
        <v>0</v>
      </c>
      <c r="N4006" t="s">
        <v>8269</v>
      </c>
      <c r="O4006" s="9">
        <f t="shared" si="315"/>
        <v>3</v>
      </c>
      <c r="P4006">
        <f t="shared" si="316"/>
        <v>50.5</v>
      </c>
      <c r="Q4006" s="11" t="s">
        <v>8315</v>
      </c>
      <c r="R4006" t="s">
        <v>8316</v>
      </c>
      <c r="S4006" s="16">
        <f t="shared" si="317"/>
        <v>42615.142870370371</v>
      </c>
      <c r="T4006" s="16">
        <f t="shared" si="318"/>
        <v>17076.142870370371</v>
      </c>
      <c r="U4006">
        <f t="shared" si="314"/>
        <v>2016</v>
      </c>
    </row>
    <row r="4007" spans="1:21" ht="43.2" x14ac:dyDescent="0.55000000000000004">
      <c r="A4007">
        <v>3860</v>
      </c>
      <c r="B4007" s="3" t="s">
        <v>3857</v>
      </c>
      <c r="C4007" s="3" t="s">
        <v>7969</v>
      </c>
      <c r="D4007" s="6">
        <v>6000</v>
      </c>
      <c r="E4007" s="8">
        <v>1060</v>
      </c>
      <c r="F4007" t="s">
        <v>8220</v>
      </c>
      <c r="G4007" t="s">
        <v>8223</v>
      </c>
      <c r="H4007" t="s">
        <v>8245</v>
      </c>
      <c r="I4007">
        <v>1407858710</v>
      </c>
      <c r="J4007">
        <v>1405266710</v>
      </c>
      <c r="K4007" t="b">
        <v>0</v>
      </c>
      <c r="L4007">
        <v>13</v>
      </c>
      <c r="M4007" t="b">
        <v>0</v>
      </c>
      <c r="N4007" t="s">
        <v>8269</v>
      </c>
      <c r="O4007" s="9">
        <f t="shared" si="315"/>
        <v>18</v>
      </c>
      <c r="P4007">
        <f t="shared" si="316"/>
        <v>81.540000000000006</v>
      </c>
      <c r="Q4007" s="11" t="s">
        <v>8315</v>
      </c>
      <c r="R4007" t="s">
        <v>8316</v>
      </c>
      <c r="S4007" s="16">
        <f t="shared" si="317"/>
        <v>41833.660995370366</v>
      </c>
      <c r="T4007" s="16">
        <f t="shared" si="318"/>
        <v>16294.660995370368</v>
      </c>
      <c r="U4007">
        <f t="shared" si="314"/>
        <v>2014</v>
      </c>
    </row>
    <row r="4008" spans="1:21" ht="43.2" x14ac:dyDescent="0.55000000000000004">
      <c r="A4008">
        <v>4002</v>
      </c>
      <c r="B4008" s="3" t="s">
        <v>3998</v>
      </c>
      <c r="C4008" s="3" t="s">
        <v>8108</v>
      </c>
      <c r="D4008" s="6">
        <v>1250</v>
      </c>
      <c r="E4008" s="8">
        <v>23</v>
      </c>
      <c r="F4008" t="s">
        <v>8220</v>
      </c>
      <c r="G4008" t="s">
        <v>8223</v>
      </c>
      <c r="H4008" t="s">
        <v>8245</v>
      </c>
      <c r="I4008">
        <v>1411779761</v>
      </c>
      <c r="J4008">
        <v>1409187761</v>
      </c>
      <c r="K4008" t="b">
        <v>0</v>
      </c>
      <c r="L4008">
        <v>4</v>
      </c>
      <c r="M4008" t="b">
        <v>0</v>
      </c>
      <c r="N4008" t="s">
        <v>8269</v>
      </c>
      <c r="O4008" s="9">
        <f t="shared" si="315"/>
        <v>2</v>
      </c>
      <c r="P4008">
        <f t="shared" si="316"/>
        <v>5.75</v>
      </c>
      <c r="Q4008" s="11" t="s">
        <v>8315</v>
      </c>
      <c r="R4008" t="s">
        <v>8316</v>
      </c>
      <c r="S4008" s="16">
        <f t="shared" si="317"/>
        <v>41879.043530092589</v>
      </c>
      <c r="T4008" s="16">
        <f t="shared" si="318"/>
        <v>16340.043530092591</v>
      </c>
      <c r="U4008">
        <f t="shared" si="314"/>
        <v>2014</v>
      </c>
    </row>
    <row r="4009" spans="1:21" ht="43.2" x14ac:dyDescent="0.55000000000000004">
      <c r="A4009">
        <v>3952</v>
      </c>
      <c r="B4009" s="3" t="s">
        <v>3949</v>
      </c>
      <c r="C4009" s="3" t="s">
        <v>8059</v>
      </c>
      <c r="D4009" s="6">
        <v>26000</v>
      </c>
      <c r="E4009" s="8">
        <v>25</v>
      </c>
      <c r="F4009" t="s">
        <v>8220</v>
      </c>
      <c r="G4009" t="s">
        <v>8223</v>
      </c>
      <c r="H4009" t="s">
        <v>8245</v>
      </c>
      <c r="I4009">
        <v>1445885890</v>
      </c>
      <c r="J4009">
        <v>1440701890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5"/>
        <v>0</v>
      </c>
      <c r="P4009">
        <f t="shared" si="316"/>
        <v>25</v>
      </c>
      <c r="Q4009" s="11" t="s">
        <v>8315</v>
      </c>
      <c r="R4009" t="s">
        <v>8316</v>
      </c>
      <c r="S4009" s="16">
        <f t="shared" si="317"/>
        <v>42243.790393518517</v>
      </c>
      <c r="T4009" s="16">
        <f t="shared" si="318"/>
        <v>16734.79039351852</v>
      </c>
      <c r="U4009">
        <f t="shared" si="314"/>
        <v>2015</v>
      </c>
    </row>
    <row r="4010" spans="1:21" ht="57.6" hidden="1" x14ac:dyDescent="0.55000000000000004">
      <c r="A4010">
        <v>3637</v>
      </c>
      <c r="B4010" s="3" t="s">
        <v>3635</v>
      </c>
      <c r="C4010" s="3" t="s">
        <v>7747</v>
      </c>
      <c r="D4010" s="6">
        <v>3000</v>
      </c>
      <c r="E4010" s="8">
        <v>926</v>
      </c>
      <c r="F4010" t="s">
        <v>8220</v>
      </c>
      <c r="G4010" t="s">
        <v>8223</v>
      </c>
      <c r="H4010" t="s">
        <v>8245</v>
      </c>
      <c r="I4010">
        <v>1420130935</v>
      </c>
      <c r="J4010">
        <v>1417538935</v>
      </c>
      <c r="K4010" t="b">
        <v>0</v>
      </c>
      <c r="L4010">
        <v>14</v>
      </c>
      <c r="M4010" t="b">
        <v>0</v>
      </c>
      <c r="N4010" t="s">
        <v>8303</v>
      </c>
      <c r="O4010" s="9">
        <f t="shared" si="315"/>
        <v>31</v>
      </c>
      <c r="P4010">
        <f t="shared" si="316"/>
        <v>66.14</v>
      </c>
      <c r="Q4010" s="11" t="s">
        <v>8315</v>
      </c>
      <c r="R4010" t="s">
        <v>8357</v>
      </c>
      <c r="S4010" s="16">
        <f t="shared" si="317"/>
        <v>41975.700636574074</v>
      </c>
      <c r="T4010" s="16">
        <f t="shared" si="318"/>
        <v>16436.700636574074</v>
      </c>
      <c r="U4010">
        <f t="shared" si="314"/>
        <v>2014</v>
      </c>
    </row>
    <row r="4011" spans="1:21" ht="43.2" x14ac:dyDescent="0.55000000000000004">
      <c r="A4011">
        <v>2871</v>
      </c>
      <c r="B4011" s="3" t="s">
        <v>2871</v>
      </c>
      <c r="C4011" s="3" t="s">
        <v>6981</v>
      </c>
      <c r="D4011" s="6">
        <v>10000</v>
      </c>
      <c r="E4011" s="8">
        <v>467</v>
      </c>
      <c r="F4011" t="s">
        <v>8220</v>
      </c>
      <c r="G4011" t="s">
        <v>8223</v>
      </c>
      <c r="H4011" t="s">
        <v>8245</v>
      </c>
      <c r="I4011">
        <v>1419183813</v>
      </c>
      <c r="J4011">
        <v>1417455813</v>
      </c>
      <c r="K4011" t="b">
        <v>0</v>
      </c>
      <c r="L4011">
        <v>13</v>
      </c>
      <c r="M4011" t="b">
        <v>0</v>
      </c>
      <c r="N4011" t="s">
        <v>8269</v>
      </c>
      <c r="O4011" s="9">
        <f t="shared" si="315"/>
        <v>5</v>
      </c>
      <c r="P4011">
        <f t="shared" si="316"/>
        <v>35.92</v>
      </c>
      <c r="Q4011" s="11" t="s">
        <v>8315</v>
      </c>
      <c r="R4011" t="s">
        <v>8316</v>
      </c>
      <c r="S4011" s="16">
        <f t="shared" si="317"/>
        <v>41974.738576388889</v>
      </c>
      <c r="T4011" s="16">
        <f t="shared" si="318"/>
        <v>16425.738576388889</v>
      </c>
      <c r="U4011">
        <f t="shared" si="314"/>
        <v>2014</v>
      </c>
    </row>
    <row r="4012" spans="1:21" ht="43.2" x14ac:dyDescent="0.55000000000000004">
      <c r="A4012">
        <v>4108</v>
      </c>
      <c r="B4012" s="3" t="s">
        <v>4104</v>
      </c>
      <c r="C4012" s="3" t="s">
        <v>8211</v>
      </c>
      <c r="D4012" s="6">
        <v>3000</v>
      </c>
      <c r="E4012" s="8">
        <v>59</v>
      </c>
      <c r="F4012" t="s">
        <v>8220</v>
      </c>
      <c r="G4012" t="s">
        <v>8223</v>
      </c>
      <c r="H4012" t="s">
        <v>8245</v>
      </c>
      <c r="I4012">
        <v>1488517200</v>
      </c>
      <c r="J4012">
        <v>1485909937</v>
      </c>
      <c r="K4012" t="b">
        <v>0</v>
      </c>
      <c r="L4012">
        <v>1</v>
      </c>
      <c r="M4012" t="b">
        <v>0</v>
      </c>
      <c r="N4012" t="s">
        <v>8269</v>
      </c>
      <c r="O4012" s="9">
        <f t="shared" si="315"/>
        <v>2</v>
      </c>
      <c r="P4012">
        <f t="shared" si="316"/>
        <v>59</v>
      </c>
      <c r="Q4012" s="11" t="s">
        <v>8315</v>
      </c>
      <c r="R4012" t="s">
        <v>8316</v>
      </c>
      <c r="S4012" s="16">
        <f t="shared" si="317"/>
        <v>42767.031678240746</v>
      </c>
      <c r="T4012" s="16">
        <f t="shared" si="318"/>
        <v>17228.208333333332</v>
      </c>
      <c r="U4012">
        <f t="shared" si="314"/>
        <v>2017</v>
      </c>
    </row>
    <row r="4013" spans="1:21" ht="43.2" x14ac:dyDescent="0.55000000000000004">
      <c r="A4013">
        <v>4047</v>
      </c>
      <c r="B4013" s="3" t="s">
        <v>4043</v>
      </c>
      <c r="C4013" s="3" t="s">
        <v>8151</v>
      </c>
      <c r="D4013" s="6">
        <v>5000</v>
      </c>
      <c r="E4013" s="8">
        <v>110</v>
      </c>
      <c r="F4013" t="s">
        <v>8220</v>
      </c>
      <c r="G4013" t="s">
        <v>8223</v>
      </c>
      <c r="H4013" t="s">
        <v>8245</v>
      </c>
      <c r="I4013">
        <v>1420938000</v>
      </c>
      <c r="J4013">
        <v>1418862743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5"/>
        <v>2</v>
      </c>
      <c r="P4013">
        <f t="shared" si="316"/>
        <v>27.5</v>
      </c>
      <c r="Q4013" s="11" t="s">
        <v>8315</v>
      </c>
      <c r="R4013" t="s">
        <v>8316</v>
      </c>
      <c r="S4013" s="16">
        <f t="shared" si="317"/>
        <v>41991.022488425922</v>
      </c>
      <c r="T4013" s="16">
        <f t="shared" si="318"/>
        <v>16446.041666666668</v>
      </c>
      <c r="U4013">
        <f t="shared" si="314"/>
        <v>2014</v>
      </c>
    </row>
    <row r="4014" spans="1:21" ht="43.2" hidden="1" x14ac:dyDescent="0.55000000000000004">
      <c r="A4014">
        <v>3636</v>
      </c>
      <c r="B4014" s="3" t="s">
        <v>3634</v>
      </c>
      <c r="C4014" s="3" t="s">
        <v>7746</v>
      </c>
      <c r="D4014" s="6">
        <v>150000</v>
      </c>
      <c r="E4014" s="8">
        <v>0</v>
      </c>
      <c r="F4014" t="s">
        <v>8220</v>
      </c>
      <c r="G4014" t="s">
        <v>8223</v>
      </c>
      <c r="H4014" t="s">
        <v>8245</v>
      </c>
      <c r="I4014">
        <v>1442248829</v>
      </c>
      <c r="J4014">
        <v>1439224829</v>
      </c>
      <c r="K4014" t="b">
        <v>0</v>
      </c>
      <c r="L4014">
        <v>0</v>
      </c>
      <c r="M4014" t="b">
        <v>0</v>
      </c>
      <c r="N4014" t="s">
        <v>8303</v>
      </c>
      <c r="O4014" s="9">
        <f t="shared" si="315"/>
        <v>0</v>
      </c>
      <c r="P4014">
        <f t="shared" si="316"/>
        <v>0</v>
      </c>
      <c r="Q4014" s="11" t="s">
        <v>8315</v>
      </c>
      <c r="R4014" t="s">
        <v>8357</v>
      </c>
      <c r="S4014" s="16">
        <f t="shared" si="317"/>
        <v>42226.694780092599</v>
      </c>
      <c r="T4014" s="16">
        <f t="shared" si="318"/>
        <v>16692.694780092595</v>
      </c>
      <c r="U4014">
        <f t="shared" si="314"/>
        <v>2015</v>
      </c>
    </row>
    <row r="4015" spans="1:21" ht="57.6" x14ac:dyDescent="0.55000000000000004">
      <c r="A4015">
        <v>4012</v>
      </c>
      <c r="B4015" s="3" t="s">
        <v>4008</v>
      </c>
      <c r="C4015" s="3" t="s">
        <v>8117</v>
      </c>
      <c r="D4015" s="6">
        <v>575</v>
      </c>
      <c r="E4015" s="8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8269</v>
      </c>
      <c r="O4015" s="9">
        <f t="shared" si="315"/>
        <v>0</v>
      </c>
      <c r="P4015">
        <f t="shared" si="316"/>
        <v>0</v>
      </c>
      <c r="Q4015" s="11" t="s">
        <v>8315</v>
      </c>
      <c r="R4015" t="s">
        <v>8316</v>
      </c>
      <c r="S4015" s="16">
        <f t="shared" si="317"/>
        <v>42096.544548611113</v>
      </c>
      <c r="T4015" s="16">
        <f t="shared" si="318"/>
        <v>16557.544548611109</v>
      </c>
      <c r="U4015">
        <f t="shared" si="314"/>
        <v>2015</v>
      </c>
    </row>
    <row r="4016" spans="1:21" ht="28.8" x14ac:dyDescent="0.55000000000000004">
      <c r="A4016">
        <v>3854</v>
      </c>
      <c r="B4016" s="3" t="s">
        <v>3851</v>
      </c>
      <c r="C4016" s="3" t="s">
        <v>7963</v>
      </c>
      <c r="D4016" s="6">
        <v>11000</v>
      </c>
      <c r="E4016" s="8">
        <v>1788</v>
      </c>
      <c r="F4016" t="s">
        <v>8220</v>
      </c>
      <c r="G4016" t="s">
        <v>8223</v>
      </c>
      <c r="H4016" t="s">
        <v>8245</v>
      </c>
      <c r="I4016">
        <v>1431206058</v>
      </c>
      <c r="J4016">
        <v>1428614058</v>
      </c>
      <c r="K4016" t="b">
        <v>0</v>
      </c>
      <c r="L4016">
        <v>20</v>
      </c>
      <c r="M4016" t="b">
        <v>0</v>
      </c>
      <c r="N4016" t="s">
        <v>8269</v>
      </c>
      <c r="O4016" s="9">
        <f t="shared" si="315"/>
        <v>16</v>
      </c>
      <c r="P4016">
        <f t="shared" si="316"/>
        <v>89.4</v>
      </c>
      <c r="Q4016" s="11" t="s">
        <v>8315</v>
      </c>
      <c r="R4016" t="s">
        <v>8316</v>
      </c>
      <c r="S4016" s="16">
        <f t="shared" si="317"/>
        <v>42103.884930555556</v>
      </c>
      <c r="T4016" s="16">
        <f t="shared" si="318"/>
        <v>16564.884930555556</v>
      </c>
      <c r="U4016">
        <f t="shared" si="314"/>
        <v>2015</v>
      </c>
    </row>
    <row r="4017" spans="1:21" ht="43.2" x14ac:dyDescent="0.55000000000000004">
      <c r="A4017">
        <v>4010</v>
      </c>
      <c r="B4017" s="3" t="s">
        <v>4006</v>
      </c>
      <c r="C4017" s="3" t="s">
        <v>8115</v>
      </c>
      <c r="D4017" s="6">
        <v>7200</v>
      </c>
      <c r="E4017" s="8">
        <v>1742</v>
      </c>
      <c r="F4017" t="s">
        <v>8220</v>
      </c>
      <c r="G4017" t="s">
        <v>8223</v>
      </c>
      <c r="H4017" t="s">
        <v>8245</v>
      </c>
      <c r="I4017">
        <v>1414348166</v>
      </c>
      <c r="J4017">
        <v>1412879366</v>
      </c>
      <c r="K4017" t="b">
        <v>0</v>
      </c>
      <c r="L4017">
        <v>38</v>
      </c>
      <c r="M4017" t="b">
        <v>0</v>
      </c>
      <c r="N4017" t="s">
        <v>8269</v>
      </c>
      <c r="O4017" s="9">
        <f t="shared" si="315"/>
        <v>24</v>
      </c>
      <c r="P4017">
        <f t="shared" si="316"/>
        <v>45.84</v>
      </c>
      <c r="Q4017" s="11" t="s">
        <v>8315</v>
      </c>
      <c r="R4017" t="s">
        <v>8316</v>
      </c>
      <c r="S4017" s="16">
        <f t="shared" si="317"/>
        <v>41921.770439814813</v>
      </c>
      <c r="T4017" s="16">
        <f t="shared" si="318"/>
        <v>16369.770439814814</v>
      </c>
      <c r="U4017">
        <f t="shared" si="314"/>
        <v>2014</v>
      </c>
    </row>
    <row r="4018" spans="1:21" ht="28.8" x14ac:dyDescent="0.55000000000000004">
      <c r="A4018">
        <v>3862</v>
      </c>
      <c r="B4018" s="3" t="s">
        <v>3859</v>
      </c>
      <c r="C4018" s="3" t="s">
        <v>7971</v>
      </c>
      <c r="D4018" s="6">
        <v>7500</v>
      </c>
      <c r="E4018" s="8">
        <v>1</v>
      </c>
      <c r="F4018" t="s">
        <v>8220</v>
      </c>
      <c r="G4018" t="s">
        <v>8223</v>
      </c>
      <c r="H4018" t="s">
        <v>8245</v>
      </c>
      <c r="I4018">
        <v>1473699540</v>
      </c>
      <c r="J4018">
        <v>1472451356</v>
      </c>
      <c r="K4018" t="b">
        <v>0</v>
      </c>
      <c r="L4018">
        <v>1</v>
      </c>
      <c r="M4018" t="b">
        <v>0</v>
      </c>
      <c r="N4018" t="s">
        <v>8269</v>
      </c>
      <c r="O4018" s="9">
        <f t="shared" si="315"/>
        <v>0</v>
      </c>
      <c r="P4018">
        <f t="shared" si="316"/>
        <v>1</v>
      </c>
      <c r="Q4018" s="11" t="s">
        <v>8315</v>
      </c>
      <c r="R4018" t="s">
        <v>8316</v>
      </c>
      <c r="S4018" s="16">
        <f t="shared" si="317"/>
        <v>42611.261064814811</v>
      </c>
      <c r="T4018" s="16">
        <f t="shared" si="318"/>
        <v>17056.707638888889</v>
      </c>
      <c r="U4018">
        <f t="shared" si="314"/>
        <v>2016</v>
      </c>
    </row>
    <row r="4019" spans="1:21" ht="43.2" x14ac:dyDescent="0.55000000000000004">
      <c r="A4019">
        <v>2841</v>
      </c>
      <c r="B4019" s="3" t="s">
        <v>2841</v>
      </c>
      <c r="C4019" s="3" t="s">
        <v>6951</v>
      </c>
      <c r="D4019" s="6">
        <v>1000</v>
      </c>
      <c r="E4019" s="8">
        <v>10</v>
      </c>
      <c r="F4019" t="s">
        <v>8220</v>
      </c>
      <c r="G4019" t="s">
        <v>8224</v>
      </c>
      <c r="H4019" t="s">
        <v>8246</v>
      </c>
      <c r="I4019">
        <v>1450032297</v>
      </c>
      <c r="J4019">
        <v>1444844697</v>
      </c>
      <c r="K4019" t="b">
        <v>0</v>
      </c>
      <c r="L4019">
        <v>1</v>
      </c>
      <c r="M4019" t="b">
        <v>0</v>
      </c>
      <c r="N4019" t="s">
        <v>8269</v>
      </c>
      <c r="O4019" s="9">
        <f t="shared" si="315"/>
        <v>1</v>
      </c>
      <c r="P4019">
        <f t="shared" si="316"/>
        <v>10</v>
      </c>
      <c r="Q4019" s="11" t="s">
        <v>8315</v>
      </c>
      <c r="R4019" t="s">
        <v>8316</v>
      </c>
      <c r="S4019" s="16">
        <f t="shared" si="317"/>
        <v>42291.739548611105</v>
      </c>
      <c r="T4019" s="16">
        <f t="shared" si="318"/>
        <v>16782.781215277777</v>
      </c>
      <c r="U4019">
        <f t="shared" si="314"/>
        <v>2015</v>
      </c>
    </row>
    <row r="4020" spans="1:21" ht="43.2" x14ac:dyDescent="0.55000000000000004">
      <c r="A4020">
        <v>2911</v>
      </c>
      <c r="B4020" s="3" t="s">
        <v>2911</v>
      </c>
      <c r="C4020" s="3" t="s">
        <v>7021</v>
      </c>
      <c r="D4020" s="6">
        <v>1800</v>
      </c>
      <c r="E4020" s="8">
        <v>657</v>
      </c>
      <c r="F4020" t="s">
        <v>8220</v>
      </c>
      <c r="G4020" t="s">
        <v>8223</v>
      </c>
      <c r="H4020" t="s">
        <v>8245</v>
      </c>
      <c r="I4020">
        <v>1435429626</v>
      </c>
      <c r="J4020">
        <v>1431973626</v>
      </c>
      <c r="K4020" t="b">
        <v>0</v>
      </c>
      <c r="L4020">
        <v>14</v>
      </c>
      <c r="M4020" t="b">
        <v>0</v>
      </c>
      <c r="N4020" t="s">
        <v>8269</v>
      </c>
      <c r="O4020" s="9">
        <f t="shared" si="315"/>
        <v>37</v>
      </c>
      <c r="P4020">
        <f t="shared" si="316"/>
        <v>46.93</v>
      </c>
      <c r="Q4020" s="11" t="s">
        <v>8315</v>
      </c>
      <c r="R4020" t="s">
        <v>8316</v>
      </c>
      <c r="S4020" s="16">
        <f t="shared" si="317"/>
        <v>42142.768819444449</v>
      </c>
      <c r="T4020" s="16">
        <f t="shared" si="318"/>
        <v>16613.768819444445</v>
      </c>
      <c r="U4020">
        <f t="shared" si="314"/>
        <v>2015</v>
      </c>
    </row>
    <row r="4021" spans="1:21" x14ac:dyDescent="0.55000000000000004">
      <c r="A4021">
        <v>4000</v>
      </c>
      <c r="B4021" s="3" t="s">
        <v>3996</v>
      </c>
      <c r="C4021" s="3" t="s">
        <v>8106</v>
      </c>
      <c r="D4021" s="6">
        <v>8000</v>
      </c>
      <c r="E4021" s="8">
        <v>10</v>
      </c>
      <c r="F4021" t="s">
        <v>8220</v>
      </c>
      <c r="G4021" t="s">
        <v>8223</v>
      </c>
      <c r="H4021" t="s">
        <v>8245</v>
      </c>
      <c r="I4021">
        <v>1462631358</v>
      </c>
      <c r="J4021">
        <v>1457450958</v>
      </c>
      <c r="K4021" t="b">
        <v>0</v>
      </c>
      <c r="L4021">
        <v>1</v>
      </c>
      <c r="M4021" t="b">
        <v>0</v>
      </c>
      <c r="N4021" t="s">
        <v>8269</v>
      </c>
      <c r="O4021" s="9">
        <f t="shared" si="315"/>
        <v>0</v>
      </c>
      <c r="P4021">
        <f t="shared" si="316"/>
        <v>10</v>
      </c>
      <c r="Q4021" s="11" t="s">
        <v>8315</v>
      </c>
      <c r="R4021" t="s">
        <v>8316</v>
      </c>
      <c r="S4021" s="16">
        <f t="shared" si="317"/>
        <v>42437.64534722222</v>
      </c>
      <c r="T4021" s="16">
        <f t="shared" si="318"/>
        <v>16928.603680555556</v>
      </c>
      <c r="U4021">
        <f t="shared" si="314"/>
        <v>2016</v>
      </c>
    </row>
    <row r="4022" spans="1:21" ht="43.2" x14ac:dyDescent="0.55000000000000004">
      <c r="A4022">
        <v>2899</v>
      </c>
      <c r="B4022" s="3" t="s">
        <v>2899</v>
      </c>
      <c r="C4022" s="3" t="s">
        <v>7009</v>
      </c>
      <c r="D4022" s="6">
        <v>10000</v>
      </c>
      <c r="E4022" s="8">
        <v>0</v>
      </c>
      <c r="F4022" t="s">
        <v>8220</v>
      </c>
      <c r="G4022" t="s">
        <v>8223</v>
      </c>
      <c r="H4022" t="s">
        <v>8245</v>
      </c>
      <c r="I4022">
        <v>1469325158</v>
      </c>
      <c r="J4022">
        <v>1464141158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315"/>
        <v>0</v>
      </c>
      <c r="P4022">
        <f t="shared" si="316"/>
        <v>0</v>
      </c>
      <c r="Q4022" s="11" t="s">
        <v>8315</v>
      </c>
      <c r="R4022" t="s">
        <v>8316</v>
      </c>
      <c r="S4022" s="16">
        <f t="shared" si="317"/>
        <v>42515.078217592592</v>
      </c>
      <c r="T4022" s="16">
        <f t="shared" si="318"/>
        <v>17006.078217592592</v>
      </c>
      <c r="U4022">
        <f t="shared" si="314"/>
        <v>2016</v>
      </c>
    </row>
    <row r="4023" spans="1:21" ht="43.2" x14ac:dyDescent="0.55000000000000004">
      <c r="A4023">
        <v>4074</v>
      </c>
      <c r="B4023" s="3" t="s">
        <v>4070</v>
      </c>
      <c r="C4023" s="3" t="s">
        <v>8177</v>
      </c>
      <c r="D4023" s="6">
        <v>2750</v>
      </c>
      <c r="E4023" s="8">
        <v>735</v>
      </c>
      <c r="F4023" t="s">
        <v>8220</v>
      </c>
      <c r="G4023" t="s">
        <v>8224</v>
      </c>
      <c r="H4023" t="s">
        <v>8246</v>
      </c>
      <c r="I4023">
        <v>1446732975</v>
      </c>
      <c r="J4023">
        <v>1444137375</v>
      </c>
      <c r="K4023" t="b">
        <v>0</v>
      </c>
      <c r="L4023">
        <v>21</v>
      </c>
      <c r="M4023" t="b">
        <v>0</v>
      </c>
      <c r="N4023" t="s">
        <v>8269</v>
      </c>
      <c r="O4023" s="9">
        <f t="shared" si="315"/>
        <v>27</v>
      </c>
      <c r="P4023">
        <f t="shared" si="316"/>
        <v>35</v>
      </c>
      <c r="Q4023" s="11" t="s">
        <v>8315</v>
      </c>
      <c r="R4023" t="s">
        <v>8316</v>
      </c>
      <c r="S4023" s="16">
        <f t="shared" si="317"/>
        <v>42283.552951388891</v>
      </c>
      <c r="T4023" s="16">
        <f t="shared" si="318"/>
        <v>16744.594618055555</v>
      </c>
      <c r="U4023">
        <f t="shared" si="314"/>
        <v>2015</v>
      </c>
    </row>
    <row r="4024" spans="1:21" ht="43.2" x14ac:dyDescent="0.55000000000000004">
      <c r="A4024">
        <v>3744</v>
      </c>
      <c r="B4024" s="3" t="s">
        <v>3741</v>
      </c>
      <c r="C4024" s="3" t="s">
        <v>7854</v>
      </c>
      <c r="D4024" s="6">
        <v>1200</v>
      </c>
      <c r="E4024" s="8">
        <v>0</v>
      </c>
      <c r="F4024" t="s">
        <v>8220</v>
      </c>
      <c r="G4024" t="s">
        <v>8223</v>
      </c>
      <c r="H4024" t="s">
        <v>8245</v>
      </c>
      <c r="I4024">
        <v>1404532740</v>
      </c>
      <c r="J4024">
        <v>1401823952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315"/>
        <v>0</v>
      </c>
      <c r="P4024">
        <f t="shared" si="316"/>
        <v>0</v>
      </c>
      <c r="Q4024" s="11" t="s">
        <v>8315</v>
      </c>
      <c r="R4024" t="s">
        <v>8316</v>
      </c>
      <c r="S4024" s="16">
        <f t="shared" si="317"/>
        <v>41793.814259259263</v>
      </c>
      <c r="T4024" s="16">
        <f t="shared" si="318"/>
        <v>16256.165972222223</v>
      </c>
      <c r="U4024">
        <f t="shared" si="314"/>
        <v>2014</v>
      </c>
    </row>
    <row r="4025" spans="1:21" ht="43.2" x14ac:dyDescent="0.55000000000000004">
      <c r="A4025">
        <v>3950</v>
      </c>
      <c r="B4025" s="3" t="s">
        <v>3947</v>
      </c>
      <c r="C4025" s="3" t="s">
        <v>8058</v>
      </c>
      <c r="D4025" s="6">
        <v>4000</v>
      </c>
      <c r="E4025" s="8">
        <v>25</v>
      </c>
      <c r="F4025" t="s">
        <v>8220</v>
      </c>
      <c r="G4025" t="s">
        <v>8223</v>
      </c>
      <c r="H4025" t="s">
        <v>8245</v>
      </c>
      <c r="I4025">
        <v>1460140500</v>
      </c>
      <c r="J4025">
        <v>1457628680</v>
      </c>
      <c r="K4025" t="b">
        <v>0</v>
      </c>
      <c r="L4025">
        <v>1</v>
      </c>
      <c r="M4025" t="b">
        <v>0</v>
      </c>
      <c r="N4025" t="s">
        <v>8269</v>
      </c>
      <c r="O4025" s="9">
        <f t="shared" si="315"/>
        <v>1</v>
      </c>
      <c r="P4025">
        <f t="shared" si="316"/>
        <v>25</v>
      </c>
      <c r="Q4025" s="11" t="s">
        <v>8315</v>
      </c>
      <c r="R4025" t="s">
        <v>8316</v>
      </c>
      <c r="S4025" s="16">
        <f t="shared" si="317"/>
        <v>42439.702314814815</v>
      </c>
      <c r="T4025" s="16">
        <f t="shared" si="318"/>
        <v>16899.774305555555</v>
      </c>
      <c r="U4025">
        <f t="shared" si="314"/>
        <v>2016</v>
      </c>
    </row>
    <row r="4026" spans="1:21" ht="43.2" x14ac:dyDescent="0.55000000000000004">
      <c r="A4026">
        <v>3913</v>
      </c>
      <c r="B4026" s="3" t="s">
        <v>3910</v>
      </c>
      <c r="C4026" s="3" t="s">
        <v>8021</v>
      </c>
      <c r="D4026" s="6">
        <v>10000</v>
      </c>
      <c r="E4026" s="8">
        <v>1000</v>
      </c>
      <c r="F4026" t="s">
        <v>8220</v>
      </c>
      <c r="G4026" t="s">
        <v>8223</v>
      </c>
      <c r="H4026" t="s">
        <v>8245</v>
      </c>
      <c r="I4026">
        <v>1448863449</v>
      </c>
      <c r="J4026">
        <v>1446267849</v>
      </c>
      <c r="K4026" t="b">
        <v>0</v>
      </c>
      <c r="L4026">
        <v>7</v>
      </c>
      <c r="M4026" t="b">
        <v>0</v>
      </c>
      <c r="N4026" t="s">
        <v>8269</v>
      </c>
      <c r="O4026" s="9">
        <f t="shared" si="315"/>
        <v>10</v>
      </c>
      <c r="P4026">
        <f t="shared" si="316"/>
        <v>142.86000000000001</v>
      </c>
      <c r="Q4026" s="11" t="s">
        <v>8315</v>
      </c>
      <c r="R4026" t="s">
        <v>8316</v>
      </c>
      <c r="S4026" s="16">
        <f t="shared" si="317"/>
        <v>42308.211215277777</v>
      </c>
      <c r="T4026" s="16">
        <f t="shared" si="318"/>
        <v>16769.252881944445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16">
        <f t="shared" si="317"/>
        <v>42151.237685185188</v>
      </c>
      <c r="T4027" s="16">
        <f t="shared" si="318"/>
        <v>16642.237685185184</v>
      </c>
      <c r="U4027">
        <f t="shared" si="314"/>
        <v>2015</v>
      </c>
    </row>
    <row r="4028" spans="1:21" ht="43.2" x14ac:dyDescent="0.55000000000000004">
      <c r="A4028">
        <v>4093</v>
      </c>
      <c r="B4028" s="3" t="s">
        <v>4089</v>
      </c>
      <c r="C4028" s="3" t="s">
        <v>8196</v>
      </c>
      <c r="D4028" s="6">
        <v>2500</v>
      </c>
      <c r="E4028" s="8">
        <v>60</v>
      </c>
      <c r="F4028" t="s">
        <v>8220</v>
      </c>
      <c r="G4028" t="s">
        <v>8224</v>
      </c>
      <c r="H4028" t="s">
        <v>8246</v>
      </c>
      <c r="I4028">
        <v>1440272093</v>
      </c>
      <c r="J4028">
        <v>1435088093</v>
      </c>
      <c r="K4028" t="b">
        <v>0</v>
      </c>
      <c r="L4028">
        <v>4</v>
      </c>
      <c r="M4028" t="b">
        <v>0</v>
      </c>
      <c r="N4028" t="s">
        <v>8269</v>
      </c>
      <c r="O4028" s="9">
        <f t="shared" si="315"/>
        <v>2</v>
      </c>
      <c r="P4028">
        <f t="shared" si="316"/>
        <v>15</v>
      </c>
      <c r="Q4028" s="11" t="s">
        <v>8315</v>
      </c>
      <c r="R4028" t="s">
        <v>8316</v>
      </c>
      <c r="S4028" s="16">
        <f t="shared" si="317"/>
        <v>42178.815891203703</v>
      </c>
      <c r="T4028" s="16">
        <f t="shared" si="318"/>
        <v>16669.815891203703</v>
      </c>
      <c r="U4028">
        <f t="shared" si="314"/>
        <v>2015</v>
      </c>
    </row>
    <row r="4029" spans="1:21" ht="43.2" x14ac:dyDescent="0.55000000000000004">
      <c r="A4029">
        <v>3855</v>
      </c>
      <c r="B4029" s="3" t="s">
        <v>3852</v>
      </c>
      <c r="C4029" s="3" t="s">
        <v>7964</v>
      </c>
      <c r="D4029" s="6">
        <v>1000</v>
      </c>
      <c r="E4029" s="8">
        <v>25</v>
      </c>
      <c r="F4029" t="s">
        <v>8220</v>
      </c>
      <c r="G4029" t="s">
        <v>8223</v>
      </c>
      <c r="H4029" t="s">
        <v>8245</v>
      </c>
      <c r="I4029">
        <v>1427408271</v>
      </c>
      <c r="J4029">
        <v>1424819871</v>
      </c>
      <c r="K4029" t="b">
        <v>0</v>
      </c>
      <c r="L4029">
        <v>1</v>
      </c>
      <c r="M4029" t="b">
        <v>0</v>
      </c>
      <c r="N4029" t="s">
        <v>8269</v>
      </c>
      <c r="O4029" s="9">
        <f t="shared" si="315"/>
        <v>3</v>
      </c>
      <c r="P4029">
        <f t="shared" si="316"/>
        <v>25</v>
      </c>
      <c r="Q4029" s="11" t="s">
        <v>8315</v>
      </c>
      <c r="R4029" t="s">
        <v>8316</v>
      </c>
      <c r="S4029" s="16">
        <f t="shared" si="317"/>
        <v>42059.970729166671</v>
      </c>
      <c r="T4029" s="16">
        <f t="shared" si="318"/>
        <v>16520.929062500003</v>
      </c>
      <c r="U4029">
        <f t="shared" si="314"/>
        <v>2015</v>
      </c>
    </row>
    <row r="4030" spans="1:21" ht="43.2" x14ac:dyDescent="0.55000000000000004">
      <c r="A4030">
        <v>4049</v>
      </c>
      <c r="B4030" s="3" t="s">
        <v>4045</v>
      </c>
      <c r="C4030" s="3" t="s">
        <v>8153</v>
      </c>
      <c r="D4030" s="6">
        <v>20000</v>
      </c>
      <c r="E4030" s="8">
        <v>16</v>
      </c>
      <c r="F4030" t="s">
        <v>8220</v>
      </c>
      <c r="G4030" t="s">
        <v>8223</v>
      </c>
      <c r="H4030" t="s">
        <v>8245</v>
      </c>
      <c r="I4030">
        <v>1436914815</v>
      </c>
      <c r="J4030">
        <v>1434322815</v>
      </c>
      <c r="K4030" t="b">
        <v>0</v>
      </c>
      <c r="L4030">
        <v>1</v>
      </c>
      <c r="M4030" t="b">
        <v>0</v>
      </c>
      <c r="N4030" t="s">
        <v>8269</v>
      </c>
      <c r="O4030" s="9">
        <f t="shared" si="315"/>
        <v>0</v>
      </c>
      <c r="P4030">
        <f t="shared" si="316"/>
        <v>16</v>
      </c>
      <c r="Q4030" s="11" t="s">
        <v>8315</v>
      </c>
      <c r="R4030" t="s">
        <v>8316</v>
      </c>
      <c r="S4030" s="16">
        <f t="shared" si="317"/>
        <v>42169.958506944444</v>
      </c>
      <c r="T4030" s="16">
        <f t="shared" si="318"/>
        <v>16630.958506944444</v>
      </c>
      <c r="U4030">
        <f t="shared" si="314"/>
        <v>2015</v>
      </c>
    </row>
    <row r="4031" spans="1:21" ht="43.2" hidden="1" x14ac:dyDescent="0.55000000000000004">
      <c r="A4031">
        <v>3801</v>
      </c>
      <c r="B4031" s="3" t="s">
        <v>3798</v>
      </c>
      <c r="C4031" s="3" t="s">
        <v>7911</v>
      </c>
      <c r="D4031" s="6">
        <v>5000</v>
      </c>
      <c r="E4031" s="8">
        <v>426</v>
      </c>
      <c r="F4031" t="s">
        <v>8220</v>
      </c>
      <c r="G4031" t="s">
        <v>8223</v>
      </c>
      <c r="H4031" t="s">
        <v>8245</v>
      </c>
      <c r="I4031">
        <v>1420215216</v>
      </c>
      <c r="J4031">
        <v>1417536816</v>
      </c>
      <c r="K4031" t="b">
        <v>0</v>
      </c>
      <c r="L4031">
        <v>9</v>
      </c>
      <c r="M4031" t="b">
        <v>0</v>
      </c>
      <c r="N4031" t="s">
        <v>8303</v>
      </c>
      <c r="O4031" s="9">
        <f t="shared" si="315"/>
        <v>9</v>
      </c>
      <c r="P4031">
        <f t="shared" si="316"/>
        <v>47.33</v>
      </c>
      <c r="Q4031" s="11" t="s">
        <v>8315</v>
      </c>
      <c r="R4031" t="s">
        <v>8357</v>
      </c>
      <c r="S4031" s="16">
        <f t="shared" si="317"/>
        <v>41975.676111111112</v>
      </c>
      <c r="T4031" s="16">
        <f t="shared" si="318"/>
        <v>16437.676111111112</v>
      </c>
      <c r="U4031">
        <f t="shared" si="314"/>
        <v>2014</v>
      </c>
    </row>
    <row r="4032" spans="1:21" ht="43.2" x14ac:dyDescent="0.55000000000000004">
      <c r="A4032">
        <v>3742</v>
      </c>
      <c r="B4032" s="3" t="s">
        <v>3739</v>
      </c>
      <c r="C4032" s="3" t="s">
        <v>7852</v>
      </c>
      <c r="D4032" s="6">
        <v>5000</v>
      </c>
      <c r="E4032" s="8">
        <v>100</v>
      </c>
      <c r="F4032" t="s">
        <v>8220</v>
      </c>
      <c r="G4032" t="s">
        <v>8223</v>
      </c>
      <c r="H4032" t="s">
        <v>8245</v>
      </c>
      <c r="I4032">
        <v>1409980144</v>
      </c>
      <c r="J4032">
        <v>1407388144</v>
      </c>
      <c r="K4032" t="b">
        <v>0</v>
      </c>
      <c r="L4032">
        <v>4</v>
      </c>
      <c r="M4032" t="b">
        <v>0</v>
      </c>
      <c r="N4032" t="s">
        <v>8269</v>
      </c>
      <c r="O4032" s="9">
        <f t="shared" si="315"/>
        <v>2</v>
      </c>
      <c r="P4032">
        <f t="shared" si="316"/>
        <v>25</v>
      </c>
      <c r="Q4032" s="11" t="s">
        <v>8315</v>
      </c>
      <c r="R4032" t="s">
        <v>8316</v>
      </c>
      <c r="S4032" s="16">
        <f t="shared" si="317"/>
        <v>41858.214629629627</v>
      </c>
      <c r="T4032" s="16">
        <f t="shared" si="318"/>
        <v>16319.214629629629</v>
      </c>
      <c r="U4032">
        <f t="shared" si="314"/>
        <v>2014</v>
      </c>
    </row>
    <row r="4033" spans="1:21" ht="43.2" x14ac:dyDescent="0.55000000000000004">
      <c r="A4033">
        <v>2856</v>
      </c>
      <c r="B4033" s="3" t="s">
        <v>2856</v>
      </c>
      <c r="C4033" s="3" t="s">
        <v>6966</v>
      </c>
      <c r="D4033" s="6">
        <v>3000</v>
      </c>
      <c r="E4033" s="8">
        <v>146</v>
      </c>
      <c r="F4033" t="s">
        <v>8220</v>
      </c>
      <c r="G4033" t="s">
        <v>8223</v>
      </c>
      <c r="H4033" t="s">
        <v>8245</v>
      </c>
      <c r="I4033">
        <v>1439069640</v>
      </c>
      <c r="J4033">
        <v>1433897647</v>
      </c>
      <c r="K4033" t="b">
        <v>0</v>
      </c>
      <c r="L4033">
        <v>6</v>
      </c>
      <c r="M4033" t="b">
        <v>0</v>
      </c>
      <c r="N4033" t="s">
        <v>8269</v>
      </c>
      <c r="O4033" s="9">
        <f t="shared" si="315"/>
        <v>5</v>
      </c>
      <c r="P4033">
        <f t="shared" si="316"/>
        <v>24.33</v>
      </c>
      <c r="Q4033" s="11" t="s">
        <v>8315</v>
      </c>
      <c r="R4033" t="s">
        <v>8316</v>
      </c>
      <c r="S4033" s="16">
        <f t="shared" si="317"/>
        <v>42165.037581018521</v>
      </c>
      <c r="T4033" s="16">
        <f t="shared" si="318"/>
        <v>16655.898611111112</v>
      </c>
      <c r="U4033">
        <f t="shared" si="314"/>
        <v>2015</v>
      </c>
    </row>
    <row r="4034" spans="1:21" ht="43.2" x14ac:dyDescent="0.55000000000000004">
      <c r="A4034">
        <v>4040</v>
      </c>
      <c r="B4034" s="3" t="s">
        <v>4036</v>
      </c>
      <c r="C4034" s="3" t="s">
        <v>8144</v>
      </c>
      <c r="D4034" s="6">
        <v>8000</v>
      </c>
      <c r="E4034" s="8">
        <v>2500</v>
      </c>
      <c r="F4034" t="s">
        <v>8220</v>
      </c>
      <c r="G4034" t="s">
        <v>8223</v>
      </c>
      <c r="H4034" t="s">
        <v>8245</v>
      </c>
      <c r="I4034">
        <v>1437188400</v>
      </c>
      <c r="J4034">
        <v>1432100004</v>
      </c>
      <c r="K4034" t="b">
        <v>0</v>
      </c>
      <c r="L4034">
        <v>2</v>
      </c>
      <c r="M4034" t="b">
        <v>0</v>
      </c>
      <c r="N4034" t="s">
        <v>8269</v>
      </c>
      <c r="O4034" s="9">
        <f t="shared" si="315"/>
        <v>31</v>
      </c>
      <c r="P4034">
        <f t="shared" si="316"/>
        <v>1250</v>
      </c>
      <c r="Q4034" s="11" t="s">
        <v>8315</v>
      </c>
      <c r="R4034" t="s">
        <v>8316</v>
      </c>
      <c r="S4034" s="16">
        <f t="shared" si="317"/>
        <v>42144.231527777782</v>
      </c>
      <c r="T4034" s="16">
        <f t="shared" si="318"/>
        <v>16634.125</v>
      </c>
      <c r="U4034">
        <f t="shared" si="314"/>
        <v>2015</v>
      </c>
    </row>
    <row r="4035" spans="1:21" ht="43.2" x14ac:dyDescent="0.55000000000000004">
      <c r="A4035">
        <v>3207</v>
      </c>
      <c r="B4035" s="3" t="s">
        <v>3207</v>
      </c>
      <c r="C4035" s="3" t="s">
        <v>7317</v>
      </c>
      <c r="D4035" s="6">
        <v>5500</v>
      </c>
      <c r="E4035" s="8">
        <v>2550</v>
      </c>
      <c r="F4035" t="s">
        <v>8220</v>
      </c>
      <c r="G4035" t="s">
        <v>8223</v>
      </c>
      <c r="H4035" t="s">
        <v>8245</v>
      </c>
      <c r="I4035">
        <v>1429767607</v>
      </c>
      <c r="J4035">
        <v>1424587207</v>
      </c>
      <c r="K4035" t="b">
        <v>0</v>
      </c>
      <c r="L4035">
        <v>36</v>
      </c>
      <c r="M4035" t="b">
        <v>0</v>
      </c>
      <c r="N4035" t="s">
        <v>8303</v>
      </c>
      <c r="O4035" s="9">
        <f t="shared" si="315"/>
        <v>46</v>
      </c>
      <c r="P4035">
        <f t="shared" si="316"/>
        <v>70.83</v>
      </c>
      <c r="Q4035" s="11" t="s">
        <v>8315</v>
      </c>
      <c r="R4035" t="s">
        <v>8316</v>
      </c>
      <c r="S4035" s="16">
        <f t="shared" si="317"/>
        <v>42057.277858796297</v>
      </c>
      <c r="T4035" s="16">
        <f t="shared" si="318"/>
        <v>16548.236192129629</v>
      </c>
      <c r="U4035">
        <f t="shared" ref="U4035:U4098" si="319">YEAR(S4035)</f>
        <v>2015</v>
      </c>
    </row>
    <row r="4036" spans="1:21" ht="43.2" x14ac:dyDescent="0.55000000000000004">
      <c r="A4036">
        <v>4028</v>
      </c>
      <c r="B4036" s="3" t="s">
        <v>4024</v>
      </c>
      <c r="C4036" s="3" t="s">
        <v>8133</v>
      </c>
      <c r="D4036" s="6">
        <v>2000</v>
      </c>
      <c r="E4036" s="8">
        <v>561</v>
      </c>
      <c r="F4036" t="s">
        <v>8220</v>
      </c>
      <c r="G4036" t="s">
        <v>8223</v>
      </c>
      <c r="H4036" t="s">
        <v>8245</v>
      </c>
      <c r="I4036">
        <v>1402007500</v>
      </c>
      <c r="J4036">
        <v>1399415500</v>
      </c>
      <c r="K4036" t="b">
        <v>0</v>
      </c>
      <c r="L4036">
        <v>11</v>
      </c>
      <c r="M4036" t="b">
        <v>0</v>
      </c>
      <c r="N4036" t="s">
        <v>8269</v>
      </c>
      <c r="O4036" s="9">
        <f t="shared" si="315"/>
        <v>28</v>
      </c>
      <c r="P4036">
        <f t="shared" si="316"/>
        <v>51</v>
      </c>
      <c r="Q4036" s="11" t="s">
        <v>8315</v>
      </c>
      <c r="R4036" t="s">
        <v>8316</v>
      </c>
      <c r="S4036" s="16">
        <f t="shared" si="317"/>
        <v>41765.938657407409</v>
      </c>
      <c r="T4036" s="16">
        <f t="shared" si="318"/>
        <v>16226.938657407409</v>
      </c>
      <c r="U4036">
        <f t="shared" si="319"/>
        <v>2014</v>
      </c>
    </row>
    <row r="4037" spans="1:21" ht="28.8" x14ac:dyDescent="0.55000000000000004">
      <c r="A4037">
        <v>2884</v>
      </c>
      <c r="B4037" s="3" t="s">
        <v>2884</v>
      </c>
      <c r="C4037" s="3" t="s">
        <v>6994</v>
      </c>
      <c r="D4037" s="6">
        <v>45000</v>
      </c>
      <c r="E4037" s="8">
        <v>185</v>
      </c>
      <c r="F4037" t="s">
        <v>8220</v>
      </c>
      <c r="G4037" t="s">
        <v>8223</v>
      </c>
      <c r="H4037" t="s">
        <v>8245</v>
      </c>
      <c r="I4037">
        <v>1417800435</v>
      </c>
      <c r="J4037">
        <v>1415208435</v>
      </c>
      <c r="K4037" t="b">
        <v>0</v>
      </c>
      <c r="L4037">
        <v>4</v>
      </c>
      <c r="M4037" t="b">
        <v>0</v>
      </c>
      <c r="N4037" t="s">
        <v>8269</v>
      </c>
      <c r="O4037" s="9">
        <f t="shared" si="315"/>
        <v>0</v>
      </c>
      <c r="P4037">
        <f t="shared" si="316"/>
        <v>46.25</v>
      </c>
      <c r="Q4037" s="11" t="s">
        <v>8315</v>
      </c>
      <c r="R4037" t="s">
        <v>8316</v>
      </c>
      <c r="S4037" s="16">
        <f t="shared" si="317"/>
        <v>41948.727256944447</v>
      </c>
      <c r="T4037" s="16">
        <f t="shared" si="318"/>
        <v>16409.727256944443</v>
      </c>
      <c r="U4037">
        <f t="shared" si="319"/>
        <v>2014</v>
      </c>
    </row>
    <row r="4038" spans="1:21" ht="28.8" x14ac:dyDescent="0.55000000000000004">
      <c r="A4038">
        <v>4035</v>
      </c>
      <c r="B4038" s="3" t="s">
        <v>4031</v>
      </c>
      <c r="C4038" s="3" t="s">
        <v>8140</v>
      </c>
      <c r="D4038" s="6">
        <v>10000</v>
      </c>
      <c r="E4038" s="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8269</v>
      </c>
      <c r="O4038" s="9">
        <f t="shared" si="315"/>
        <v>37</v>
      </c>
      <c r="P4038">
        <f t="shared" si="316"/>
        <v>147.4</v>
      </c>
      <c r="Q4038" s="11" t="s">
        <v>8315</v>
      </c>
      <c r="R4038" t="s">
        <v>8316</v>
      </c>
      <c r="S4038" s="16">
        <f t="shared" si="317"/>
        <v>41903.882951388885</v>
      </c>
      <c r="T4038" s="16">
        <f t="shared" si="318"/>
        <v>16364.882951388887</v>
      </c>
      <c r="U4038">
        <f t="shared" si="319"/>
        <v>2014</v>
      </c>
    </row>
    <row r="4039" spans="1:21" ht="43.2" hidden="1" x14ac:dyDescent="0.55000000000000004">
      <c r="A4039">
        <v>3802</v>
      </c>
      <c r="B4039" s="3" t="s">
        <v>3799</v>
      </c>
      <c r="C4039" s="3" t="s">
        <v>7912</v>
      </c>
      <c r="D4039" s="6">
        <v>3000</v>
      </c>
      <c r="E4039" s="8">
        <v>0</v>
      </c>
      <c r="F4039" t="s">
        <v>8220</v>
      </c>
      <c r="G4039" t="s">
        <v>8223</v>
      </c>
      <c r="H4039" t="s">
        <v>8245</v>
      </c>
      <c r="I4039">
        <v>1445482906</v>
      </c>
      <c r="J4039">
        <v>1442890906</v>
      </c>
      <c r="K4039" t="b">
        <v>0</v>
      </c>
      <c r="L4039">
        <v>0</v>
      </c>
      <c r="M4039" t="b">
        <v>0</v>
      </c>
      <c r="N4039" t="s">
        <v>8303</v>
      </c>
      <c r="O4039" s="9">
        <f t="shared" si="315"/>
        <v>0</v>
      </c>
      <c r="P4039">
        <f t="shared" si="316"/>
        <v>0</v>
      </c>
      <c r="Q4039" s="11" t="s">
        <v>8315</v>
      </c>
      <c r="R4039" t="s">
        <v>8357</v>
      </c>
      <c r="S4039" s="16">
        <f t="shared" si="317"/>
        <v>42269.126226851848</v>
      </c>
      <c r="T4039" s="16">
        <f t="shared" si="318"/>
        <v>16730.126226851851</v>
      </c>
      <c r="U4039">
        <f t="shared" si="319"/>
        <v>2015</v>
      </c>
    </row>
    <row r="4040" spans="1:21" ht="43.2" x14ac:dyDescent="0.55000000000000004">
      <c r="A4040">
        <v>2904</v>
      </c>
      <c r="B4040" s="3" t="s">
        <v>2904</v>
      </c>
      <c r="C4040" s="3" t="s">
        <v>7014</v>
      </c>
      <c r="D4040" s="6">
        <v>1500</v>
      </c>
      <c r="E4040" s="8">
        <v>75</v>
      </c>
      <c r="F4040" t="s">
        <v>8220</v>
      </c>
      <c r="G4040" t="s">
        <v>8224</v>
      </c>
      <c r="H4040" t="s">
        <v>8246</v>
      </c>
      <c r="I4040">
        <v>1415534400</v>
      </c>
      <c r="J4040">
        <v>1414538031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5</v>
      </c>
      <c r="P4040">
        <f t="shared" si="316"/>
        <v>18.75</v>
      </c>
      <c r="Q4040" s="11" t="s">
        <v>8315</v>
      </c>
      <c r="R4040" t="s">
        <v>8316</v>
      </c>
      <c r="S4040" s="16">
        <f t="shared" si="317"/>
        <v>41940.967951388891</v>
      </c>
      <c r="T4040" s="16">
        <f t="shared" si="318"/>
        <v>16383.5</v>
      </c>
      <c r="U4040">
        <f t="shared" si="319"/>
        <v>2014</v>
      </c>
    </row>
    <row r="4041" spans="1:21" ht="43.2" x14ac:dyDescent="0.55000000000000004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 s="9">
        <f t="shared" ref="O4041:O4104" si="320">ROUND(E4041/D4041*100,0)</f>
        <v>15</v>
      </c>
      <c r="P4041">
        <f t="shared" ref="P4041:P4104" si="321">IFERROR(ROUND(E4041/L4041,2),0)</f>
        <v>57.25</v>
      </c>
      <c r="Q4041" s="11" t="s">
        <v>8315</v>
      </c>
      <c r="R4041" t="s">
        <v>8316</v>
      </c>
      <c r="S4041" s="16">
        <f t="shared" ref="S4041:S4104" si="322">(((J4041/60)/60)/24)+DATE(1970,1,1)</f>
        <v>41786.959745370368</v>
      </c>
      <c r="T4041" s="16">
        <f t="shared" ref="T4041:T4104" si="323">(((I4041/60)/60)/24)</f>
        <v>16247.95974537037</v>
      </c>
      <c r="U4041">
        <f t="shared" si="319"/>
        <v>2014</v>
      </c>
    </row>
    <row r="4042" spans="1:21" ht="43.2" x14ac:dyDescent="0.55000000000000004">
      <c r="A4042">
        <v>4030</v>
      </c>
      <c r="B4042" s="3" t="s">
        <v>4026</v>
      </c>
      <c r="C4042" s="3" t="s">
        <v>8135</v>
      </c>
      <c r="D4042" s="6">
        <v>2500</v>
      </c>
      <c r="E4042" s="8">
        <v>400</v>
      </c>
      <c r="F4042" t="s">
        <v>8220</v>
      </c>
      <c r="G4042" t="s">
        <v>8223</v>
      </c>
      <c r="H4042" t="s">
        <v>8245</v>
      </c>
      <c r="I4042">
        <v>1454525340</v>
      </c>
      <c r="J4042">
        <v>1452008599</v>
      </c>
      <c r="K4042" t="b">
        <v>0</v>
      </c>
      <c r="L4042">
        <v>6</v>
      </c>
      <c r="M4042" t="b">
        <v>0</v>
      </c>
      <c r="N4042" t="s">
        <v>8269</v>
      </c>
      <c r="O4042" s="9">
        <f t="shared" si="320"/>
        <v>16</v>
      </c>
      <c r="P4042">
        <f t="shared" si="321"/>
        <v>66.67</v>
      </c>
      <c r="Q4042" s="11" t="s">
        <v>8315</v>
      </c>
      <c r="R4042" t="s">
        <v>8316</v>
      </c>
      <c r="S4042" s="16">
        <f t="shared" si="322"/>
        <v>42374.655081018514</v>
      </c>
      <c r="T4042" s="16">
        <f t="shared" si="323"/>
        <v>16834.784027777776</v>
      </c>
      <c r="U4042">
        <f t="shared" si="319"/>
        <v>2016</v>
      </c>
    </row>
    <row r="4043" spans="1:21" ht="28.8" x14ac:dyDescent="0.55000000000000004">
      <c r="A4043">
        <v>4022</v>
      </c>
      <c r="B4043" s="3" t="s">
        <v>4018</v>
      </c>
      <c r="C4043" s="3" t="s">
        <v>8127</v>
      </c>
      <c r="D4043" s="6">
        <v>18000</v>
      </c>
      <c r="E4043" s="8">
        <v>12521</v>
      </c>
      <c r="F4043" t="s">
        <v>8220</v>
      </c>
      <c r="G4043" t="s">
        <v>8223</v>
      </c>
      <c r="H4043" t="s">
        <v>8245</v>
      </c>
      <c r="I4043">
        <v>1422759240</v>
      </c>
      <c r="J4043">
        <v>1418824867</v>
      </c>
      <c r="K4043" t="b">
        <v>0</v>
      </c>
      <c r="L4043">
        <v>197</v>
      </c>
      <c r="M4043" t="b">
        <v>0</v>
      </c>
      <c r="N4043" t="s">
        <v>8269</v>
      </c>
      <c r="O4043" s="9">
        <f t="shared" si="320"/>
        <v>70</v>
      </c>
      <c r="P4043">
        <f t="shared" si="321"/>
        <v>63.56</v>
      </c>
      <c r="Q4043" s="11" t="s">
        <v>8315</v>
      </c>
      <c r="R4043" t="s">
        <v>8316</v>
      </c>
      <c r="S4043" s="16">
        <f t="shared" si="322"/>
        <v>41990.584108796291</v>
      </c>
      <c r="T4043" s="16">
        <f t="shared" si="323"/>
        <v>16467.120833333334</v>
      </c>
      <c r="U4043">
        <f t="shared" si="319"/>
        <v>2014</v>
      </c>
    </row>
    <row r="4044" spans="1:21" ht="43.2" x14ac:dyDescent="0.55000000000000004">
      <c r="A4044">
        <v>4032</v>
      </c>
      <c r="B4044" s="3" t="s">
        <v>4028</v>
      </c>
      <c r="C4044" s="3" t="s">
        <v>8137</v>
      </c>
      <c r="D4044" s="6">
        <v>6048</v>
      </c>
      <c r="E4044" s="8">
        <v>413</v>
      </c>
      <c r="F4044" t="s">
        <v>8220</v>
      </c>
      <c r="G4044" t="s">
        <v>8223</v>
      </c>
      <c r="H4044" t="s">
        <v>8245</v>
      </c>
      <c r="I4044">
        <v>1450211116</v>
      </c>
      <c r="J4044">
        <v>1445023516</v>
      </c>
      <c r="K4044" t="b">
        <v>0</v>
      </c>
      <c r="L4044">
        <v>7</v>
      </c>
      <c r="M4044" t="b">
        <v>0</v>
      </c>
      <c r="N4044" t="s">
        <v>8269</v>
      </c>
      <c r="O4044" s="9">
        <f t="shared" si="320"/>
        <v>7</v>
      </c>
      <c r="P4044">
        <f t="shared" si="321"/>
        <v>59</v>
      </c>
      <c r="Q4044" s="11" t="s">
        <v>8315</v>
      </c>
      <c r="R4044" t="s">
        <v>8316</v>
      </c>
      <c r="S4044" s="16">
        <f t="shared" si="322"/>
        <v>42293.809212962966</v>
      </c>
      <c r="T4044" s="16">
        <f t="shared" si="323"/>
        <v>16784.85087962963</v>
      </c>
      <c r="U4044">
        <f t="shared" si="319"/>
        <v>2015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20"/>
        <v>0</v>
      </c>
      <c r="P4045">
        <f t="shared" si="321"/>
        <v>0</v>
      </c>
      <c r="Q4045" s="11" t="s">
        <v>8315</v>
      </c>
      <c r="R4045" t="s">
        <v>8316</v>
      </c>
      <c r="S4045" s="16">
        <f t="shared" si="322"/>
        <v>41948.957465277781</v>
      </c>
      <c r="T4045" s="16">
        <f t="shared" si="323"/>
        <v>16394.957465277777</v>
      </c>
      <c r="U4045">
        <f t="shared" si="319"/>
        <v>2014</v>
      </c>
    </row>
    <row r="4046" spans="1:21" ht="28.8" x14ac:dyDescent="0.55000000000000004">
      <c r="A4046">
        <v>3853</v>
      </c>
      <c r="B4046" s="3" t="s">
        <v>3850</v>
      </c>
      <c r="C4046" s="3" t="s">
        <v>7962</v>
      </c>
      <c r="D4046" s="6">
        <v>100000</v>
      </c>
      <c r="E4046" s="8">
        <v>26</v>
      </c>
      <c r="F4046" t="s">
        <v>8220</v>
      </c>
      <c r="G4046" t="s">
        <v>8223</v>
      </c>
      <c r="H4046" t="s">
        <v>8245</v>
      </c>
      <c r="I4046">
        <v>1409602178</v>
      </c>
      <c r="J4046">
        <v>1406578178</v>
      </c>
      <c r="K4046" t="b">
        <v>0</v>
      </c>
      <c r="L4046">
        <v>2</v>
      </c>
      <c r="M4046" t="b">
        <v>0</v>
      </c>
      <c r="N4046" t="s">
        <v>8269</v>
      </c>
      <c r="O4046" s="9">
        <f t="shared" si="320"/>
        <v>0</v>
      </c>
      <c r="P4046">
        <f t="shared" si="321"/>
        <v>13</v>
      </c>
      <c r="Q4046" s="11" t="s">
        <v>8315</v>
      </c>
      <c r="R4046" t="s">
        <v>8316</v>
      </c>
      <c r="S4046" s="16">
        <f t="shared" si="322"/>
        <v>41848.84002314815</v>
      </c>
      <c r="T4046" s="16">
        <f t="shared" si="323"/>
        <v>16314.840023148148</v>
      </c>
      <c r="U4046">
        <f t="shared" si="319"/>
        <v>2014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20"/>
        <v>0</v>
      </c>
      <c r="P4047">
        <f t="shared" si="321"/>
        <v>1</v>
      </c>
      <c r="Q4047" s="11" t="s">
        <v>8315</v>
      </c>
      <c r="R4047" t="s">
        <v>8316</v>
      </c>
      <c r="S4047" s="16">
        <f t="shared" si="322"/>
        <v>41842.201261574075</v>
      </c>
      <c r="T4047" s="16">
        <f t="shared" si="323"/>
        <v>16303.201261574075</v>
      </c>
      <c r="U4047">
        <f t="shared" si="319"/>
        <v>2014</v>
      </c>
    </row>
    <row r="4048" spans="1:21" ht="43.2" x14ac:dyDescent="0.55000000000000004">
      <c r="A4048">
        <v>4037</v>
      </c>
      <c r="B4048" s="3" t="s">
        <v>4033</v>
      </c>
      <c r="C4048" s="3" t="s">
        <v>8141</v>
      </c>
      <c r="D4048" s="6">
        <v>700</v>
      </c>
      <c r="E4048" s="8">
        <v>80</v>
      </c>
      <c r="F4048" t="s">
        <v>8220</v>
      </c>
      <c r="G4048" t="s">
        <v>8223</v>
      </c>
      <c r="H4048" t="s">
        <v>8245</v>
      </c>
      <c r="I4048">
        <v>1464099900</v>
      </c>
      <c r="J4048">
        <v>1462585315</v>
      </c>
      <c r="K4048" t="b">
        <v>0</v>
      </c>
      <c r="L4048">
        <v>2</v>
      </c>
      <c r="M4048" t="b">
        <v>0</v>
      </c>
      <c r="N4048" t="s">
        <v>8269</v>
      </c>
      <c r="O4048" s="9">
        <f t="shared" si="320"/>
        <v>11</v>
      </c>
      <c r="P4048">
        <f t="shared" si="321"/>
        <v>40</v>
      </c>
      <c r="Q4048" s="11" t="s">
        <v>8315</v>
      </c>
      <c r="R4048" t="s">
        <v>8316</v>
      </c>
      <c r="S4048" s="16">
        <f t="shared" si="322"/>
        <v>42497.070775462969</v>
      </c>
      <c r="T4048" s="16">
        <f t="shared" si="323"/>
        <v>16945.600694444445</v>
      </c>
      <c r="U4048">
        <f t="shared" si="319"/>
        <v>2016</v>
      </c>
    </row>
    <row r="4049" spans="1:21" ht="43.2" x14ac:dyDescent="0.55000000000000004">
      <c r="A4049">
        <v>4069</v>
      </c>
      <c r="B4049" s="3" t="s">
        <v>4065</v>
      </c>
      <c r="C4049" s="3" t="s">
        <v>8172</v>
      </c>
      <c r="D4049" s="6">
        <v>1250</v>
      </c>
      <c r="E4049" s="8">
        <v>430</v>
      </c>
      <c r="F4049" t="s">
        <v>8220</v>
      </c>
      <c r="G4049" t="s">
        <v>8224</v>
      </c>
      <c r="H4049" t="s">
        <v>8246</v>
      </c>
      <c r="I4049">
        <v>1425124800</v>
      </c>
      <c r="J4049">
        <v>1421596356</v>
      </c>
      <c r="K4049" t="b">
        <v>0</v>
      </c>
      <c r="L4049">
        <v>13</v>
      </c>
      <c r="M4049" t="b">
        <v>0</v>
      </c>
      <c r="N4049" t="s">
        <v>8269</v>
      </c>
      <c r="O4049" s="9">
        <f t="shared" si="320"/>
        <v>34</v>
      </c>
      <c r="P4049">
        <f t="shared" si="321"/>
        <v>33.08</v>
      </c>
      <c r="Q4049" s="11" t="s">
        <v>8315</v>
      </c>
      <c r="R4049" t="s">
        <v>8316</v>
      </c>
      <c r="S4049" s="16">
        <f t="shared" si="322"/>
        <v>42022.661527777775</v>
      </c>
      <c r="T4049" s="16">
        <f t="shared" si="323"/>
        <v>16494.5</v>
      </c>
      <c r="U4049">
        <f t="shared" si="319"/>
        <v>2015</v>
      </c>
    </row>
    <row r="4050" spans="1:21" ht="43.2" hidden="1" x14ac:dyDescent="0.55000000000000004">
      <c r="A4050">
        <v>3641</v>
      </c>
      <c r="B4050" s="3" t="s">
        <v>3639</v>
      </c>
      <c r="C4050" s="3" t="s">
        <v>7751</v>
      </c>
      <c r="D4050" s="6">
        <v>3000</v>
      </c>
      <c r="E4050" s="8">
        <v>0</v>
      </c>
      <c r="F4050" t="s">
        <v>8220</v>
      </c>
      <c r="G4050" t="s">
        <v>8223</v>
      </c>
      <c r="H4050" t="s">
        <v>8245</v>
      </c>
      <c r="I4050">
        <v>1412485200</v>
      </c>
      <c r="J4050">
        <v>1410966179</v>
      </c>
      <c r="K4050" t="b">
        <v>0</v>
      </c>
      <c r="L4050">
        <v>0</v>
      </c>
      <c r="M4050" t="b">
        <v>0</v>
      </c>
      <c r="N4050" t="s">
        <v>8303</v>
      </c>
      <c r="O4050" s="9">
        <f t="shared" si="320"/>
        <v>0</v>
      </c>
      <c r="P4050">
        <f t="shared" si="321"/>
        <v>0</v>
      </c>
      <c r="Q4050" s="11" t="s">
        <v>8315</v>
      </c>
      <c r="R4050" t="s">
        <v>8357</v>
      </c>
      <c r="S4050" s="16">
        <f t="shared" si="322"/>
        <v>41899.627071759263</v>
      </c>
      <c r="T4050" s="16">
        <f t="shared" si="323"/>
        <v>16348.208333333334</v>
      </c>
      <c r="U4050">
        <f t="shared" si="319"/>
        <v>2014</v>
      </c>
    </row>
    <row r="4051" spans="1:21" ht="43.2" x14ac:dyDescent="0.55000000000000004">
      <c r="A4051">
        <v>3731</v>
      </c>
      <c r="B4051" s="3" t="s">
        <v>3728</v>
      </c>
      <c r="C4051" s="3" t="s">
        <v>7841</v>
      </c>
      <c r="D4051" s="6">
        <v>5500</v>
      </c>
      <c r="E4051" s="8">
        <v>620</v>
      </c>
      <c r="F4051" t="s">
        <v>8220</v>
      </c>
      <c r="G4051" t="s">
        <v>8223</v>
      </c>
      <c r="H4051" t="s">
        <v>8245</v>
      </c>
      <c r="I4051">
        <v>1420860180</v>
      </c>
      <c r="J4051">
        <v>1418234646</v>
      </c>
      <c r="K4051" t="b">
        <v>0</v>
      </c>
      <c r="L4051">
        <v>12</v>
      </c>
      <c r="M4051" t="b">
        <v>0</v>
      </c>
      <c r="N4051" t="s">
        <v>8269</v>
      </c>
      <c r="O4051" s="9">
        <f t="shared" si="320"/>
        <v>11</v>
      </c>
      <c r="P4051">
        <f t="shared" si="321"/>
        <v>51.67</v>
      </c>
      <c r="Q4051" s="11" t="s">
        <v>8315</v>
      </c>
      <c r="R4051" t="s">
        <v>8316</v>
      </c>
      <c r="S4051" s="16">
        <f t="shared" si="322"/>
        <v>41983.752847222218</v>
      </c>
      <c r="T4051" s="16">
        <f t="shared" si="323"/>
        <v>16445.140972222223</v>
      </c>
      <c r="U4051">
        <f t="shared" si="319"/>
        <v>2014</v>
      </c>
    </row>
    <row r="4052" spans="1:21" ht="57.6" x14ac:dyDescent="0.55000000000000004">
      <c r="A4052">
        <v>3898</v>
      </c>
      <c r="B4052" s="3" t="s">
        <v>3895</v>
      </c>
      <c r="C4052" s="3" t="s">
        <v>8006</v>
      </c>
      <c r="D4052" s="6">
        <v>2500</v>
      </c>
      <c r="E4052" s="8">
        <v>814</v>
      </c>
      <c r="F4052" t="s">
        <v>8220</v>
      </c>
      <c r="G4052" t="s">
        <v>8224</v>
      </c>
      <c r="H4052" t="s">
        <v>8246</v>
      </c>
      <c r="I4052">
        <v>1439827200</v>
      </c>
      <c r="J4052">
        <v>1436355270</v>
      </c>
      <c r="K4052" t="b">
        <v>0</v>
      </c>
      <c r="L4052">
        <v>16</v>
      </c>
      <c r="M4052" t="b">
        <v>0</v>
      </c>
      <c r="N4052" t="s">
        <v>8269</v>
      </c>
      <c r="O4052" s="9">
        <f t="shared" si="320"/>
        <v>33</v>
      </c>
      <c r="P4052">
        <f t="shared" si="321"/>
        <v>50.88</v>
      </c>
      <c r="Q4052" s="11" t="s">
        <v>8315</v>
      </c>
      <c r="R4052" t="s">
        <v>8316</v>
      </c>
      <c r="S4052" s="16">
        <f t="shared" si="322"/>
        <v>42193.482291666667</v>
      </c>
      <c r="T4052" s="16">
        <f t="shared" si="323"/>
        <v>16664.666666666668</v>
      </c>
      <c r="U4052">
        <f t="shared" si="319"/>
        <v>2015</v>
      </c>
    </row>
    <row r="4053" spans="1:21" ht="43.2" x14ac:dyDescent="0.55000000000000004">
      <c r="A4053">
        <v>4017</v>
      </c>
      <c r="B4053" s="3" t="s">
        <v>4013</v>
      </c>
      <c r="C4053" s="3" t="s">
        <v>8122</v>
      </c>
      <c r="D4053" s="6">
        <v>10000</v>
      </c>
      <c r="E4053" s="8">
        <v>105</v>
      </c>
      <c r="F4053" t="s">
        <v>8220</v>
      </c>
      <c r="G4053" t="s">
        <v>8223</v>
      </c>
      <c r="H4053" t="s">
        <v>8245</v>
      </c>
      <c r="I4053">
        <v>1409846874</v>
      </c>
      <c r="J4053">
        <v>1407254874</v>
      </c>
      <c r="K4053" t="b">
        <v>0</v>
      </c>
      <c r="L4053">
        <v>2</v>
      </c>
      <c r="M4053" t="b">
        <v>0</v>
      </c>
      <c r="N4053" t="s">
        <v>8269</v>
      </c>
      <c r="O4053" s="9">
        <f t="shared" si="320"/>
        <v>1</v>
      </c>
      <c r="P4053">
        <f t="shared" si="321"/>
        <v>52.5</v>
      </c>
      <c r="Q4053" s="11" t="s">
        <v>8315</v>
      </c>
      <c r="R4053" t="s">
        <v>8316</v>
      </c>
      <c r="S4053" s="16">
        <f t="shared" si="322"/>
        <v>41856.672152777777</v>
      </c>
      <c r="T4053" s="16">
        <f t="shared" si="323"/>
        <v>16317.672152777777</v>
      </c>
      <c r="U4053">
        <f t="shared" si="319"/>
        <v>2014</v>
      </c>
    </row>
    <row r="4054" spans="1:21" ht="43.2" x14ac:dyDescent="0.55000000000000004">
      <c r="A4054">
        <v>2913</v>
      </c>
      <c r="B4054" s="3" t="s">
        <v>2913</v>
      </c>
      <c r="C4054" s="3" t="s">
        <v>7023</v>
      </c>
      <c r="D4054" s="6">
        <v>10000</v>
      </c>
      <c r="E4054" s="8">
        <v>2</v>
      </c>
      <c r="F4054" t="s">
        <v>8220</v>
      </c>
      <c r="G4054" t="s">
        <v>8223</v>
      </c>
      <c r="H4054" t="s">
        <v>8245</v>
      </c>
      <c r="I4054">
        <v>1410041339</v>
      </c>
      <c r="J4054">
        <v>1404857339</v>
      </c>
      <c r="K4054" t="b">
        <v>0</v>
      </c>
      <c r="L4054">
        <v>2</v>
      </c>
      <c r="M4054" t="b">
        <v>0</v>
      </c>
      <c r="N4054" t="s">
        <v>8269</v>
      </c>
      <c r="O4054" s="9">
        <f t="shared" si="320"/>
        <v>0</v>
      </c>
      <c r="P4054">
        <f t="shared" si="321"/>
        <v>1</v>
      </c>
      <c r="Q4054" s="11" t="s">
        <v>8315</v>
      </c>
      <c r="R4054" t="s">
        <v>8316</v>
      </c>
      <c r="S4054" s="16">
        <f t="shared" si="322"/>
        <v>41828.922905092593</v>
      </c>
      <c r="T4054" s="16">
        <f t="shared" si="323"/>
        <v>16319.922905092593</v>
      </c>
      <c r="U4054">
        <f t="shared" si="319"/>
        <v>2014</v>
      </c>
    </row>
    <row r="4055" spans="1:21" ht="43.2" x14ac:dyDescent="0.55000000000000004">
      <c r="A4055">
        <v>2890</v>
      </c>
      <c r="B4055" s="3" t="s">
        <v>2890</v>
      </c>
      <c r="C4055" s="3" t="s">
        <v>7000</v>
      </c>
      <c r="D4055" s="6">
        <v>2000</v>
      </c>
      <c r="E4055" s="8">
        <v>21</v>
      </c>
      <c r="F4055" t="s">
        <v>8220</v>
      </c>
      <c r="G4055" t="s">
        <v>8223</v>
      </c>
      <c r="H4055" t="s">
        <v>8245</v>
      </c>
      <c r="I4055">
        <v>1407553200</v>
      </c>
      <c r="J4055">
        <v>1405100992</v>
      </c>
      <c r="K4055" t="b">
        <v>0</v>
      </c>
      <c r="L4055">
        <v>3</v>
      </c>
      <c r="M4055" t="b">
        <v>0</v>
      </c>
      <c r="N4055" t="s">
        <v>8269</v>
      </c>
      <c r="O4055" s="9">
        <f t="shared" si="320"/>
        <v>1</v>
      </c>
      <c r="P4055">
        <f t="shared" si="321"/>
        <v>7</v>
      </c>
      <c r="Q4055" s="11" t="s">
        <v>8315</v>
      </c>
      <c r="R4055" t="s">
        <v>8316</v>
      </c>
      <c r="S4055" s="16">
        <f t="shared" si="322"/>
        <v>41831.742962962962</v>
      </c>
      <c r="T4055" s="16">
        <f t="shared" si="323"/>
        <v>16291.125</v>
      </c>
      <c r="U4055">
        <f t="shared" si="319"/>
        <v>2014</v>
      </c>
    </row>
    <row r="4056" spans="1:21" ht="43.2" x14ac:dyDescent="0.55000000000000004">
      <c r="A4056">
        <v>3892</v>
      </c>
      <c r="B4056" s="3" t="s">
        <v>3889</v>
      </c>
      <c r="C4056" s="3" t="s">
        <v>8000</v>
      </c>
      <c r="D4056" s="6">
        <v>1000</v>
      </c>
      <c r="E4056" s="8">
        <v>0</v>
      </c>
      <c r="F4056" t="s">
        <v>8220</v>
      </c>
      <c r="G4056" t="s">
        <v>8223</v>
      </c>
      <c r="H4056" t="s">
        <v>8245</v>
      </c>
      <c r="I4056">
        <v>1408863600</v>
      </c>
      <c r="J4056">
        <v>1408203557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20"/>
        <v>0</v>
      </c>
      <c r="P4056">
        <f t="shared" si="321"/>
        <v>0</v>
      </c>
      <c r="Q4056" s="11" t="s">
        <v>8315</v>
      </c>
      <c r="R4056" t="s">
        <v>8316</v>
      </c>
      <c r="S4056" s="16">
        <f t="shared" si="322"/>
        <v>41867.652280092596</v>
      </c>
      <c r="T4056" s="16">
        <f t="shared" si="323"/>
        <v>16306.291666666666</v>
      </c>
      <c r="U4056">
        <f t="shared" si="319"/>
        <v>2014</v>
      </c>
    </row>
    <row r="4057" spans="1:21" ht="43.2" x14ac:dyDescent="0.55000000000000004">
      <c r="A4057">
        <v>3971</v>
      </c>
      <c r="B4057" s="3" t="s">
        <v>3968</v>
      </c>
      <c r="C4057" s="3" t="s">
        <v>8078</v>
      </c>
      <c r="D4057" s="6">
        <v>14000</v>
      </c>
      <c r="E4057" s="8">
        <v>136</v>
      </c>
      <c r="F4057" t="s">
        <v>8220</v>
      </c>
      <c r="G4057" t="s">
        <v>8223</v>
      </c>
      <c r="H4057" t="s">
        <v>8245</v>
      </c>
      <c r="I4057">
        <v>1405947126</v>
      </c>
      <c r="J4057">
        <v>1403355126</v>
      </c>
      <c r="K4057" t="b">
        <v>0</v>
      </c>
      <c r="L4057">
        <v>6</v>
      </c>
      <c r="M4057" t="b">
        <v>0</v>
      </c>
      <c r="N4057" t="s">
        <v>8269</v>
      </c>
      <c r="O4057" s="9">
        <f t="shared" si="320"/>
        <v>1</v>
      </c>
      <c r="P4057">
        <f t="shared" si="321"/>
        <v>22.67</v>
      </c>
      <c r="Q4057" s="11" t="s">
        <v>8315</v>
      </c>
      <c r="R4057" t="s">
        <v>8316</v>
      </c>
      <c r="S4057" s="16">
        <f t="shared" si="322"/>
        <v>41811.536180555559</v>
      </c>
      <c r="T4057" s="16">
        <f t="shared" si="323"/>
        <v>16272.536180555557</v>
      </c>
      <c r="U4057">
        <f t="shared" si="319"/>
        <v>2014</v>
      </c>
    </row>
    <row r="4058" spans="1:21" ht="43.2" x14ac:dyDescent="0.55000000000000004">
      <c r="A4058">
        <v>3918</v>
      </c>
      <c r="B4058" s="3" t="s">
        <v>3915</v>
      </c>
      <c r="C4058" s="3" t="s">
        <v>8026</v>
      </c>
      <c r="D4058" s="6">
        <v>60000</v>
      </c>
      <c r="E4058" s="8">
        <v>120</v>
      </c>
      <c r="F4058" t="s">
        <v>8220</v>
      </c>
      <c r="G4058" t="s">
        <v>8224</v>
      </c>
      <c r="H4058" t="s">
        <v>8246</v>
      </c>
      <c r="I4058">
        <v>1407168000</v>
      </c>
      <c r="J4058">
        <v>1406131023</v>
      </c>
      <c r="K4058" t="b">
        <v>0</v>
      </c>
      <c r="L4058">
        <v>3</v>
      </c>
      <c r="M4058" t="b">
        <v>0</v>
      </c>
      <c r="N4058" t="s">
        <v>8269</v>
      </c>
      <c r="O4058" s="9">
        <f t="shared" si="320"/>
        <v>0</v>
      </c>
      <c r="P4058">
        <f t="shared" si="321"/>
        <v>40</v>
      </c>
      <c r="Q4058" s="11" t="s">
        <v>8315</v>
      </c>
      <c r="R4058" t="s">
        <v>8316</v>
      </c>
      <c r="S4058" s="16">
        <f t="shared" si="322"/>
        <v>41843.664618055554</v>
      </c>
      <c r="T4058" s="16">
        <f t="shared" si="323"/>
        <v>16286.666666666666</v>
      </c>
      <c r="U4058">
        <f t="shared" si="319"/>
        <v>2014</v>
      </c>
    </row>
    <row r="4059" spans="1:21" ht="43.2" x14ac:dyDescent="0.55000000000000004">
      <c r="A4059">
        <v>2876</v>
      </c>
      <c r="B4059" s="3" t="s">
        <v>2876</v>
      </c>
      <c r="C4059" s="3" t="s">
        <v>6986</v>
      </c>
      <c r="D4059" s="6">
        <v>150000</v>
      </c>
      <c r="E4059" s="8">
        <v>0</v>
      </c>
      <c r="F4059" t="s">
        <v>8220</v>
      </c>
      <c r="G4059" t="s">
        <v>8223</v>
      </c>
      <c r="H4059" t="s">
        <v>8245</v>
      </c>
      <c r="I4059">
        <v>1437069079</v>
      </c>
      <c r="J4059">
        <v>1434477079</v>
      </c>
      <c r="K4059" t="b">
        <v>0</v>
      </c>
      <c r="L4059">
        <v>0</v>
      </c>
      <c r="M4059" t="b">
        <v>0</v>
      </c>
      <c r="N4059" t="s">
        <v>8269</v>
      </c>
      <c r="O4059" s="9">
        <f t="shared" si="320"/>
        <v>0</v>
      </c>
      <c r="P4059">
        <f t="shared" si="321"/>
        <v>0</v>
      </c>
      <c r="Q4059" s="11" t="s">
        <v>8315</v>
      </c>
      <c r="R4059" t="s">
        <v>8316</v>
      </c>
      <c r="S4059" s="16">
        <f t="shared" si="322"/>
        <v>42171.743969907402</v>
      </c>
      <c r="T4059" s="16">
        <f t="shared" si="323"/>
        <v>16632.743969907406</v>
      </c>
      <c r="U4059">
        <f t="shared" si="319"/>
        <v>2015</v>
      </c>
    </row>
    <row r="4060" spans="1:21" ht="43.2" x14ac:dyDescent="0.55000000000000004">
      <c r="A4060">
        <v>3999</v>
      </c>
      <c r="B4060" s="3" t="s">
        <v>3995</v>
      </c>
      <c r="C4060" s="3" t="s">
        <v>8105</v>
      </c>
      <c r="D4060" s="6">
        <v>7000</v>
      </c>
      <c r="E4060" s="8">
        <v>1156</v>
      </c>
      <c r="F4060" t="s">
        <v>8220</v>
      </c>
      <c r="G4060" t="s">
        <v>8223</v>
      </c>
      <c r="H4060" t="s">
        <v>8245</v>
      </c>
      <c r="I4060">
        <v>1409514709</v>
      </c>
      <c r="J4060">
        <v>1406058798</v>
      </c>
      <c r="K4060" t="b">
        <v>0</v>
      </c>
      <c r="L4060">
        <v>14</v>
      </c>
      <c r="M4060" t="b">
        <v>0</v>
      </c>
      <c r="N4060" t="s">
        <v>8269</v>
      </c>
      <c r="O4060" s="9">
        <f t="shared" si="320"/>
        <v>17</v>
      </c>
      <c r="P4060">
        <f t="shared" si="321"/>
        <v>82.57</v>
      </c>
      <c r="Q4060" s="11" t="s">
        <v>8315</v>
      </c>
      <c r="R4060" t="s">
        <v>8316</v>
      </c>
      <c r="S4060" s="16">
        <f t="shared" si="322"/>
        <v>41842.828680555554</v>
      </c>
      <c r="T4060" s="16">
        <f t="shared" si="323"/>
        <v>16313.827650462963</v>
      </c>
      <c r="U4060">
        <f t="shared" si="319"/>
        <v>2014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20"/>
        <v>3</v>
      </c>
      <c r="P4061">
        <f t="shared" si="321"/>
        <v>35.71</v>
      </c>
      <c r="Q4061" s="11" t="s">
        <v>8315</v>
      </c>
      <c r="R4061" t="s">
        <v>8316</v>
      </c>
      <c r="S4061" s="16">
        <f t="shared" si="322"/>
        <v>41866.640648148146</v>
      </c>
      <c r="T4061" s="16">
        <f t="shared" si="323"/>
        <v>16329.125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20"/>
        <v>3</v>
      </c>
      <c r="P4062">
        <f t="shared" si="321"/>
        <v>57</v>
      </c>
      <c r="Q4062" s="11" t="s">
        <v>8315</v>
      </c>
      <c r="R4062" t="s">
        <v>8316</v>
      </c>
      <c r="S4062" s="16">
        <f t="shared" si="322"/>
        <v>41779.695092592592</v>
      </c>
      <c r="T4062" s="16">
        <f t="shared" si="323"/>
        <v>16244.666666666666</v>
      </c>
      <c r="U4062">
        <f t="shared" si="319"/>
        <v>2014</v>
      </c>
    </row>
    <row r="4063" spans="1:21" ht="43.2" x14ac:dyDescent="0.55000000000000004">
      <c r="A4063">
        <v>4089</v>
      </c>
      <c r="B4063" s="3" t="s">
        <v>4085</v>
      </c>
      <c r="C4063" s="3" t="s">
        <v>8192</v>
      </c>
      <c r="D4063" s="6">
        <v>5000</v>
      </c>
      <c r="E4063" s="8">
        <v>240</v>
      </c>
      <c r="F4063" t="s">
        <v>8220</v>
      </c>
      <c r="G4063" t="s">
        <v>8223</v>
      </c>
      <c r="H4063" t="s">
        <v>8245</v>
      </c>
      <c r="I4063">
        <v>1433093700</v>
      </c>
      <c r="J4063">
        <v>1430242488</v>
      </c>
      <c r="K4063" t="b">
        <v>0</v>
      </c>
      <c r="L4063">
        <v>8</v>
      </c>
      <c r="M4063" t="b">
        <v>0</v>
      </c>
      <c r="N4063" t="s">
        <v>8269</v>
      </c>
      <c r="O4063" s="9">
        <f t="shared" si="320"/>
        <v>5</v>
      </c>
      <c r="P4063">
        <f t="shared" si="321"/>
        <v>30</v>
      </c>
      <c r="Q4063" s="11" t="s">
        <v>8315</v>
      </c>
      <c r="R4063" t="s">
        <v>8316</v>
      </c>
      <c r="S4063" s="16">
        <f t="shared" si="322"/>
        <v>42122.732499999998</v>
      </c>
      <c r="T4063" s="16">
        <f t="shared" si="323"/>
        <v>16586.732638888887</v>
      </c>
      <c r="U4063">
        <f t="shared" si="319"/>
        <v>2015</v>
      </c>
    </row>
    <row r="4064" spans="1:21" ht="43.2" x14ac:dyDescent="0.55000000000000004">
      <c r="A4064">
        <v>3962</v>
      </c>
      <c r="B4064" s="3" t="s">
        <v>3959</v>
      </c>
      <c r="C4064" s="3" t="s">
        <v>8069</v>
      </c>
      <c r="D4064" s="6">
        <v>1400</v>
      </c>
      <c r="E4064" s="8">
        <v>45</v>
      </c>
      <c r="F4064" t="s">
        <v>8220</v>
      </c>
      <c r="G4064" t="s">
        <v>8224</v>
      </c>
      <c r="H4064" t="s">
        <v>8246</v>
      </c>
      <c r="I4064">
        <v>1448722494</v>
      </c>
      <c r="J4064">
        <v>1446562494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20"/>
        <v>3</v>
      </c>
      <c r="P4064">
        <f t="shared" si="321"/>
        <v>15</v>
      </c>
      <c r="Q4064" s="11" t="s">
        <v>8315</v>
      </c>
      <c r="R4064" t="s">
        <v>8316</v>
      </c>
      <c r="S4064" s="16">
        <f t="shared" si="322"/>
        <v>42311.621458333335</v>
      </c>
      <c r="T4064" s="16">
        <f t="shared" si="323"/>
        <v>16767.621458333331</v>
      </c>
      <c r="U4064">
        <f t="shared" si="319"/>
        <v>2015</v>
      </c>
    </row>
    <row r="4065" spans="1:21" ht="43.2" x14ac:dyDescent="0.55000000000000004">
      <c r="A4065">
        <v>3974</v>
      </c>
      <c r="B4065" s="3" t="s">
        <v>3971</v>
      </c>
      <c r="C4065" s="3" t="s">
        <v>8081</v>
      </c>
      <c r="D4065" s="6">
        <v>1000</v>
      </c>
      <c r="E4065" s="8">
        <v>320</v>
      </c>
      <c r="F4065" t="s">
        <v>8220</v>
      </c>
      <c r="G4065" t="s">
        <v>8224</v>
      </c>
      <c r="H4065" t="s">
        <v>8246</v>
      </c>
      <c r="I4065">
        <v>1464872848</v>
      </c>
      <c r="J4065">
        <v>1462280848</v>
      </c>
      <c r="K4065" t="b">
        <v>0</v>
      </c>
      <c r="L4065">
        <v>11</v>
      </c>
      <c r="M4065" t="b">
        <v>0</v>
      </c>
      <c r="N4065" t="s">
        <v>8269</v>
      </c>
      <c r="O4065" s="9">
        <f t="shared" si="320"/>
        <v>32</v>
      </c>
      <c r="P4065">
        <f t="shared" si="321"/>
        <v>29.09</v>
      </c>
      <c r="Q4065" s="11" t="s">
        <v>8315</v>
      </c>
      <c r="R4065" t="s">
        <v>8316</v>
      </c>
      <c r="S4065" s="16">
        <f t="shared" si="322"/>
        <v>42493.546851851846</v>
      </c>
      <c r="T4065" s="16">
        <f t="shared" si="323"/>
        <v>16954.54685185185</v>
      </c>
      <c r="U4065">
        <f t="shared" si="319"/>
        <v>2016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20"/>
        <v>19</v>
      </c>
      <c r="P4066">
        <f t="shared" si="321"/>
        <v>64.17</v>
      </c>
      <c r="Q4066" s="11" t="s">
        <v>8315</v>
      </c>
      <c r="R4066" t="s">
        <v>8316</v>
      </c>
      <c r="S4066" s="16">
        <f t="shared" si="322"/>
        <v>42093.588263888887</v>
      </c>
      <c r="T4066" s="16">
        <f t="shared" si="323"/>
        <v>16554.588263888891</v>
      </c>
      <c r="U4066">
        <f t="shared" si="319"/>
        <v>2015</v>
      </c>
    </row>
    <row r="4067" spans="1:21" ht="43.2" x14ac:dyDescent="0.55000000000000004">
      <c r="A4067">
        <v>4055</v>
      </c>
      <c r="B4067" s="3" t="s">
        <v>4051</v>
      </c>
      <c r="C4067" s="3" t="s">
        <v>8159</v>
      </c>
      <c r="D4067" s="6">
        <v>5000</v>
      </c>
      <c r="E4067" s="8">
        <v>881</v>
      </c>
      <c r="F4067" t="s">
        <v>8220</v>
      </c>
      <c r="G4067" t="s">
        <v>8224</v>
      </c>
      <c r="H4067" t="s">
        <v>8246</v>
      </c>
      <c r="I4067">
        <v>1403192031</v>
      </c>
      <c r="J4067">
        <v>1400600031</v>
      </c>
      <c r="K4067" t="b">
        <v>0</v>
      </c>
      <c r="L4067">
        <v>21</v>
      </c>
      <c r="M4067" t="b">
        <v>0</v>
      </c>
      <c r="N4067" t="s">
        <v>8269</v>
      </c>
      <c r="O4067" s="9">
        <f t="shared" si="320"/>
        <v>18</v>
      </c>
      <c r="P4067">
        <f t="shared" si="321"/>
        <v>41.95</v>
      </c>
      <c r="Q4067" s="11" t="s">
        <v>8315</v>
      </c>
      <c r="R4067" t="s">
        <v>8316</v>
      </c>
      <c r="S4067" s="16">
        <f t="shared" si="322"/>
        <v>41779.648506944446</v>
      </c>
      <c r="T4067" s="16">
        <f t="shared" si="323"/>
        <v>16240.648506944446</v>
      </c>
      <c r="U4067">
        <f t="shared" si="319"/>
        <v>2014</v>
      </c>
    </row>
    <row r="4068" spans="1:21" ht="43.2" x14ac:dyDescent="0.55000000000000004">
      <c r="A4068">
        <v>4091</v>
      </c>
      <c r="B4068" s="3" t="s">
        <v>4087</v>
      </c>
      <c r="C4068" s="3" t="s">
        <v>8194</v>
      </c>
      <c r="D4068" s="6">
        <v>1600</v>
      </c>
      <c r="E4068" s="8">
        <v>204</v>
      </c>
      <c r="F4068" t="s">
        <v>8220</v>
      </c>
      <c r="G4068" t="s">
        <v>8223</v>
      </c>
      <c r="H4068" t="s">
        <v>8245</v>
      </c>
      <c r="I4068">
        <v>1421410151</v>
      </c>
      <c r="J4068">
        <v>1418818151</v>
      </c>
      <c r="K4068" t="b">
        <v>0</v>
      </c>
      <c r="L4068">
        <v>8</v>
      </c>
      <c r="M4068" t="b">
        <v>0</v>
      </c>
      <c r="N4068" t="s">
        <v>8269</v>
      </c>
      <c r="O4068" s="9">
        <f t="shared" si="320"/>
        <v>13</v>
      </c>
      <c r="P4068">
        <f t="shared" si="321"/>
        <v>25.5</v>
      </c>
      <c r="Q4068" s="11" t="s">
        <v>8315</v>
      </c>
      <c r="R4068" t="s">
        <v>8316</v>
      </c>
      <c r="S4068" s="16">
        <f t="shared" si="322"/>
        <v>41990.506377314814</v>
      </c>
      <c r="T4068" s="16">
        <f t="shared" si="323"/>
        <v>16451.506377314814</v>
      </c>
      <c r="U4068">
        <f t="shared" si="319"/>
        <v>2014</v>
      </c>
    </row>
    <row r="4069" spans="1:21" ht="28.8" x14ac:dyDescent="0.55000000000000004">
      <c r="A4069">
        <v>3850</v>
      </c>
      <c r="B4069" s="3" t="s">
        <v>3847</v>
      </c>
      <c r="C4069" s="3" t="s">
        <v>7959</v>
      </c>
      <c r="D4069" s="6">
        <v>1000</v>
      </c>
      <c r="E4069" s="8">
        <v>38</v>
      </c>
      <c r="F4069" t="s">
        <v>8220</v>
      </c>
      <c r="G4069" t="s">
        <v>8223</v>
      </c>
      <c r="H4069" t="s">
        <v>8245</v>
      </c>
      <c r="I4069">
        <v>1420081143</v>
      </c>
      <c r="J4069">
        <v>1417489143</v>
      </c>
      <c r="K4069" t="b">
        <v>1</v>
      </c>
      <c r="L4069">
        <v>4</v>
      </c>
      <c r="M4069" t="b">
        <v>0</v>
      </c>
      <c r="N4069" t="s">
        <v>8269</v>
      </c>
      <c r="O4069" s="9">
        <f t="shared" si="320"/>
        <v>4</v>
      </c>
      <c r="P4069">
        <f t="shared" si="321"/>
        <v>9.5</v>
      </c>
      <c r="Q4069" s="11" t="s">
        <v>8315</v>
      </c>
      <c r="R4069" t="s">
        <v>8316</v>
      </c>
      <c r="S4069" s="16">
        <f t="shared" si="322"/>
        <v>41975.124340277776</v>
      </c>
      <c r="T4069" s="16">
        <f t="shared" si="323"/>
        <v>16436.12434027778</v>
      </c>
      <c r="U4069">
        <f t="shared" si="319"/>
        <v>2014</v>
      </c>
    </row>
    <row r="4070" spans="1:21" ht="43.2" x14ac:dyDescent="0.55000000000000004">
      <c r="A4070">
        <v>4076</v>
      </c>
      <c r="B4070" s="3" t="s">
        <v>4072</v>
      </c>
      <c r="C4070" s="3" t="s">
        <v>8179</v>
      </c>
      <c r="D4070" s="6">
        <v>700</v>
      </c>
      <c r="E4070" s="8">
        <v>0</v>
      </c>
      <c r="F4070" t="s">
        <v>8220</v>
      </c>
      <c r="G4070" t="s">
        <v>8223</v>
      </c>
      <c r="H4070" t="s">
        <v>8245</v>
      </c>
      <c r="I4070">
        <v>1413921060</v>
      </c>
      <c r="J4070">
        <v>1411499149</v>
      </c>
      <c r="K4070" t="b">
        <v>0</v>
      </c>
      <c r="L4070">
        <v>0</v>
      </c>
      <c r="M4070" t="b">
        <v>0</v>
      </c>
      <c r="N4070" t="s">
        <v>8269</v>
      </c>
      <c r="O4070" s="9">
        <f t="shared" si="320"/>
        <v>0</v>
      </c>
      <c r="P4070">
        <f t="shared" si="321"/>
        <v>0</v>
      </c>
      <c r="Q4070" s="11" t="s">
        <v>8315</v>
      </c>
      <c r="R4070" t="s">
        <v>8316</v>
      </c>
      <c r="S4070" s="16">
        <f t="shared" si="322"/>
        <v>41905.795706018522</v>
      </c>
      <c r="T4070" s="16">
        <f t="shared" si="323"/>
        <v>16364.827083333332</v>
      </c>
      <c r="U4070">
        <f t="shared" si="319"/>
        <v>2014</v>
      </c>
    </row>
    <row r="4071" spans="1:21" ht="28.8" x14ac:dyDescent="0.55000000000000004">
      <c r="A4071">
        <v>2885</v>
      </c>
      <c r="B4071" s="3" t="s">
        <v>2885</v>
      </c>
      <c r="C4071" s="3" t="s">
        <v>6995</v>
      </c>
      <c r="D4071" s="6">
        <v>400</v>
      </c>
      <c r="E4071" s="8">
        <v>130</v>
      </c>
      <c r="F4071" t="s">
        <v>8220</v>
      </c>
      <c r="G4071" t="s">
        <v>8223</v>
      </c>
      <c r="H4071" t="s">
        <v>8245</v>
      </c>
      <c r="I4071">
        <v>1426294201</v>
      </c>
      <c r="J4071">
        <v>1423705801</v>
      </c>
      <c r="K4071" t="b">
        <v>0</v>
      </c>
      <c r="L4071">
        <v>5</v>
      </c>
      <c r="M4071" t="b">
        <v>0</v>
      </c>
      <c r="N4071" t="s">
        <v>8269</v>
      </c>
      <c r="O4071" s="9">
        <f t="shared" si="320"/>
        <v>33</v>
      </c>
      <c r="P4071">
        <f t="shared" si="321"/>
        <v>26</v>
      </c>
      <c r="Q4071" s="11" t="s">
        <v>8315</v>
      </c>
      <c r="R4071" t="s">
        <v>8316</v>
      </c>
      <c r="S4071" s="16">
        <f t="shared" si="322"/>
        <v>42047.07640046296</v>
      </c>
      <c r="T4071" s="16">
        <f t="shared" si="323"/>
        <v>16508.034733796296</v>
      </c>
      <c r="U4071">
        <f t="shared" si="319"/>
        <v>2015</v>
      </c>
    </row>
    <row r="4072" spans="1:21" ht="43.2" x14ac:dyDescent="0.55000000000000004">
      <c r="A4072">
        <v>3956</v>
      </c>
      <c r="B4072" s="3" t="s">
        <v>3953</v>
      </c>
      <c r="C4072" s="3" t="s">
        <v>8063</v>
      </c>
      <c r="D4072" s="6">
        <v>5500</v>
      </c>
      <c r="E4072" s="8">
        <v>0</v>
      </c>
      <c r="F4072" t="s">
        <v>8220</v>
      </c>
      <c r="G4072" t="s">
        <v>8223</v>
      </c>
      <c r="H4072" t="s">
        <v>8245</v>
      </c>
      <c r="I4072">
        <v>1461543600</v>
      </c>
      <c r="J4072">
        <v>1459203727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320"/>
        <v>0</v>
      </c>
      <c r="P4072">
        <f t="shared" si="321"/>
        <v>0</v>
      </c>
      <c r="Q4072" s="11" t="s">
        <v>8315</v>
      </c>
      <c r="R4072" t="s">
        <v>8316</v>
      </c>
      <c r="S4072" s="16">
        <f t="shared" si="322"/>
        <v>42457.932025462964</v>
      </c>
      <c r="T4072" s="16">
        <f t="shared" si="323"/>
        <v>16916.013888888887</v>
      </c>
      <c r="U4072">
        <f t="shared" si="319"/>
        <v>2016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20"/>
        <v>0</v>
      </c>
      <c r="P4073">
        <f t="shared" si="321"/>
        <v>0</v>
      </c>
      <c r="Q4073" s="11" t="s">
        <v>8315</v>
      </c>
      <c r="R4073" t="s">
        <v>8316</v>
      </c>
      <c r="S4073" s="16">
        <f t="shared" si="322"/>
        <v>42700.804756944446</v>
      </c>
      <c r="T4073" s="16">
        <f t="shared" si="323"/>
        <v>17161.804756944446</v>
      </c>
      <c r="U4073">
        <f t="shared" si="319"/>
        <v>2016</v>
      </c>
    </row>
    <row r="4074" spans="1:21" ht="43.2" x14ac:dyDescent="0.55000000000000004">
      <c r="A4074">
        <v>4096</v>
      </c>
      <c r="B4074" s="3" t="s">
        <v>4092</v>
      </c>
      <c r="C4074" s="3" t="s">
        <v>8199</v>
      </c>
      <c r="D4074" s="6">
        <v>3500</v>
      </c>
      <c r="E4074" s="8">
        <v>400</v>
      </c>
      <c r="F4074" t="s">
        <v>8220</v>
      </c>
      <c r="G4074" t="s">
        <v>8224</v>
      </c>
      <c r="H4074" t="s">
        <v>8246</v>
      </c>
      <c r="I4074">
        <v>1488271860</v>
      </c>
      <c r="J4074">
        <v>1484484219</v>
      </c>
      <c r="K4074" t="b">
        <v>0</v>
      </c>
      <c r="L4074">
        <v>5</v>
      </c>
      <c r="M4074" t="b">
        <v>0</v>
      </c>
      <c r="N4074" t="s">
        <v>8269</v>
      </c>
      <c r="O4074" s="9">
        <f t="shared" si="320"/>
        <v>11</v>
      </c>
      <c r="P4074">
        <f t="shared" si="321"/>
        <v>80</v>
      </c>
      <c r="Q4074" s="11" t="s">
        <v>8315</v>
      </c>
      <c r="R4074" t="s">
        <v>8316</v>
      </c>
      <c r="S4074" s="16">
        <f t="shared" si="322"/>
        <v>42750.530312499999</v>
      </c>
      <c r="T4074" s="16">
        <f t="shared" si="323"/>
        <v>17225.368749999998</v>
      </c>
      <c r="U4074">
        <f t="shared" si="319"/>
        <v>2017</v>
      </c>
    </row>
    <row r="4075" spans="1:21" ht="43.2" x14ac:dyDescent="0.55000000000000004">
      <c r="A4075">
        <v>4078</v>
      </c>
      <c r="B4075" s="3" t="s">
        <v>4074</v>
      </c>
      <c r="C4075" s="3" t="s">
        <v>8181</v>
      </c>
      <c r="D4075" s="6">
        <v>250</v>
      </c>
      <c r="E4075" s="8">
        <v>0</v>
      </c>
      <c r="F4075" t="s">
        <v>8220</v>
      </c>
      <c r="G4075" t="s">
        <v>8224</v>
      </c>
      <c r="H4075" t="s">
        <v>8246</v>
      </c>
      <c r="I4075">
        <v>1485543242</v>
      </c>
      <c r="J4075">
        <v>1482951242</v>
      </c>
      <c r="K4075" t="b">
        <v>0</v>
      </c>
      <c r="L4075">
        <v>0</v>
      </c>
      <c r="M4075" t="b">
        <v>0</v>
      </c>
      <c r="N4075" t="s">
        <v>8269</v>
      </c>
      <c r="O4075" s="9">
        <f t="shared" si="320"/>
        <v>0</v>
      </c>
      <c r="P4075">
        <f t="shared" si="321"/>
        <v>0</v>
      </c>
      <c r="Q4075" s="11" t="s">
        <v>8315</v>
      </c>
      <c r="R4075" t="s">
        <v>8316</v>
      </c>
      <c r="S4075" s="16">
        <f t="shared" si="322"/>
        <v>42732.787523148145</v>
      </c>
      <c r="T4075" s="16">
        <f t="shared" si="323"/>
        <v>17193.787523148148</v>
      </c>
      <c r="U4075">
        <f t="shared" si="319"/>
        <v>2016</v>
      </c>
    </row>
    <row r="4076" spans="1:21" ht="57.6" x14ac:dyDescent="0.55000000000000004">
      <c r="A4076">
        <v>2869</v>
      </c>
      <c r="B4076" s="3" t="s">
        <v>2869</v>
      </c>
      <c r="C4076" s="3" t="s">
        <v>6979</v>
      </c>
      <c r="D4076" s="6">
        <v>20000</v>
      </c>
      <c r="E4076" s="8">
        <v>177</v>
      </c>
      <c r="F4076" t="s">
        <v>8220</v>
      </c>
      <c r="G4076" t="s">
        <v>8223</v>
      </c>
      <c r="H4076" t="s">
        <v>8245</v>
      </c>
      <c r="I4076">
        <v>1468937681</v>
      </c>
      <c r="J4076">
        <v>1466345681</v>
      </c>
      <c r="K4076" t="b">
        <v>0</v>
      </c>
      <c r="L4076">
        <v>5</v>
      </c>
      <c r="M4076" t="b">
        <v>0</v>
      </c>
      <c r="N4076" t="s">
        <v>8269</v>
      </c>
      <c r="O4076" s="9">
        <f t="shared" si="320"/>
        <v>1</v>
      </c>
      <c r="P4076">
        <f t="shared" si="321"/>
        <v>35.4</v>
      </c>
      <c r="Q4076" s="11" t="s">
        <v>8315</v>
      </c>
      <c r="R4076" t="s">
        <v>8316</v>
      </c>
      <c r="S4076" s="16">
        <f t="shared" si="322"/>
        <v>42540.593530092592</v>
      </c>
      <c r="T4076" s="16">
        <f t="shared" si="323"/>
        <v>17001.593530092592</v>
      </c>
      <c r="U4076">
        <f t="shared" si="319"/>
        <v>2016</v>
      </c>
    </row>
    <row r="4077" spans="1:21" ht="43.2" x14ac:dyDescent="0.55000000000000004">
      <c r="A4077">
        <v>4020</v>
      </c>
      <c r="B4077" s="3" t="s">
        <v>4016</v>
      </c>
      <c r="C4077" s="3" t="s">
        <v>8125</v>
      </c>
      <c r="D4077" s="6">
        <v>600</v>
      </c>
      <c r="E4077" s="8">
        <v>100</v>
      </c>
      <c r="F4077" t="s">
        <v>8220</v>
      </c>
      <c r="G4077" t="s">
        <v>8223</v>
      </c>
      <c r="H4077" t="s">
        <v>8245</v>
      </c>
      <c r="I4077">
        <v>1427168099</v>
      </c>
      <c r="J4077">
        <v>1424579699</v>
      </c>
      <c r="K4077" t="b">
        <v>0</v>
      </c>
      <c r="L4077">
        <v>3</v>
      </c>
      <c r="M4077" t="b">
        <v>0</v>
      </c>
      <c r="N4077" t="s">
        <v>8269</v>
      </c>
      <c r="O4077" s="9">
        <f t="shared" si="320"/>
        <v>17</v>
      </c>
      <c r="P4077">
        <f t="shared" si="321"/>
        <v>33.33</v>
      </c>
      <c r="Q4077" s="11" t="s">
        <v>8315</v>
      </c>
      <c r="R4077" t="s">
        <v>8316</v>
      </c>
      <c r="S4077" s="16">
        <f t="shared" si="322"/>
        <v>42057.190960648149</v>
      </c>
      <c r="T4077" s="16">
        <f t="shared" si="323"/>
        <v>16518.149293981482</v>
      </c>
      <c r="U4077">
        <f t="shared" si="319"/>
        <v>2015</v>
      </c>
    </row>
    <row r="4078" spans="1:21" ht="43.2" x14ac:dyDescent="0.55000000000000004">
      <c r="A4078">
        <v>3933</v>
      </c>
      <c r="B4078" s="3" t="s">
        <v>3930</v>
      </c>
      <c r="C4078" s="3" t="s">
        <v>8041</v>
      </c>
      <c r="D4078" s="6">
        <v>7000</v>
      </c>
      <c r="E4078" s="8">
        <v>1102</v>
      </c>
      <c r="F4078" t="s">
        <v>8220</v>
      </c>
      <c r="G4078" t="s">
        <v>8223</v>
      </c>
      <c r="H4078" t="s">
        <v>8245</v>
      </c>
      <c r="I4078">
        <v>1468716180</v>
      </c>
      <c r="J4078">
        <v>1466205262</v>
      </c>
      <c r="K4078" t="b">
        <v>0</v>
      </c>
      <c r="L4078">
        <v>12</v>
      </c>
      <c r="M4078" t="b">
        <v>0</v>
      </c>
      <c r="N4078" t="s">
        <v>8269</v>
      </c>
      <c r="O4078" s="9">
        <f t="shared" si="320"/>
        <v>16</v>
      </c>
      <c r="P4078">
        <f t="shared" si="321"/>
        <v>91.83</v>
      </c>
      <c r="Q4078" s="11" t="s">
        <v>8315</v>
      </c>
      <c r="R4078" t="s">
        <v>8316</v>
      </c>
      <c r="S4078" s="16">
        <f t="shared" si="322"/>
        <v>42538.968310185184</v>
      </c>
      <c r="T4078" s="16">
        <f t="shared" si="323"/>
        <v>16999.02986111111</v>
      </c>
      <c r="U4078">
        <f t="shared" si="319"/>
        <v>2016</v>
      </c>
    </row>
    <row r="4079" spans="1:21" ht="57.6" x14ac:dyDescent="0.55000000000000004">
      <c r="A4079">
        <v>4052</v>
      </c>
      <c r="B4079" s="3" t="s">
        <v>4048</v>
      </c>
      <c r="C4079" s="3" t="s">
        <v>8156</v>
      </c>
      <c r="D4079" s="6">
        <v>3000</v>
      </c>
      <c r="E4079" s="8">
        <v>1126</v>
      </c>
      <c r="F4079" t="s">
        <v>8220</v>
      </c>
      <c r="G4079" t="s">
        <v>8223</v>
      </c>
      <c r="H4079" t="s">
        <v>8245</v>
      </c>
      <c r="I4079">
        <v>1413234316</v>
      </c>
      <c r="J4079">
        <v>1408050316</v>
      </c>
      <c r="K4079" t="b">
        <v>0</v>
      </c>
      <c r="L4079">
        <v>13</v>
      </c>
      <c r="M4079" t="b">
        <v>0</v>
      </c>
      <c r="N4079" t="s">
        <v>8269</v>
      </c>
      <c r="O4079" s="9">
        <f t="shared" si="320"/>
        <v>38</v>
      </c>
      <c r="P4079">
        <f t="shared" si="321"/>
        <v>86.62</v>
      </c>
      <c r="Q4079" s="11" t="s">
        <v>8315</v>
      </c>
      <c r="R4079" t="s">
        <v>8316</v>
      </c>
      <c r="S4079" s="16">
        <f t="shared" si="322"/>
        <v>41865.878657407404</v>
      </c>
      <c r="T4079" s="16">
        <f t="shared" si="323"/>
        <v>16356.878657407406</v>
      </c>
      <c r="U4079">
        <f t="shared" si="319"/>
        <v>2014</v>
      </c>
    </row>
    <row r="4080" spans="1:21" ht="43.2" x14ac:dyDescent="0.55000000000000004">
      <c r="A4080">
        <v>4053</v>
      </c>
      <c r="B4080" s="3" t="s">
        <v>4049</v>
      </c>
      <c r="C4080" s="3" t="s">
        <v>8157</v>
      </c>
      <c r="D4080" s="6">
        <v>500</v>
      </c>
      <c r="E4080" s="8">
        <v>110</v>
      </c>
      <c r="F4080" t="s">
        <v>8220</v>
      </c>
      <c r="G4080" t="s">
        <v>8224</v>
      </c>
      <c r="H4080" t="s">
        <v>8246</v>
      </c>
      <c r="I4080">
        <v>1416081600</v>
      </c>
      <c r="J4080">
        <v>1413477228</v>
      </c>
      <c r="K4080" t="b">
        <v>0</v>
      </c>
      <c r="L4080">
        <v>2</v>
      </c>
      <c r="M4080" t="b">
        <v>0</v>
      </c>
      <c r="N4080" t="s">
        <v>8269</v>
      </c>
      <c r="O4080" s="9">
        <f t="shared" si="320"/>
        <v>22</v>
      </c>
      <c r="P4080">
        <f t="shared" si="321"/>
        <v>55</v>
      </c>
      <c r="Q4080" s="11" t="s">
        <v>8315</v>
      </c>
      <c r="R4080" t="s">
        <v>8316</v>
      </c>
      <c r="S4080" s="16">
        <f t="shared" si="322"/>
        <v>41928.690138888887</v>
      </c>
      <c r="T4080" s="16">
        <f t="shared" si="323"/>
        <v>16389.833333333332</v>
      </c>
      <c r="U4080">
        <f t="shared" si="319"/>
        <v>2014</v>
      </c>
    </row>
    <row r="4081" spans="1:21" ht="28.8" x14ac:dyDescent="0.55000000000000004">
      <c r="A4081">
        <v>4018</v>
      </c>
      <c r="B4081" s="3" t="s">
        <v>4014</v>
      </c>
      <c r="C4081" s="3" t="s">
        <v>8123</v>
      </c>
      <c r="D4081" s="6">
        <v>1500</v>
      </c>
      <c r="E4081" s="8">
        <v>130</v>
      </c>
      <c r="F4081" t="s">
        <v>8220</v>
      </c>
      <c r="G4081" t="s">
        <v>8224</v>
      </c>
      <c r="H4081" t="s">
        <v>8246</v>
      </c>
      <c r="I4081">
        <v>1475877108</v>
      </c>
      <c r="J4081">
        <v>1473285108</v>
      </c>
      <c r="K4081" t="b">
        <v>0</v>
      </c>
      <c r="L4081">
        <v>4</v>
      </c>
      <c r="M4081" t="b">
        <v>0</v>
      </c>
      <c r="N4081" t="s">
        <v>8269</v>
      </c>
      <c r="O4081" s="9">
        <f t="shared" si="320"/>
        <v>9</v>
      </c>
      <c r="P4081">
        <f t="shared" si="321"/>
        <v>32.5</v>
      </c>
      <c r="Q4081" s="11" t="s">
        <v>8315</v>
      </c>
      <c r="R4081" t="s">
        <v>8316</v>
      </c>
      <c r="S4081" s="16">
        <f t="shared" si="322"/>
        <v>42620.91097222222</v>
      </c>
      <c r="T4081" s="16">
        <f t="shared" si="323"/>
        <v>17081.910972222224</v>
      </c>
      <c r="U4081">
        <f t="shared" si="319"/>
        <v>2016</v>
      </c>
    </row>
    <row r="4082" spans="1:21" ht="43.2" x14ac:dyDescent="0.55000000000000004">
      <c r="A4082">
        <v>4054</v>
      </c>
      <c r="B4082" s="3" t="s">
        <v>4050</v>
      </c>
      <c r="C4082" s="3" t="s">
        <v>8158</v>
      </c>
      <c r="D4082" s="6">
        <v>8880</v>
      </c>
      <c r="E4082" s="8">
        <v>0</v>
      </c>
      <c r="F4082" t="s">
        <v>8220</v>
      </c>
      <c r="G4082" t="s">
        <v>8223</v>
      </c>
      <c r="H4082" t="s">
        <v>8245</v>
      </c>
      <c r="I4082">
        <v>1475294400</v>
      </c>
      <c r="J4082">
        <v>1472674285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20"/>
        <v>0</v>
      </c>
      <c r="P4082">
        <f t="shared" si="321"/>
        <v>0</v>
      </c>
      <c r="Q4082" s="11" t="s">
        <v>8315</v>
      </c>
      <c r="R4082" t="s">
        <v>8316</v>
      </c>
      <c r="S4082" s="16">
        <f t="shared" si="322"/>
        <v>42613.841261574074</v>
      </c>
      <c r="T4082" s="16">
        <f t="shared" si="323"/>
        <v>17075.166666666668</v>
      </c>
      <c r="U4082">
        <f t="shared" si="319"/>
        <v>2016</v>
      </c>
    </row>
    <row r="4083" spans="1:21" ht="43.2" x14ac:dyDescent="0.55000000000000004">
      <c r="A4083">
        <v>3922</v>
      </c>
      <c r="B4083" s="3" t="s">
        <v>3919</v>
      </c>
      <c r="C4083" s="3" t="s">
        <v>8030</v>
      </c>
      <c r="D4083" s="6">
        <v>750</v>
      </c>
      <c r="E4083" s="8">
        <v>61</v>
      </c>
      <c r="F4083" t="s">
        <v>8220</v>
      </c>
      <c r="G4083" t="s">
        <v>8223</v>
      </c>
      <c r="H4083" t="s">
        <v>8245</v>
      </c>
      <c r="I4083">
        <v>1425337200</v>
      </c>
      <c r="J4083">
        <v>1421432810</v>
      </c>
      <c r="K4083" t="b">
        <v>0</v>
      </c>
      <c r="L4083">
        <v>6</v>
      </c>
      <c r="M4083" t="b">
        <v>0</v>
      </c>
      <c r="N4083" t="s">
        <v>8269</v>
      </c>
      <c r="O4083" s="9">
        <f t="shared" si="320"/>
        <v>8</v>
      </c>
      <c r="P4083">
        <f t="shared" si="321"/>
        <v>10.17</v>
      </c>
      <c r="Q4083" s="11" t="s">
        <v>8315</v>
      </c>
      <c r="R4083" t="s">
        <v>8316</v>
      </c>
      <c r="S4083" s="16">
        <f t="shared" si="322"/>
        <v>42020.768634259264</v>
      </c>
      <c r="T4083" s="16">
        <f t="shared" si="323"/>
        <v>16496.958333333332</v>
      </c>
      <c r="U4083">
        <f t="shared" si="319"/>
        <v>2015</v>
      </c>
    </row>
    <row r="4084" spans="1:21" ht="57.6" x14ac:dyDescent="0.55000000000000004">
      <c r="A4084">
        <v>3941</v>
      </c>
      <c r="B4084" s="3" t="s">
        <v>3938</v>
      </c>
      <c r="C4084" s="3" t="s">
        <v>8049</v>
      </c>
      <c r="D4084" s="6">
        <v>5500</v>
      </c>
      <c r="E4084" s="8">
        <v>50</v>
      </c>
      <c r="F4084" t="s">
        <v>8220</v>
      </c>
      <c r="G4084" t="s">
        <v>8223</v>
      </c>
      <c r="H4084" t="s">
        <v>8245</v>
      </c>
      <c r="I4084">
        <v>1416877200</v>
      </c>
      <c r="J4084">
        <v>1414505137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20"/>
        <v>1</v>
      </c>
      <c r="P4084">
        <f t="shared" si="321"/>
        <v>25</v>
      </c>
      <c r="Q4084" s="11" t="s">
        <v>8315</v>
      </c>
      <c r="R4084" t="s">
        <v>8316</v>
      </c>
      <c r="S4084" s="16">
        <f t="shared" si="322"/>
        <v>41940.587233796294</v>
      </c>
      <c r="T4084" s="16">
        <f t="shared" si="323"/>
        <v>16399.041666666668</v>
      </c>
      <c r="U4084">
        <f t="shared" si="319"/>
        <v>2014</v>
      </c>
    </row>
    <row r="4085" spans="1:21" ht="43.2" x14ac:dyDescent="0.55000000000000004">
      <c r="A4085">
        <v>3745</v>
      </c>
      <c r="B4085" s="3" t="s">
        <v>3742</v>
      </c>
      <c r="C4085" s="3" t="s">
        <v>7855</v>
      </c>
      <c r="D4085" s="6">
        <v>100</v>
      </c>
      <c r="E4085" s="8">
        <v>10</v>
      </c>
      <c r="F4085" t="s">
        <v>8220</v>
      </c>
      <c r="G4085" t="s">
        <v>8223</v>
      </c>
      <c r="H4085" t="s">
        <v>8245</v>
      </c>
      <c r="I4085">
        <v>1407689102</v>
      </c>
      <c r="J4085">
        <v>1405097102</v>
      </c>
      <c r="K4085" t="b">
        <v>0</v>
      </c>
      <c r="L4085">
        <v>1</v>
      </c>
      <c r="M4085" t="b">
        <v>0</v>
      </c>
      <c r="N4085" t="s">
        <v>8269</v>
      </c>
      <c r="O4085" s="9">
        <f t="shared" si="320"/>
        <v>10</v>
      </c>
      <c r="P4085">
        <f t="shared" si="321"/>
        <v>10</v>
      </c>
      <c r="Q4085" s="11" t="s">
        <v>8315</v>
      </c>
      <c r="R4085" t="s">
        <v>8316</v>
      </c>
      <c r="S4085" s="16">
        <f t="shared" si="322"/>
        <v>41831.697939814818</v>
      </c>
      <c r="T4085" s="16">
        <f t="shared" si="323"/>
        <v>16292.697939814816</v>
      </c>
      <c r="U4085">
        <f t="shared" si="319"/>
        <v>2014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16">
        <f t="shared" si="322"/>
        <v>42622.436412037037</v>
      </c>
      <c r="T4086" s="16">
        <f t="shared" si="323"/>
        <v>17083.436412037037</v>
      </c>
      <c r="U4086">
        <f t="shared" si="319"/>
        <v>2016</v>
      </c>
    </row>
    <row r="4087" spans="1:21" ht="43.2" x14ac:dyDescent="0.55000000000000004">
      <c r="A4087">
        <v>2854</v>
      </c>
      <c r="B4087" s="3" t="s">
        <v>2854</v>
      </c>
      <c r="C4087" s="3" t="s">
        <v>6964</v>
      </c>
      <c r="D4087" s="6">
        <v>1000</v>
      </c>
      <c r="E4087" s="8">
        <v>417</v>
      </c>
      <c r="F4087" t="s">
        <v>8220</v>
      </c>
      <c r="G4087" t="s">
        <v>8224</v>
      </c>
      <c r="H4087" t="s">
        <v>8246</v>
      </c>
      <c r="I4087">
        <v>1431018719</v>
      </c>
      <c r="J4087">
        <v>1429290719</v>
      </c>
      <c r="K4087" t="b">
        <v>0</v>
      </c>
      <c r="L4087">
        <v>14</v>
      </c>
      <c r="M4087" t="b">
        <v>0</v>
      </c>
      <c r="N4087" t="s">
        <v>8269</v>
      </c>
      <c r="O4087" s="9">
        <f t="shared" si="320"/>
        <v>42</v>
      </c>
      <c r="P4087">
        <f t="shared" si="321"/>
        <v>29.79</v>
      </c>
      <c r="Q4087" s="11" t="s">
        <v>8315</v>
      </c>
      <c r="R4087" t="s">
        <v>8316</v>
      </c>
      <c r="S4087" s="16">
        <f t="shared" si="322"/>
        <v>42111.71665509259</v>
      </c>
      <c r="T4087" s="16">
        <f t="shared" si="323"/>
        <v>16562.716655092594</v>
      </c>
      <c r="U4087">
        <f t="shared" si="319"/>
        <v>2015</v>
      </c>
    </row>
    <row r="4088" spans="1:21" ht="43.2" x14ac:dyDescent="0.55000000000000004">
      <c r="A4088">
        <v>3863</v>
      </c>
      <c r="B4088" s="3" t="s">
        <v>3860</v>
      </c>
      <c r="C4088" s="3" t="s">
        <v>7972</v>
      </c>
      <c r="D4088" s="6">
        <v>6000</v>
      </c>
      <c r="E4088" s="8">
        <v>0</v>
      </c>
      <c r="F4088" t="s">
        <v>8220</v>
      </c>
      <c r="G4088" t="s">
        <v>8223</v>
      </c>
      <c r="H4088" t="s">
        <v>8245</v>
      </c>
      <c r="I4088">
        <v>1446739905</v>
      </c>
      <c r="J4088">
        <v>1441552305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320"/>
        <v>0</v>
      </c>
      <c r="P4088">
        <f t="shared" si="321"/>
        <v>0</v>
      </c>
      <c r="Q4088" s="11" t="s">
        <v>8315</v>
      </c>
      <c r="R4088" t="s">
        <v>8316</v>
      </c>
      <c r="S4088" s="16">
        <f t="shared" si="322"/>
        <v>42253.633159722223</v>
      </c>
      <c r="T4088" s="16">
        <f t="shared" si="323"/>
        <v>16744.674826388891</v>
      </c>
      <c r="U4088">
        <f t="shared" si="319"/>
        <v>2015</v>
      </c>
    </row>
    <row r="4089" spans="1:21" ht="43.2" x14ac:dyDescent="0.55000000000000004">
      <c r="A4089">
        <v>4080</v>
      </c>
      <c r="B4089" s="3" t="s">
        <v>4076</v>
      </c>
      <c r="C4089" s="3" t="s">
        <v>8183</v>
      </c>
      <c r="D4089" s="6">
        <v>3000</v>
      </c>
      <c r="E4089" s="8">
        <v>0</v>
      </c>
      <c r="F4089" t="s">
        <v>8220</v>
      </c>
      <c r="G4089" t="s">
        <v>8223</v>
      </c>
      <c r="H4089" t="s">
        <v>8245</v>
      </c>
      <c r="I4089">
        <v>1465930440</v>
      </c>
      <c r="J4089">
        <v>1463849116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20"/>
        <v>0</v>
      </c>
      <c r="P4089">
        <f t="shared" si="321"/>
        <v>0</v>
      </c>
      <c r="Q4089" s="11" t="s">
        <v>8315</v>
      </c>
      <c r="R4089" t="s">
        <v>8316</v>
      </c>
      <c r="S4089" s="16">
        <f t="shared" si="322"/>
        <v>42511.698101851856</v>
      </c>
      <c r="T4089" s="16">
        <f t="shared" si="323"/>
        <v>16966.787500000002</v>
      </c>
      <c r="U4089">
        <f t="shared" si="319"/>
        <v>2016</v>
      </c>
    </row>
    <row r="4090" spans="1:21" ht="43.2" x14ac:dyDescent="0.55000000000000004">
      <c r="A4090">
        <v>3908</v>
      </c>
      <c r="B4090" s="3" t="s">
        <v>3905</v>
      </c>
      <c r="C4090" s="3" t="s">
        <v>8016</v>
      </c>
      <c r="D4090" s="6">
        <v>750</v>
      </c>
      <c r="E4090" s="8">
        <v>65</v>
      </c>
      <c r="F4090" t="s">
        <v>8220</v>
      </c>
      <c r="G4090" t="s">
        <v>8223</v>
      </c>
      <c r="H4090" t="s">
        <v>8245</v>
      </c>
      <c r="I4090">
        <v>1406603696</v>
      </c>
      <c r="J4090">
        <v>1405307696</v>
      </c>
      <c r="K4090" t="b">
        <v>0</v>
      </c>
      <c r="L4090">
        <v>4</v>
      </c>
      <c r="M4090" t="b">
        <v>0</v>
      </c>
      <c r="N4090" t="s">
        <v>8269</v>
      </c>
      <c r="O4090" s="9">
        <f t="shared" si="320"/>
        <v>9</v>
      </c>
      <c r="P4090">
        <f t="shared" si="321"/>
        <v>16.25</v>
      </c>
      <c r="Q4090" s="11" t="s">
        <v>8315</v>
      </c>
      <c r="R4090" t="s">
        <v>8316</v>
      </c>
      <c r="S4090" s="16">
        <f t="shared" si="322"/>
        <v>41834.135370370372</v>
      </c>
      <c r="T4090" s="16">
        <f t="shared" si="323"/>
        <v>16280.135370370372</v>
      </c>
      <c r="U4090">
        <f t="shared" si="319"/>
        <v>2014</v>
      </c>
    </row>
    <row r="4091" spans="1:21" ht="43.2" x14ac:dyDescent="0.55000000000000004">
      <c r="A4091">
        <v>3972</v>
      </c>
      <c r="B4091" s="3" t="s">
        <v>3969</v>
      </c>
      <c r="C4091" s="3" t="s">
        <v>8079</v>
      </c>
      <c r="D4091" s="6">
        <v>1000</v>
      </c>
      <c r="E4091" s="8">
        <v>211</v>
      </c>
      <c r="F4091" t="s">
        <v>8220</v>
      </c>
      <c r="G4091" t="s">
        <v>8223</v>
      </c>
      <c r="H4091" t="s">
        <v>8245</v>
      </c>
      <c r="I4091">
        <v>1423186634</v>
      </c>
      <c r="J4091">
        <v>1418002634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20"/>
        <v>21</v>
      </c>
      <c r="P4091">
        <f t="shared" si="321"/>
        <v>26.38</v>
      </c>
      <c r="Q4091" s="11" t="s">
        <v>8315</v>
      </c>
      <c r="R4091" t="s">
        <v>8316</v>
      </c>
      <c r="S4091" s="16">
        <f t="shared" si="322"/>
        <v>41981.067523148144</v>
      </c>
      <c r="T4091" s="16">
        <f t="shared" si="323"/>
        <v>16472.067523148147</v>
      </c>
      <c r="U4091">
        <f t="shared" si="319"/>
        <v>2014</v>
      </c>
    </row>
    <row r="4092" spans="1:21" ht="43.2" x14ac:dyDescent="0.55000000000000004">
      <c r="A4092">
        <v>3843</v>
      </c>
      <c r="B4092" s="3" t="s">
        <v>3840</v>
      </c>
      <c r="C4092" s="3" t="s">
        <v>7952</v>
      </c>
      <c r="D4092" s="6">
        <v>5000</v>
      </c>
      <c r="E4092" s="8">
        <v>1065</v>
      </c>
      <c r="F4092" t="s">
        <v>8220</v>
      </c>
      <c r="G4092" t="s">
        <v>8223</v>
      </c>
      <c r="H4092" t="s">
        <v>8245</v>
      </c>
      <c r="I4092">
        <v>1401587064</v>
      </c>
      <c r="J4092">
        <v>1399427064</v>
      </c>
      <c r="K4092" t="b">
        <v>1</v>
      </c>
      <c r="L4092">
        <v>19</v>
      </c>
      <c r="M4092" t="b">
        <v>0</v>
      </c>
      <c r="N4092" t="s">
        <v>8269</v>
      </c>
      <c r="O4092" s="9">
        <f t="shared" si="320"/>
        <v>21</v>
      </c>
      <c r="P4092">
        <f t="shared" si="321"/>
        <v>56.05</v>
      </c>
      <c r="Q4092" s="11" t="s">
        <v>8315</v>
      </c>
      <c r="R4092" t="s">
        <v>8316</v>
      </c>
      <c r="S4092" s="16">
        <f t="shared" si="322"/>
        <v>41766.072500000002</v>
      </c>
      <c r="T4092" s="16">
        <f t="shared" si="323"/>
        <v>16222.0725</v>
      </c>
      <c r="U4092">
        <f t="shared" si="319"/>
        <v>2014</v>
      </c>
    </row>
    <row r="4093" spans="1:21" ht="43.2" x14ac:dyDescent="0.55000000000000004">
      <c r="A4093">
        <v>3739</v>
      </c>
      <c r="B4093" s="3" t="s">
        <v>3736</v>
      </c>
      <c r="C4093" s="3" t="s">
        <v>7849</v>
      </c>
      <c r="D4093" s="6">
        <v>4000</v>
      </c>
      <c r="E4093" s="8">
        <v>805</v>
      </c>
      <c r="F4093" t="s">
        <v>8220</v>
      </c>
      <c r="G4093" t="s">
        <v>8224</v>
      </c>
      <c r="H4093" t="s">
        <v>8246</v>
      </c>
      <c r="I4093">
        <v>1468752468</v>
      </c>
      <c r="J4093">
        <v>1467024468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20"/>
        <v>20</v>
      </c>
      <c r="P4093">
        <f t="shared" si="321"/>
        <v>100.63</v>
      </c>
      <c r="Q4093" s="11" t="s">
        <v>8315</v>
      </c>
      <c r="R4093" t="s">
        <v>8316</v>
      </c>
      <c r="S4093" s="16">
        <f t="shared" si="322"/>
        <v>42548.449861111112</v>
      </c>
      <c r="T4093" s="16">
        <f t="shared" si="323"/>
        <v>16999.449861111112</v>
      </c>
      <c r="U4093">
        <f t="shared" si="319"/>
        <v>2016</v>
      </c>
    </row>
    <row r="4094" spans="1:21" ht="43.2" x14ac:dyDescent="0.55000000000000004">
      <c r="A4094">
        <v>3895</v>
      </c>
      <c r="B4094" s="3" t="s">
        <v>3892</v>
      </c>
      <c r="C4094" s="3" t="s">
        <v>8003</v>
      </c>
      <c r="D4094" s="6">
        <v>1000</v>
      </c>
      <c r="E4094" s="8">
        <v>50</v>
      </c>
      <c r="F4094" t="s">
        <v>8220</v>
      </c>
      <c r="G4094" t="s">
        <v>8223</v>
      </c>
      <c r="H4094" t="s">
        <v>8245</v>
      </c>
      <c r="I4094">
        <v>1425103218</v>
      </c>
      <c r="J4094">
        <v>1422424818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20"/>
        <v>5</v>
      </c>
      <c r="P4094">
        <f t="shared" si="321"/>
        <v>50</v>
      </c>
      <c r="Q4094" s="11" t="s">
        <v>8315</v>
      </c>
      <c r="R4094" t="s">
        <v>8316</v>
      </c>
      <c r="S4094" s="16">
        <f t="shared" si="322"/>
        <v>42032.250208333338</v>
      </c>
      <c r="T4094" s="16">
        <f t="shared" si="323"/>
        <v>16494.250208333335</v>
      </c>
      <c r="U4094">
        <f t="shared" si="319"/>
        <v>2015</v>
      </c>
    </row>
    <row r="4095" spans="1:21" ht="43.2" x14ac:dyDescent="0.55000000000000004">
      <c r="A4095">
        <v>3851</v>
      </c>
      <c r="B4095" s="3" t="s">
        <v>3848</v>
      </c>
      <c r="C4095" s="3" t="s">
        <v>7960</v>
      </c>
      <c r="D4095" s="6">
        <v>2500</v>
      </c>
      <c r="E4095" s="8">
        <v>852</v>
      </c>
      <c r="F4095" t="s">
        <v>8220</v>
      </c>
      <c r="G4095" t="s">
        <v>8224</v>
      </c>
      <c r="H4095" t="s">
        <v>8246</v>
      </c>
      <c r="I4095">
        <v>1437129179</v>
      </c>
      <c r="J4095">
        <v>1434537179</v>
      </c>
      <c r="K4095" t="b">
        <v>1</v>
      </c>
      <c r="L4095">
        <v>24</v>
      </c>
      <c r="M4095" t="b">
        <v>0</v>
      </c>
      <c r="N4095" t="s">
        <v>8269</v>
      </c>
      <c r="O4095" s="9">
        <f t="shared" si="320"/>
        <v>34</v>
      </c>
      <c r="P4095">
        <f t="shared" si="321"/>
        <v>35.5</v>
      </c>
      <c r="Q4095" s="11" t="s">
        <v>8315</v>
      </c>
      <c r="R4095" t="s">
        <v>8316</v>
      </c>
      <c r="S4095" s="16">
        <f t="shared" si="322"/>
        <v>42172.439571759256</v>
      </c>
      <c r="T4095" s="16">
        <f t="shared" si="323"/>
        <v>16633.43957175926</v>
      </c>
      <c r="U4095">
        <f t="shared" si="319"/>
        <v>2015</v>
      </c>
    </row>
    <row r="4096" spans="1:21" ht="43.2" x14ac:dyDescent="0.55000000000000004">
      <c r="A4096">
        <v>4019</v>
      </c>
      <c r="B4096" s="3" t="s">
        <v>4015</v>
      </c>
      <c r="C4096" s="3" t="s">
        <v>8124</v>
      </c>
      <c r="D4096" s="6">
        <v>3500</v>
      </c>
      <c r="E4096" s="8">
        <v>29</v>
      </c>
      <c r="F4096" t="s">
        <v>8220</v>
      </c>
      <c r="G4096" t="s">
        <v>8223</v>
      </c>
      <c r="H4096" t="s">
        <v>8245</v>
      </c>
      <c r="I4096">
        <v>1460737680</v>
      </c>
      <c r="J4096">
        <v>1455725596</v>
      </c>
      <c r="K4096" t="b">
        <v>0</v>
      </c>
      <c r="L4096">
        <v>4</v>
      </c>
      <c r="M4096" t="b">
        <v>0</v>
      </c>
      <c r="N4096" t="s">
        <v>8269</v>
      </c>
      <c r="O4096" s="9">
        <f t="shared" si="320"/>
        <v>1</v>
      </c>
      <c r="P4096">
        <f t="shared" si="321"/>
        <v>7.25</v>
      </c>
      <c r="Q4096" s="11" t="s">
        <v>8315</v>
      </c>
      <c r="R4096" t="s">
        <v>8316</v>
      </c>
      <c r="S4096" s="16">
        <f t="shared" si="322"/>
        <v>42417.675879629634</v>
      </c>
      <c r="T4096" s="16">
        <f t="shared" si="323"/>
        <v>16906.68611111111</v>
      </c>
      <c r="U4096">
        <f t="shared" si="319"/>
        <v>2016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16">
        <f t="shared" si="322"/>
        <v>42693.031828703708</v>
      </c>
      <c r="T4097" s="16">
        <f t="shared" si="323"/>
        <v>17154.031828703704</v>
      </c>
      <c r="U4097">
        <f t="shared" si="319"/>
        <v>2016</v>
      </c>
    </row>
    <row r="4098" spans="1:21" ht="43.2" x14ac:dyDescent="0.55000000000000004">
      <c r="A4098">
        <v>4103</v>
      </c>
      <c r="B4098" s="3" t="s">
        <v>4099</v>
      </c>
      <c r="C4098" s="3" t="s">
        <v>8206</v>
      </c>
      <c r="D4098" s="6">
        <v>1000</v>
      </c>
      <c r="E4098" s="8">
        <v>100</v>
      </c>
      <c r="F4098" t="s">
        <v>8220</v>
      </c>
      <c r="G4098" t="s">
        <v>8223</v>
      </c>
      <c r="H4098" t="s">
        <v>8245</v>
      </c>
      <c r="I4098">
        <v>1440613920</v>
      </c>
      <c r="J4098">
        <v>1435953566</v>
      </c>
      <c r="K4098" t="b">
        <v>0</v>
      </c>
      <c r="L4098">
        <v>6</v>
      </c>
      <c r="M4098" t="b">
        <v>0</v>
      </c>
      <c r="N4098" t="s">
        <v>8269</v>
      </c>
      <c r="O4098" s="9">
        <f t="shared" si="320"/>
        <v>10</v>
      </c>
      <c r="P4098">
        <f t="shared" si="321"/>
        <v>16.670000000000002</v>
      </c>
      <c r="Q4098" s="11" t="s">
        <v>8315</v>
      </c>
      <c r="R4098" t="s">
        <v>8316</v>
      </c>
      <c r="S4098" s="16">
        <f t="shared" si="322"/>
        <v>42188.83293981482</v>
      </c>
      <c r="T4098" s="16">
        <f t="shared" si="323"/>
        <v>16673.772222222222</v>
      </c>
      <c r="U4098">
        <f t="shared" si="319"/>
        <v>2015</v>
      </c>
    </row>
    <row r="4099" spans="1:21" ht="43.2" x14ac:dyDescent="0.55000000000000004">
      <c r="A4099">
        <v>3979</v>
      </c>
      <c r="B4099" s="3" t="s">
        <v>3976</v>
      </c>
      <c r="C4099" s="3" t="s">
        <v>8086</v>
      </c>
      <c r="D4099" s="6">
        <v>6000</v>
      </c>
      <c r="E4099" s="8">
        <v>110</v>
      </c>
      <c r="F4099" t="s">
        <v>8220</v>
      </c>
      <c r="G4099" t="s">
        <v>8224</v>
      </c>
      <c r="H4099" t="s">
        <v>8246</v>
      </c>
      <c r="I4099">
        <v>1427659200</v>
      </c>
      <c r="J4099">
        <v>1425678057</v>
      </c>
      <c r="K4099" t="b">
        <v>0</v>
      </c>
      <c r="L4099">
        <v>6</v>
      </c>
      <c r="M4099" t="b">
        <v>0</v>
      </c>
      <c r="N4099" t="s">
        <v>8269</v>
      </c>
      <c r="O4099" s="9">
        <f t="shared" si="320"/>
        <v>2</v>
      </c>
      <c r="P4099">
        <f t="shared" si="321"/>
        <v>18.329999999999998</v>
      </c>
      <c r="Q4099" s="11" t="s">
        <v>8315</v>
      </c>
      <c r="R4099" t="s">
        <v>8316</v>
      </c>
      <c r="S4099" s="16">
        <f t="shared" si="322"/>
        <v>42069.903437500005</v>
      </c>
      <c r="T4099" s="16">
        <f t="shared" si="323"/>
        <v>16523.833333333332</v>
      </c>
      <c r="U4099">
        <f t="shared" ref="U4099:U4115" si="324">YEAR(S4099)</f>
        <v>2015</v>
      </c>
    </row>
    <row r="4100" spans="1:21" ht="43.2" x14ac:dyDescent="0.55000000000000004">
      <c r="A4100">
        <v>3859</v>
      </c>
      <c r="B4100" s="3" t="s">
        <v>3856</v>
      </c>
      <c r="C4100" s="3" t="s">
        <v>7968</v>
      </c>
      <c r="D4100" s="6">
        <v>2500</v>
      </c>
      <c r="E4100" s="8">
        <v>1</v>
      </c>
      <c r="F4100" t="s">
        <v>8220</v>
      </c>
      <c r="G4100" t="s">
        <v>8223</v>
      </c>
      <c r="H4100" t="s">
        <v>8245</v>
      </c>
      <c r="I4100">
        <v>1403730000</v>
      </c>
      <c r="J4100">
        <v>1401485207</v>
      </c>
      <c r="K4100" t="b">
        <v>0</v>
      </c>
      <c r="L4100">
        <v>1</v>
      </c>
      <c r="M4100" t="b">
        <v>0</v>
      </c>
      <c r="N4100" t="s">
        <v>8269</v>
      </c>
      <c r="O4100" s="9">
        <f t="shared" si="320"/>
        <v>0</v>
      </c>
      <c r="P4100">
        <f t="shared" si="321"/>
        <v>1</v>
      </c>
      <c r="Q4100" s="11" t="s">
        <v>8315</v>
      </c>
      <c r="R4100" t="s">
        <v>8316</v>
      </c>
      <c r="S4100" s="16">
        <f t="shared" si="322"/>
        <v>41789.893599537041</v>
      </c>
      <c r="T4100" s="16">
        <f t="shared" si="323"/>
        <v>16246.875</v>
      </c>
      <c r="U4100">
        <f t="shared" si="324"/>
        <v>2014</v>
      </c>
    </row>
    <row r="4101" spans="1:21" ht="72" hidden="1" x14ac:dyDescent="0.55000000000000004">
      <c r="A4101">
        <v>3788</v>
      </c>
      <c r="B4101" s="3" t="s">
        <v>3785</v>
      </c>
      <c r="C4101" s="3" t="s">
        <v>7898</v>
      </c>
      <c r="D4101" s="6">
        <v>75000</v>
      </c>
      <c r="E4101" s="8">
        <v>500</v>
      </c>
      <c r="F4101" t="s">
        <v>8220</v>
      </c>
      <c r="G4101" t="s">
        <v>8223</v>
      </c>
      <c r="H4101" t="s">
        <v>8245</v>
      </c>
      <c r="I4101">
        <v>1450887480</v>
      </c>
      <c r="J4101">
        <v>1448469719</v>
      </c>
      <c r="K4101" t="b">
        <v>0</v>
      </c>
      <c r="L4101">
        <v>1</v>
      </c>
      <c r="M4101" t="b">
        <v>0</v>
      </c>
      <c r="N4101" t="s">
        <v>8303</v>
      </c>
      <c r="O4101" s="9">
        <f t="shared" si="320"/>
        <v>1</v>
      </c>
      <c r="P4101">
        <f t="shared" si="321"/>
        <v>500</v>
      </c>
      <c r="Q4101" s="11" t="s">
        <v>8315</v>
      </c>
      <c r="R4101" t="s">
        <v>8357</v>
      </c>
      <c r="S4101" s="16">
        <f t="shared" si="322"/>
        <v>42333.695821759262</v>
      </c>
      <c r="T4101" s="16">
        <f t="shared" si="323"/>
        <v>16792.679166666665</v>
      </c>
      <c r="U4101">
        <f t="shared" si="324"/>
        <v>2015</v>
      </c>
    </row>
    <row r="4102" spans="1:21" ht="43.2" x14ac:dyDescent="0.55000000000000004">
      <c r="A4102">
        <v>2918</v>
      </c>
      <c r="B4102" s="3" t="s">
        <v>2918</v>
      </c>
      <c r="C4102" s="3" t="s">
        <v>7028</v>
      </c>
      <c r="D4102" s="6">
        <v>5000</v>
      </c>
      <c r="E4102" s="8">
        <v>1362</v>
      </c>
      <c r="F4102" t="s">
        <v>8220</v>
      </c>
      <c r="G4102" t="s">
        <v>8223</v>
      </c>
      <c r="H4102" t="s">
        <v>8245</v>
      </c>
      <c r="I4102">
        <v>1446131207</v>
      </c>
      <c r="J4102">
        <v>1443712007</v>
      </c>
      <c r="K4102" t="b">
        <v>0</v>
      </c>
      <c r="L4102">
        <v>20</v>
      </c>
      <c r="M4102" t="b">
        <v>0</v>
      </c>
      <c r="N4102" t="s">
        <v>8269</v>
      </c>
      <c r="O4102" s="9">
        <f t="shared" si="320"/>
        <v>27</v>
      </c>
      <c r="P4102">
        <f t="shared" si="321"/>
        <v>68.099999999999994</v>
      </c>
      <c r="Q4102" s="11" t="s">
        <v>8315</v>
      </c>
      <c r="R4102" t="s">
        <v>8316</v>
      </c>
      <c r="S4102" s="16">
        <f t="shared" si="322"/>
        <v>42278.629710648151</v>
      </c>
      <c r="T4102" s="16">
        <f t="shared" si="323"/>
        <v>16737.629710648147</v>
      </c>
      <c r="U4102">
        <f t="shared" si="324"/>
        <v>2015</v>
      </c>
    </row>
    <row r="4103" spans="1:21" ht="43.2" x14ac:dyDescent="0.55000000000000004">
      <c r="A4103">
        <v>2919</v>
      </c>
      <c r="B4103" s="3" t="s">
        <v>2919</v>
      </c>
      <c r="C4103" s="3" t="s">
        <v>7029</v>
      </c>
      <c r="D4103" s="6">
        <v>600</v>
      </c>
      <c r="E4103" s="8">
        <v>51</v>
      </c>
      <c r="F4103" t="s">
        <v>8220</v>
      </c>
      <c r="G4103" t="s">
        <v>8223</v>
      </c>
      <c r="H4103" t="s">
        <v>8245</v>
      </c>
      <c r="I4103">
        <v>1407250329</v>
      </c>
      <c r="J4103">
        <v>1404658329</v>
      </c>
      <c r="K4103" t="b">
        <v>0</v>
      </c>
      <c r="L4103">
        <v>6</v>
      </c>
      <c r="M4103" t="b">
        <v>0</v>
      </c>
      <c r="N4103" t="s">
        <v>8269</v>
      </c>
      <c r="O4103" s="9">
        <f t="shared" si="320"/>
        <v>9</v>
      </c>
      <c r="P4103">
        <f t="shared" si="321"/>
        <v>8.5</v>
      </c>
      <c r="Q4103" s="11" t="s">
        <v>8315</v>
      </c>
      <c r="R4103" t="s">
        <v>8316</v>
      </c>
      <c r="S4103" s="16">
        <f t="shared" si="322"/>
        <v>41826.61954861111</v>
      </c>
      <c r="T4103" s="16">
        <f t="shared" si="323"/>
        <v>16287.61954861111</v>
      </c>
      <c r="U4103">
        <f t="shared" si="324"/>
        <v>2014</v>
      </c>
    </row>
    <row r="4104" spans="1:21" ht="43.2" x14ac:dyDescent="0.55000000000000004">
      <c r="A4104">
        <v>4063</v>
      </c>
      <c r="B4104" s="3" t="s">
        <v>4059</v>
      </c>
      <c r="C4104" s="3" t="s">
        <v>8167</v>
      </c>
      <c r="D4104" s="6">
        <v>9500</v>
      </c>
      <c r="E4104" s="8">
        <v>135</v>
      </c>
      <c r="F4104" t="s">
        <v>8220</v>
      </c>
      <c r="G4104" t="s">
        <v>8224</v>
      </c>
      <c r="H4104" t="s">
        <v>8246</v>
      </c>
      <c r="I4104">
        <v>1403886084</v>
      </c>
      <c r="J4104">
        <v>1401294084</v>
      </c>
      <c r="K4104" t="b">
        <v>0</v>
      </c>
      <c r="L4104">
        <v>9</v>
      </c>
      <c r="M4104" t="b">
        <v>0</v>
      </c>
      <c r="N4104" t="s">
        <v>8269</v>
      </c>
      <c r="O4104" s="9">
        <f t="shared" si="320"/>
        <v>1</v>
      </c>
      <c r="P4104">
        <f t="shared" si="321"/>
        <v>15</v>
      </c>
      <c r="Q4104" s="11" t="s">
        <v>8315</v>
      </c>
      <c r="R4104" t="s">
        <v>8316</v>
      </c>
      <c r="S4104" s="16">
        <f t="shared" si="322"/>
        <v>41787.681527777779</v>
      </c>
      <c r="T4104" s="16">
        <f t="shared" si="323"/>
        <v>16248.681527777777</v>
      </c>
      <c r="U4104">
        <f t="shared" si="324"/>
        <v>2014</v>
      </c>
    </row>
    <row r="4105" spans="1:21" ht="43.2" x14ac:dyDescent="0.55000000000000004">
      <c r="A4105">
        <v>3909</v>
      </c>
      <c r="B4105" s="3" t="s">
        <v>3906</v>
      </c>
      <c r="C4105" s="3" t="s">
        <v>8017</v>
      </c>
      <c r="D4105" s="6">
        <v>60000</v>
      </c>
      <c r="E4105" s="8">
        <v>135</v>
      </c>
      <c r="F4105" t="s">
        <v>8220</v>
      </c>
      <c r="G4105" t="s">
        <v>8223</v>
      </c>
      <c r="H4105" t="s">
        <v>8245</v>
      </c>
      <c r="I4105">
        <v>1410424642</v>
      </c>
      <c r="J4105">
        <v>1407832642</v>
      </c>
      <c r="K4105" t="b">
        <v>0</v>
      </c>
      <c r="L4105">
        <v>4</v>
      </c>
      <c r="M4105" t="b">
        <v>0</v>
      </c>
      <c r="N4105" t="s">
        <v>8269</v>
      </c>
      <c r="O4105" s="9">
        <f t="shared" ref="O4105:O4113" si="325">ROUND(E4105/D4105*100,0)</f>
        <v>0</v>
      </c>
      <c r="P4105">
        <f t="shared" ref="P4105:P4113" si="326">IFERROR(ROUND(E4105/L4105,2),0)</f>
        <v>33.75</v>
      </c>
      <c r="Q4105" s="11" t="s">
        <v>8315</v>
      </c>
      <c r="R4105" t="s">
        <v>8316</v>
      </c>
      <c r="S4105" s="16">
        <f t="shared" ref="S4105:S4113" si="327">(((J4105/60)/60)/24)+DATE(1970,1,1)</f>
        <v>41863.359282407408</v>
      </c>
      <c r="T4105" s="16">
        <f t="shared" ref="T4105:T4113" si="328">(((I4105/60)/60)/24)</f>
        <v>16324.359282407408</v>
      </c>
      <c r="U4105">
        <f t="shared" si="324"/>
        <v>2014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5"/>
        <v>21</v>
      </c>
      <c r="P4106">
        <f t="shared" si="326"/>
        <v>45.79</v>
      </c>
      <c r="Q4106" s="11" t="s">
        <v>8315</v>
      </c>
      <c r="R4106" t="s">
        <v>8316</v>
      </c>
      <c r="S4106" s="16">
        <f t="shared" si="327"/>
        <v>42640.278171296297</v>
      </c>
      <c r="T4106" s="16">
        <f t="shared" si="328"/>
        <v>17101.278171296297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5"/>
        <v>7</v>
      </c>
      <c r="P4107">
        <f t="shared" si="326"/>
        <v>383.33</v>
      </c>
      <c r="Q4107" s="11" t="s">
        <v>8315</v>
      </c>
      <c r="R4107" t="s">
        <v>8316</v>
      </c>
      <c r="S4107" s="16">
        <f t="shared" si="327"/>
        <v>42697.010520833333</v>
      </c>
      <c r="T4107" s="16">
        <f t="shared" si="328"/>
        <v>17161.010520833333</v>
      </c>
      <c r="U4107">
        <f t="shared" si="324"/>
        <v>2016</v>
      </c>
    </row>
    <row r="4108" spans="1:21" ht="28.8" x14ac:dyDescent="0.55000000000000004">
      <c r="A4108">
        <v>3735</v>
      </c>
      <c r="B4108" s="3" t="s">
        <v>3732</v>
      </c>
      <c r="C4108" s="3" t="s">
        <v>7845</v>
      </c>
      <c r="D4108" s="6">
        <v>150</v>
      </c>
      <c r="E4108" s="8">
        <v>20</v>
      </c>
      <c r="F4108" t="s">
        <v>8220</v>
      </c>
      <c r="G4108" t="s">
        <v>8224</v>
      </c>
      <c r="H4108" t="s">
        <v>8246</v>
      </c>
      <c r="I4108">
        <v>1432831089</v>
      </c>
      <c r="J4108">
        <v>1430239089</v>
      </c>
      <c r="K4108" t="b">
        <v>0</v>
      </c>
      <c r="L4108">
        <v>2</v>
      </c>
      <c r="M4108" t="b">
        <v>0</v>
      </c>
      <c r="N4108" t="s">
        <v>8269</v>
      </c>
      <c r="O4108" s="9">
        <f t="shared" si="325"/>
        <v>13</v>
      </c>
      <c r="P4108">
        <f t="shared" si="326"/>
        <v>10</v>
      </c>
      <c r="Q4108" s="11" t="s">
        <v>8315</v>
      </c>
      <c r="R4108" t="s">
        <v>8316</v>
      </c>
      <c r="S4108" s="16">
        <f t="shared" si="327"/>
        <v>42122.693159722221</v>
      </c>
      <c r="T4108" s="16">
        <f t="shared" si="328"/>
        <v>16583.693159722221</v>
      </c>
      <c r="U4108">
        <f t="shared" si="324"/>
        <v>2015</v>
      </c>
    </row>
    <row r="4109" spans="1:21" ht="43.2" x14ac:dyDescent="0.55000000000000004">
      <c r="A4109">
        <v>3997</v>
      </c>
      <c r="B4109" s="3" t="s">
        <v>3993</v>
      </c>
      <c r="C4109" s="3" t="s">
        <v>8103</v>
      </c>
      <c r="D4109" s="6">
        <v>3000</v>
      </c>
      <c r="E4109" s="8">
        <v>0</v>
      </c>
      <c r="F4109" t="s">
        <v>8220</v>
      </c>
      <c r="G4109" t="s">
        <v>8224</v>
      </c>
      <c r="H4109" t="s">
        <v>8246</v>
      </c>
      <c r="I4109">
        <v>1428222221</v>
      </c>
      <c r="J4109">
        <v>1425633821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325"/>
        <v>0</v>
      </c>
      <c r="P4109">
        <f t="shared" si="326"/>
        <v>0</v>
      </c>
      <c r="Q4109" s="11" t="s">
        <v>8315</v>
      </c>
      <c r="R4109" t="s">
        <v>8316</v>
      </c>
      <c r="S4109" s="16">
        <f t="shared" si="327"/>
        <v>42069.391446759255</v>
      </c>
      <c r="T4109" s="16">
        <f t="shared" si="328"/>
        <v>16530.349780092594</v>
      </c>
      <c r="U4109">
        <f t="shared" si="324"/>
        <v>2015</v>
      </c>
    </row>
    <row r="4110" spans="1:21" ht="43.2" x14ac:dyDescent="0.55000000000000004">
      <c r="A4110">
        <v>3987</v>
      </c>
      <c r="B4110" s="3" t="s">
        <v>3983</v>
      </c>
      <c r="C4110" s="3" t="s">
        <v>8093</v>
      </c>
      <c r="D4110" s="6">
        <v>400</v>
      </c>
      <c r="E4110" s="8">
        <v>151</v>
      </c>
      <c r="F4110" t="s">
        <v>8220</v>
      </c>
      <c r="G4110" t="s">
        <v>8224</v>
      </c>
      <c r="H4110" t="s">
        <v>8246</v>
      </c>
      <c r="I4110">
        <v>1400278290</v>
      </c>
      <c r="J4110">
        <v>1399414290</v>
      </c>
      <c r="K4110" t="b">
        <v>0</v>
      </c>
      <c r="L4110">
        <v>13</v>
      </c>
      <c r="M4110" t="b">
        <v>0</v>
      </c>
      <c r="N4110" t="s">
        <v>8269</v>
      </c>
      <c r="O4110" s="9">
        <f t="shared" si="325"/>
        <v>38</v>
      </c>
      <c r="P4110">
        <f t="shared" si="326"/>
        <v>11.62</v>
      </c>
      <c r="Q4110" s="11" t="s">
        <v>8315</v>
      </c>
      <c r="R4110" t="s">
        <v>8316</v>
      </c>
      <c r="S4110" s="16">
        <f t="shared" si="327"/>
        <v>41765.92465277778</v>
      </c>
      <c r="T4110" s="16">
        <f t="shared" si="328"/>
        <v>16206.924652777778</v>
      </c>
      <c r="U4110">
        <f t="shared" si="324"/>
        <v>2014</v>
      </c>
    </row>
    <row r="4111" spans="1:21" ht="43.2" x14ac:dyDescent="0.55000000000000004">
      <c r="A4111">
        <v>3957</v>
      </c>
      <c r="B4111" s="3" t="s">
        <v>3954</v>
      </c>
      <c r="C4111" s="3" t="s">
        <v>8064</v>
      </c>
      <c r="D4111" s="6">
        <v>28000</v>
      </c>
      <c r="E4111" s="8">
        <v>7</v>
      </c>
      <c r="F4111" t="s">
        <v>8220</v>
      </c>
      <c r="G4111" t="s">
        <v>8223</v>
      </c>
      <c r="H4111" t="s">
        <v>8245</v>
      </c>
      <c r="I4111">
        <v>1468020354</v>
      </c>
      <c r="J4111">
        <v>1464045954</v>
      </c>
      <c r="K4111" t="b">
        <v>0</v>
      </c>
      <c r="L4111">
        <v>1</v>
      </c>
      <c r="M4111" t="b">
        <v>0</v>
      </c>
      <c r="N4111" t="s">
        <v>8269</v>
      </c>
      <c r="O4111" s="9">
        <f t="shared" si="325"/>
        <v>0</v>
      </c>
      <c r="P4111">
        <f t="shared" si="326"/>
        <v>7</v>
      </c>
      <c r="Q4111" s="11" t="s">
        <v>8315</v>
      </c>
      <c r="R4111" t="s">
        <v>8316</v>
      </c>
      <c r="S4111" s="16">
        <f t="shared" si="327"/>
        <v>42513.976319444439</v>
      </c>
      <c r="T4111" s="16">
        <f t="shared" si="328"/>
        <v>16990.976319444442</v>
      </c>
      <c r="U4111">
        <f t="shared" si="324"/>
        <v>2016</v>
      </c>
    </row>
    <row r="4112" spans="1:21" ht="43.2" x14ac:dyDescent="0.55000000000000004">
      <c r="A4112">
        <v>3896</v>
      </c>
      <c r="B4112" s="3" t="s">
        <v>3893</v>
      </c>
      <c r="C4112" s="3" t="s">
        <v>8004</v>
      </c>
      <c r="D4112" s="6">
        <v>1600</v>
      </c>
      <c r="E4112" s="8">
        <v>170</v>
      </c>
      <c r="F4112" t="s">
        <v>8220</v>
      </c>
      <c r="G4112" t="s">
        <v>8223</v>
      </c>
      <c r="H4112" t="s">
        <v>8245</v>
      </c>
      <c r="I4112">
        <v>1402979778</v>
      </c>
      <c r="J4112">
        <v>1401770178</v>
      </c>
      <c r="K4112" t="b">
        <v>0</v>
      </c>
      <c r="L4112">
        <v>4</v>
      </c>
      <c r="M4112" t="b">
        <v>0</v>
      </c>
      <c r="N4112" t="s">
        <v>8269</v>
      </c>
      <c r="O4112" s="9">
        <f t="shared" si="325"/>
        <v>11</v>
      </c>
      <c r="P4112">
        <f t="shared" si="326"/>
        <v>42.5</v>
      </c>
      <c r="Q4112" s="11" t="s">
        <v>8315</v>
      </c>
      <c r="R4112" t="s">
        <v>8316</v>
      </c>
      <c r="S4112" s="16">
        <f t="shared" si="327"/>
        <v>41793.191875000004</v>
      </c>
      <c r="T4112" s="16">
        <f t="shared" si="328"/>
        <v>16238.191875000002</v>
      </c>
      <c r="U4112">
        <f t="shared" si="324"/>
        <v>2014</v>
      </c>
    </row>
    <row r="4113" spans="1:21" ht="43.2" x14ac:dyDescent="0.55000000000000004">
      <c r="A4113">
        <v>3647</v>
      </c>
      <c r="B4113" s="3" t="s">
        <v>3645</v>
      </c>
      <c r="C4113" s="3" t="s">
        <v>7757</v>
      </c>
      <c r="D4113" s="6">
        <v>500</v>
      </c>
      <c r="E4113" s="8">
        <v>30</v>
      </c>
      <c r="F4113" t="s">
        <v>8220</v>
      </c>
      <c r="G4113" t="s">
        <v>8224</v>
      </c>
      <c r="H4113" t="s">
        <v>8246</v>
      </c>
      <c r="I4113">
        <v>1475258327</v>
      </c>
      <c r="J4113">
        <v>1471370327</v>
      </c>
      <c r="K4113" t="b">
        <v>0</v>
      </c>
      <c r="L4113">
        <v>2</v>
      </c>
      <c r="M4113" t="b">
        <v>0</v>
      </c>
      <c r="N4113" t="s">
        <v>8303</v>
      </c>
      <c r="O4113" s="9">
        <f t="shared" si="325"/>
        <v>6</v>
      </c>
      <c r="P4113">
        <f t="shared" si="326"/>
        <v>15</v>
      </c>
      <c r="Q4113" s="11" t="s">
        <v>8315</v>
      </c>
      <c r="R4113" t="s">
        <v>8316</v>
      </c>
      <c r="S4113" s="16">
        <f t="shared" si="327"/>
        <v>42598.749155092592</v>
      </c>
      <c r="T4113" s="16">
        <f t="shared" si="328"/>
        <v>17074.749155092595</v>
      </c>
      <c r="U4113">
        <f t="shared" si="324"/>
        <v>2016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ref="O4114:O4115" si="329">ROUND(E4114/D4114*100,0)</f>
        <v>0</v>
      </c>
      <c r="P4114">
        <f t="shared" ref="P4114:P4115" si="330">IFERROR(ROUND(E4114/L4114,2),0)</f>
        <v>1</v>
      </c>
      <c r="Q4114" s="11" t="s">
        <v>8315</v>
      </c>
      <c r="R4114" t="s">
        <v>8316</v>
      </c>
      <c r="S4114" s="16">
        <f t="shared" ref="S4114:S4115" si="331">(((J4114/60)/60)/24)+DATE(1970,1,1)</f>
        <v>42400.946597222224</v>
      </c>
      <c r="T4114" s="16">
        <f t="shared" ref="T4114:T4115" si="332">(((I4114/60)/60)/24)</f>
        <v>16859</v>
      </c>
      <c r="U4114">
        <f t="shared" si="324"/>
        <v>2016</v>
      </c>
    </row>
    <row r="4115" spans="1:21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9"/>
        <v>0</v>
      </c>
      <c r="P4115">
        <f t="shared" si="330"/>
        <v>1</v>
      </c>
      <c r="S4115" s="16">
        <f t="shared" si="331"/>
        <v>42358.573182870372</v>
      </c>
      <c r="T4115" s="16">
        <f t="shared" si="332"/>
        <v>16808.273611111112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521:U4113">
    <sortCondition ref="B1:B4115"/>
  </sortState>
  <conditionalFormatting sqref="O1:O1048576 P1 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774A-D5C1-431B-A9F3-97FCDAD5255D}">
  <sheetPr codeName="Sheet12"/>
  <dimension ref="A1:H13"/>
  <sheetViews>
    <sheetView workbookViewId="0">
      <selection activeCell="F10" sqref="F10"/>
    </sheetView>
  </sheetViews>
  <sheetFormatPr defaultRowHeight="14.4" x14ac:dyDescent="0.55000000000000004"/>
  <cols>
    <col min="1" max="1" width="12.83984375" bestFit="1" customWidth="1"/>
    <col min="2" max="2" width="16.62890625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style="18" bestFit="1" customWidth="1"/>
    <col min="7" max="7" width="15.578125" style="18" bestFit="1" customWidth="1"/>
    <col min="8" max="8" width="18.20703125" bestFit="1" customWidth="1"/>
  </cols>
  <sheetData>
    <row r="1" spans="1:8" x14ac:dyDescent="0.55000000000000004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s="18" t="s">
        <v>8403</v>
      </c>
      <c r="G1" s="18" t="s">
        <v>8404</v>
      </c>
      <c r="H1" t="s">
        <v>8405</v>
      </c>
    </row>
    <row r="2" spans="1:8" x14ac:dyDescent="0.55000000000000004">
      <c r="A2" t="s">
        <v>8406</v>
      </c>
      <c r="B2">
        <f>COUNTIFS(Kickstarter!D:D,"&lt;1000",Kickstarter!F:F, "Successful",Kickstarter!R:R,"Plays")</f>
        <v>140</v>
      </c>
      <c r="C2">
        <f>COUNTIFS(Kickstarter!D:D,"&lt;1000",Kickstarter!F:F,"Failed",Kickstarter!R:R,"Plays")</f>
        <v>46</v>
      </c>
      <c r="D2">
        <f>COUNTIFS(Kickstarter!E:E,"&lt;1000",Kickstarter!G:G,"Canceled",Kickstarter!S:S,"Plays")</f>
        <v>0</v>
      </c>
      <c r="E2">
        <f>SUM(B2:C2)</f>
        <v>186</v>
      </c>
      <c r="F2" s="18">
        <f>B2/E2</f>
        <v>0.75268817204301075</v>
      </c>
      <c r="G2" s="18">
        <f>C2/E2</f>
        <v>0.24731182795698925</v>
      </c>
      <c r="H2" s="18">
        <f>D2/E2</f>
        <v>0</v>
      </c>
    </row>
    <row r="3" spans="1:8" x14ac:dyDescent="0.55000000000000004">
      <c r="A3" t="s">
        <v>8407</v>
      </c>
      <c r="B3">
        <f>COUNTIFS(Kickstarter!D:D,"&gt;=1000",Kickstarter!F:F, "Successful",Kickstarter!D:D,"&lt;=4999",Kickstarter!R:R,"Plays")</f>
        <v>386</v>
      </c>
      <c r="C3">
        <f>COUNTIFS(Kickstarter!D:D,"&gt;=1000",Kickstarter!F:F,"Failed",Kickstarter!D:D,"&lt;=4999",Kickstarter!R:R,"Plays")</f>
        <v>143</v>
      </c>
      <c r="D3">
        <f>COUNTIFS(Kickstarter!E:E,"&gt;=1000",Kickstarter!G:G,"Canceled",Kickstarter!E:E,"&lt;=4999",Kickstarter!S:S,"Plays")</f>
        <v>0</v>
      </c>
      <c r="E3">
        <f t="shared" ref="E3:E13" si="0">SUM(B3:C3)</f>
        <v>529</v>
      </c>
      <c r="F3" s="18">
        <f t="shared" ref="F3:F13" si="1">B3/E3</f>
        <v>0.72967863894139884</v>
      </c>
      <c r="G3" s="18">
        <f t="shared" ref="G3:G13" si="2">C3/E3</f>
        <v>0.27032136105860116</v>
      </c>
      <c r="H3" s="18">
        <f t="shared" ref="H3:H13" si="3">D3/E3</f>
        <v>0</v>
      </c>
    </row>
    <row r="4" spans="1:8" x14ac:dyDescent="0.55000000000000004">
      <c r="A4" t="s">
        <v>8408</v>
      </c>
      <c r="B4">
        <f>COUNTIFS(Kickstarter!D:D,"&gt;=5000",Kickstarter!F:F, "Successful",Kickstarter!D:D,"&lt;=9999",Kickstarter!R:R,"Plays")</f>
        <v>93</v>
      </c>
      <c r="C4">
        <f>COUNTIFS(Kickstarter!D:D,"&gt;=5000",Kickstarter!F:F,"Failed",Kickstarter!D:D,"&lt;=9999",Kickstarter!R:R,"Plays")</f>
        <v>77</v>
      </c>
      <c r="D4">
        <f>COUNTIFS(Kickstarter!E:E,"&gt;=5000",Kickstarter!G:G,"Canceled",Kickstarter!E:E,"&lt;=9999",Kickstarter!S:S,"Plays")</f>
        <v>0</v>
      </c>
      <c r="E4">
        <f t="shared" si="0"/>
        <v>170</v>
      </c>
      <c r="F4" s="18">
        <f t="shared" si="1"/>
        <v>0.54705882352941182</v>
      </c>
      <c r="G4" s="18">
        <f t="shared" si="2"/>
        <v>0.45294117647058824</v>
      </c>
      <c r="H4" s="18">
        <f t="shared" si="3"/>
        <v>0</v>
      </c>
    </row>
    <row r="5" spans="1:8" x14ac:dyDescent="0.55000000000000004">
      <c r="A5" t="s">
        <v>8409</v>
      </c>
      <c r="B5">
        <f>COUNTIFS(Kickstarter!D:D,"&gt;=10000",Kickstarter!F:F, "Successful",Kickstarter!D:D,"&lt;=14999",Kickstarter!R:R,"Plays")</f>
        <v>39</v>
      </c>
      <c r="C5">
        <f>COUNTIFS(Kickstarter!D:D,"&gt;=10000",Kickstarter!F:F,"Failed",Kickstarter!D:D,"&lt;=14999",Kickstarter!R:R,"Plays")</f>
        <v>34</v>
      </c>
      <c r="D5">
        <f>COUNTIFS(Kickstarter!E:E,"&gt;=10000",Kickstarter!G:G,"Canceled",Kickstarter!E:E,"&lt;=14999",Kickstarter!S:S,"Plays")</f>
        <v>0</v>
      </c>
      <c r="E5">
        <f t="shared" si="0"/>
        <v>73</v>
      </c>
      <c r="F5" s="18">
        <f t="shared" si="1"/>
        <v>0.53424657534246578</v>
      </c>
      <c r="G5" s="18">
        <f t="shared" si="2"/>
        <v>0.46575342465753422</v>
      </c>
      <c r="H5" s="18">
        <f t="shared" si="3"/>
        <v>0</v>
      </c>
    </row>
    <row r="6" spans="1:8" x14ac:dyDescent="0.55000000000000004">
      <c r="A6" t="s">
        <v>8410</v>
      </c>
      <c r="B6">
        <f>COUNTIFS(Kickstarter!D:D,"&gt;=15000",Kickstarter!F:F, "Successful",Kickstarter!D:D,"&lt;=19999",Kickstarter!R:R,"Plays")</f>
        <v>11</v>
      </c>
      <c r="C6">
        <f>COUNTIFS(Kickstarter!D:D,"&gt;=15000",Kickstarter!F:F,"Failed",Kickstarter!D:D,"&lt;=19999",Kickstarter!R:R,"Plays")</f>
        <v>12</v>
      </c>
      <c r="D6">
        <f>COUNTIFS(Kickstarter!E:E,"&gt;=15000",Kickstarter!G:G,"Canceled",Kickstarter!E:E,"&lt;=19999",Kickstarter!S:S,"Plays")</f>
        <v>0</v>
      </c>
      <c r="E6">
        <f t="shared" si="0"/>
        <v>23</v>
      </c>
      <c r="F6" s="18">
        <f t="shared" si="1"/>
        <v>0.47826086956521741</v>
      </c>
      <c r="G6" s="18">
        <f t="shared" si="2"/>
        <v>0.52173913043478259</v>
      </c>
      <c r="H6" s="18">
        <f t="shared" si="3"/>
        <v>0</v>
      </c>
    </row>
    <row r="7" spans="1:8" x14ac:dyDescent="0.55000000000000004">
      <c r="A7" t="s">
        <v>8411</v>
      </c>
      <c r="B7">
        <f>COUNTIFS(Kickstarter!D:D,"&gt;=20000",Kickstarter!F:F, 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COUNTIFS(Kickstarter!E:E,"&gt;=20000",Kickstarter!G:G,"Canceled",Kickstarter!E:E,"&lt;=24999",Kickstarter!S:S,"Plays")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55000000000000004">
      <c r="A8" t="s">
        <v>8412</v>
      </c>
      <c r="B8">
        <f>COUNTIFS(Kickstarter!D:D,"&gt;=25000",Kickstarter!F:F, 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COUNTIFS(Kickstarter!E:E,"&gt;=25000",Kickstarter!G:G,"Canceled",Kickstarter!E:E,"&lt;=29999",Kickstarter!S:S,"Plays")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55000000000000004">
      <c r="A9" t="s">
        <v>8413</v>
      </c>
      <c r="B9">
        <f>COUNTIFS(Kickstarter!D:D,"&gt;=30000",Kickstarter!F:F, 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COUNTIFS(Kickstarter!E:E,"&gt;=30000",Kickstarter!G:G,"Canceled",Kickstarter!E:E,"&lt;=34999",Kickstarter!S:S,"Plays")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55000000000000004">
      <c r="A10" t="s">
        <v>8414</v>
      </c>
      <c r="B10">
        <f>COUNTIFS(Kickstarter!D:D,"&gt;=35000",Kickstarter!F:F, 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COUNTIFS(Kickstarter!E:E,"&gt;=35000",Kickstarter!G:G,"Canceled",Kickstarter!E:E,"&lt;=39999",Kickstarter!S:S,"Plays")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55000000000000004">
      <c r="A11" t="s">
        <v>8415</v>
      </c>
      <c r="B11">
        <f>COUNTIFS(Kickstarter!D:D,"&gt;=40000",Kickstarter!F:F, 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COUNTIFS(Kickstarter!E:E,"&gt;=40000",Kickstarter!G:G,"Canceled",Kickstarter!E:E,"&lt;=44999",Kickstarter!S:S,"Plays")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55000000000000004">
      <c r="A12" t="s">
        <v>8416</v>
      </c>
      <c r="B12">
        <f>COUNTIFS(Kickstarter!D:D,"&gt;=45000",Kickstarter!F:F, 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COUNTIFS(Kickstarter!E:E,"&gt;=45000",Kickstarter!G:G,"Canceled",Kickstarter!E:E,"&lt;=49999",Kickstarter!S:S,"Plays")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55000000000000004">
      <c r="A13" t="s">
        <v>8417</v>
      </c>
      <c r="B13">
        <f>COUNTIFS(Kickstarter!D:D,"&gt;50000",Kickstarter!F:F, "Successful",Kickstarter!R:R,"Plays")</f>
        <v>2</v>
      </c>
      <c r="C13">
        <f>COUNTIFS(Kickstarter!D:D,"&gt;50000",Kickstarter!F:F,"Failed",Kickstarter!R:R,"Plays")</f>
        <v>11</v>
      </c>
      <c r="D13">
        <f>COUNTIFS(Kickstarter!E:E,"&gt;50000",Kickstarter!G:G,"Canceled",Kickstarter!S:S,"Plays")</f>
        <v>0</v>
      </c>
      <c r="E13">
        <f t="shared" si="0"/>
        <v>13</v>
      </c>
      <c r="F13" s="18">
        <f t="shared" si="1"/>
        <v>0.15384615384615385</v>
      </c>
      <c r="G13" s="18">
        <f t="shared" si="2"/>
        <v>0.84615384615384615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7F78D-687A-4906-BF46-10B61974E150}">
  <sheetPr codeName="Sheet3"/>
  <dimension ref="A1:F8"/>
  <sheetViews>
    <sheetView workbookViewId="0">
      <selection activeCell="C3" sqref="C3:F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6.41796875" bestFit="1" customWidth="1"/>
    <col min="12" max="12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8363</v>
      </c>
      <c r="B3" s="12" t="s">
        <v>8362</v>
      </c>
    </row>
    <row r="4" spans="1:6" x14ac:dyDescent="0.55000000000000004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8303</v>
      </c>
      <c r="B5" s="14">
        <v>11</v>
      </c>
      <c r="C5" s="14">
        <v>40</v>
      </c>
      <c r="D5" s="14"/>
      <c r="E5" s="14">
        <v>45</v>
      </c>
      <c r="F5" s="14">
        <v>96</v>
      </c>
    </row>
    <row r="6" spans="1:6" x14ac:dyDescent="0.55000000000000004">
      <c r="A6" s="13" t="s">
        <v>8269</v>
      </c>
      <c r="B6" s="14"/>
      <c r="C6" s="14">
        <v>250</v>
      </c>
      <c r="D6" s="14">
        <v>9</v>
      </c>
      <c r="E6" s="14">
        <v>412</v>
      </c>
      <c r="F6" s="14">
        <v>671</v>
      </c>
    </row>
    <row r="7" spans="1:6" x14ac:dyDescent="0.55000000000000004">
      <c r="A7" s="13" t="s">
        <v>8301</v>
      </c>
      <c r="B7" s="14">
        <v>15</v>
      </c>
      <c r="C7" s="14">
        <v>59</v>
      </c>
      <c r="D7" s="14">
        <v>3</v>
      </c>
      <c r="E7" s="14">
        <v>68</v>
      </c>
      <c r="F7" s="14">
        <v>145</v>
      </c>
    </row>
    <row r="8" spans="1:6" x14ac:dyDescent="0.55000000000000004">
      <c r="A8" s="13" t="s">
        <v>8361</v>
      </c>
      <c r="B8" s="14">
        <v>26</v>
      </c>
      <c r="C8" s="14">
        <v>349</v>
      </c>
      <c r="D8" s="14">
        <v>12</v>
      </c>
      <c r="E8" s="14">
        <v>525</v>
      </c>
      <c r="F8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466B-515F-43E6-8C91-B97A4CBDA32B}">
  <sheetPr codeName="Sheet4"/>
  <dimension ref="A1:E7"/>
  <sheetViews>
    <sheetView workbookViewId="0">
      <selection activeCell="E4" sqref="E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2" t="s">
        <v>8222</v>
      </c>
      <c r="B1" t="s">
        <v>8224</v>
      </c>
    </row>
    <row r="2" spans="1:5" x14ac:dyDescent="0.55000000000000004">
      <c r="A2" s="12" t="s">
        <v>8358</v>
      </c>
      <c r="B2" t="s">
        <v>8364</v>
      </c>
    </row>
    <row r="4" spans="1:5" x14ac:dyDescent="0.55000000000000004">
      <c r="A4" s="12" t="s">
        <v>8363</v>
      </c>
      <c r="B4" s="12" t="s">
        <v>8362</v>
      </c>
    </row>
    <row r="5" spans="1:5" x14ac:dyDescent="0.55000000000000004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14">
        <v>70</v>
      </c>
      <c r="C6" s="14">
        <v>6</v>
      </c>
      <c r="D6" s="14">
        <v>236</v>
      </c>
      <c r="E6" s="14">
        <v>312</v>
      </c>
    </row>
    <row r="7" spans="1:5" x14ac:dyDescent="0.55000000000000004">
      <c r="A7" s="13" t="s">
        <v>8361</v>
      </c>
      <c r="B7" s="14">
        <v>70</v>
      </c>
      <c r="C7" s="14">
        <v>6</v>
      </c>
      <c r="D7" s="14">
        <v>236</v>
      </c>
      <c r="E7" s="14">
        <v>312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3FA69-B7F0-4FD4-844E-48B32EA78F9A}">
  <sheetPr codeName="Sheet5"/>
  <dimension ref="A1:F17"/>
  <sheetViews>
    <sheetView workbookViewId="0">
      <selection activeCell="C3" sqref="C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8358</v>
      </c>
      <c r="B1" t="s">
        <v>8315</v>
      </c>
    </row>
    <row r="3" spans="1:6" x14ac:dyDescent="0.55000000000000004">
      <c r="A3" s="12" t="s">
        <v>8363</v>
      </c>
      <c r="B3" s="12" t="s">
        <v>8362</v>
      </c>
    </row>
    <row r="4" spans="1:6" x14ac:dyDescent="0.55000000000000004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55000000000000004">
      <c r="A6" s="17" t="s">
        <v>8374</v>
      </c>
      <c r="B6" s="14">
        <v>3</v>
      </c>
      <c r="C6" s="14">
        <v>40</v>
      </c>
      <c r="D6" s="14">
        <v>8</v>
      </c>
      <c r="E6" s="14">
        <v>72</v>
      </c>
      <c r="F6" s="14">
        <v>123</v>
      </c>
    </row>
    <row r="7" spans="1:6" x14ac:dyDescent="0.55000000000000004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55000000000000004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55000000000000004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55000000000000004">
      <c r="A10" s="17" t="s">
        <v>8377</v>
      </c>
      <c r="B10" s="14">
        <v>4</v>
      </c>
      <c r="C10" s="14">
        <v>49</v>
      </c>
      <c r="D10" s="14"/>
      <c r="E10" s="14">
        <v>99</v>
      </c>
      <c r="F10" s="14">
        <v>152</v>
      </c>
    </row>
    <row r="11" spans="1:6" x14ac:dyDescent="0.55000000000000004">
      <c r="A11" s="17" t="s">
        <v>8368</v>
      </c>
      <c r="B11" s="14">
        <v>1</v>
      </c>
      <c r="C11" s="14">
        <v>50</v>
      </c>
      <c r="D11" s="14"/>
      <c r="E11" s="14">
        <v>86</v>
      </c>
      <c r="F11" s="14">
        <v>137</v>
      </c>
    </row>
    <row r="12" spans="1:6" x14ac:dyDescent="0.55000000000000004">
      <c r="A12" s="17" t="s">
        <v>8369</v>
      </c>
      <c r="B12" s="14">
        <v>4</v>
      </c>
      <c r="C12" s="14">
        <v>48</v>
      </c>
      <c r="D12" s="14"/>
      <c r="E12" s="14">
        <v>72</v>
      </c>
      <c r="F12" s="14">
        <v>124</v>
      </c>
    </row>
    <row r="13" spans="1:6" x14ac:dyDescent="0.55000000000000004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55000000000000004">
      <c r="A14" s="17" t="s">
        <v>8371</v>
      </c>
      <c r="B14" s="14"/>
      <c r="C14" s="14">
        <v>50</v>
      </c>
      <c r="D14" s="14"/>
      <c r="E14" s="14">
        <v>64</v>
      </c>
      <c r="F14" s="14">
        <v>114</v>
      </c>
    </row>
    <row r="15" spans="1:6" x14ac:dyDescent="0.55000000000000004">
      <c r="A15" s="17" t="s">
        <v>8372</v>
      </c>
      <c r="B15" s="14">
        <v>3</v>
      </c>
      <c r="C15" s="14">
        <v>32</v>
      </c>
      <c r="D15" s="14"/>
      <c r="E15" s="14">
        <v>54</v>
      </c>
      <c r="F15" s="14">
        <v>89</v>
      </c>
    </row>
    <row r="16" spans="1:6" x14ac:dyDescent="0.55000000000000004">
      <c r="A16" s="17" t="s">
        <v>8378</v>
      </c>
      <c r="B16" s="14">
        <v>3</v>
      </c>
      <c r="C16" s="14">
        <v>34</v>
      </c>
      <c r="D16" s="14"/>
      <c r="E16" s="14">
        <v>37</v>
      </c>
      <c r="F16" s="14">
        <v>74</v>
      </c>
    </row>
    <row r="17" spans="1:6" x14ac:dyDescent="0.55000000000000004">
      <c r="A17" s="17" t="s">
        <v>8361</v>
      </c>
      <c r="B17" s="14">
        <v>37</v>
      </c>
      <c r="C17" s="14">
        <v>495</v>
      </c>
      <c r="D17" s="14">
        <v>24</v>
      </c>
      <c r="E17" s="14">
        <v>837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07DD-9D9F-4195-BA98-7B79D4E2AE45}">
  <sheetPr codeName="Sheet6"/>
  <dimension ref="A1:F6"/>
  <sheetViews>
    <sheetView workbookViewId="0">
      <selection activeCell="C25" sqref="C25"/>
    </sheetView>
  </sheetViews>
  <sheetFormatPr defaultRowHeight="14.4" x14ac:dyDescent="0.55000000000000004"/>
  <cols>
    <col min="1" max="1" width="30.83984375" bestFit="1" customWidth="1"/>
    <col min="2" max="2" width="104.5234375" bestFit="1" customWidth="1"/>
    <col min="5" max="5" width="15.578125" bestFit="1" customWidth="1"/>
    <col min="6" max="6" width="16.5234375" bestFit="1" customWidth="1"/>
  </cols>
  <sheetData>
    <row r="1" spans="1:6" s="1" customFormat="1" x14ac:dyDescent="0.55000000000000004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55000000000000004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  <c r="E2" s="8">
        <f>VLOOKUP(A2, Kickstarter!B:Q, 15, FALSE)</f>
        <v>51.79</v>
      </c>
      <c r="F2">
        <f>VLOOKUP(A2, Kickstarter!B:Q, 11, FALSE)</f>
        <v>39</v>
      </c>
    </row>
    <row r="3" spans="1:6" x14ac:dyDescent="0.55000000000000004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  <c r="E3" s="8">
        <f>VLOOKUP(A3, Kickstarter!B:Q, 15, FALSE)</f>
        <v>36.07</v>
      </c>
      <c r="F3">
        <f>VLOOKUP(A3, Kickstarter!B:Q, 11, FALSE)</f>
        <v>56</v>
      </c>
    </row>
    <row r="4" spans="1:6" x14ac:dyDescent="0.55000000000000004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  <c r="E4" s="8">
        <f>VLOOKUP(A4, Kickstarter!B:Q, 15, FALSE)</f>
        <v>33.03</v>
      </c>
      <c r="F4">
        <f>VLOOKUP(A4, Kickstarter!B:Q, 11, FALSE)</f>
        <v>78</v>
      </c>
    </row>
    <row r="5" spans="1:6" x14ac:dyDescent="0.55000000000000004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  <c r="E5" s="8">
        <f>VLOOKUP(A5, Kickstarter!B:Q, 15, FALSE)</f>
        <v>44.92</v>
      </c>
      <c r="F5">
        <f>VLOOKUP(A5, Kickstarter!B:Q, 11, FALSE)</f>
        <v>26</v>
      </c>
    </row>
    <row r="6" spans="1:6" x14ac:dyDescent="0.55000000000000004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  <c r="E6" s="8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6BE50-21B6-4AF5-A005-483434B2832A}">
  <sheetPr codeName="Sheet9"/>
  <dimension ref="A1:C14"/>
  <sheetViews>
    <sheetView tabSelected="1" workbookViewId="0">
      <selection activeCell="C4" sqref="C4"/>
    </sheetView>
  </sheetViews>
  <sheetFormatPr defaultRowHeight="14.4" x14ac:dyDescent="0.55000000000000004"/>
  <cols>
    <col min="1" max="1" width="26.1015625" bestFit="1" customWidth="1"/>
    <col min="2" max="2" width="9.26171875" bestFit="1" customWidth="1"/>
    <col min="3" max="3" width="10.7890625" bestFit="1" customWidth="1"/>
  </cols>
  <sheetData>
    <row r="1" spans="1:3" x14ac:dyDescent="0.55000000000000004">
      <c r="B1" t="s">
        <v>8384</v>
      </c>
      <c r="C1" t="s">
        <v>8385</v>
      </c>
    </row>
    <row r="2" spans="1:3" x14ac:dyDescent="0.55000000000000004">
      <c r="A2" t="s">
        <v>8386</v>
      </c>
      <c r="B2" s="8" t="e">
        <f>AVERAGE(#REF!)</f>
        <v>#REF!</v>
      </c>
      <c r="C2" s="8" t="e">
        <f>AVERAGE(#REF!)</f>
        <v>#REF!</v>
      </c>
    </row>
    <row r="3" spans="1:3" x14ac:dyDescent="0.55000000000000004">
      <c r="A3" t="s">
        <v>8387</v>
      </c>
      <c r="B3" s="8" t="e">
        <f>MEDIAN(#REF!)</f>
        <v>#REF!</v>
      </c>
      <c r="C3" s="8" t="e">
        <f>MEDIAN(#REF!)</f>
        <v>#REF!</v>
      </c>
    </row>
    <row r="4" spans="1:3" x14ac:dyDescent="0.55000000000000004">
      <c r="A4" t="s">
        <v>8394</v>
      </c>
      <c r="B4" s="8" t="e">
        <f>_xlfn.STDEV.P(#REF!)</f>
        <v>#REF!</v>
      </c>
      <c r="C4" s="8"/>
    </row>
    <row r="5" spans="1:3" x14ac:dyDescent="0.55000000000000004">
      <c r="A5" t="s">
        <v>8395</v>
      </c>
      <c r="B5" s="8" t="e">
        <f>_xlfn.QUARTILE.EXC(#REF!,  3)</f>
        <v>#REF!</v>
      </c>
      <c r="C5" s="8"/>
    </row>
    <row r="6" spans="1:3" x14ac:dyDescent="0.55000000000000004">
      <c r="A6" t="s">
        <v>8396</v>
      </c>
      <c r="B6" s="8" t="e">
        <f>_xlfn.QUARTILE.EXC(#REF!, 1)</f>
        <v>#REF!</v>
      </c>
      <c r="C6" s="8"/>
    </row>
    <row r="7" spans="1:3" x14ac:dyDescent="0.55000000000000004">
      <c r="A7" t="s">
        <v>8397</v>
      </c>
      <c r="B7" s="8" t="e">
        <f>B5-B6</f>
        <v>#REF!</v>
      </c>
      <c r="C7" s="8"/>
    </row>
    <row r="8" spans="1:3" x14ac:dyDescent="0.55000000000000004">
      <c r="B8" s="8"/>
      <c r="C8" s="8"/>
    </row>
    <row r="9" spans="1:3" x14ac:dyDescent="0.55000000000000004">
      <c r="A9" t="s">
        <v>8388</v>
      </c>
      <c r="B9" s="8" t="e">
        <f>AVERAGE(#REF!)</f>
        <v>#REF!</v>
      </c>
      <c r="C9" s="8" t="e">
        <f>AVERAGE(#REF!)</f>
        <v>#REF!</v>
      </c>
    </row>
    <row r="10" spans="1:3" x14ac:dyDescent="0.55000000000000004">
      <c r="A10" t="s">
        <v>8389</v>
      </c>
      <c r="B10" s="8" t="e">
        <f>MEDIAN(#REF!)</f>
        <v>#REF!</v>
      </c>
      <c r="C10" s="8" t="e">
        <f>MEDIAN(#REF!)</f>
        <v>#REF!</v>
      </c>
    </row>
    <row r="11" spans="1:3" x14ac:dyDescent="0.55000000000000004">
      <c r="A11" t="s">
        <v>8390</v>
      </c>
    </row>
    <row r="12" spans="1:3" x14ac:dyDescent="0.55000000000000004">
      <c r="A12" t="s">
        <v>8391</v>
      </c>
    </row>
    <row r="13" spans="1:3" x14ac:dyDescent="0.55000000000000004">
      <c r="A13" t="s">
        <v>8392</v>
      </c>
    </row>
    <row r="14" spans="1:3" x14ac:dyDescent="0.55000000000000004">
      <c r="A14" t="s">
        <v>8393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Neekoh</cp:lastModifiedBy>
  <dcterms:created xsi:type="dcterms:W3CDTF">2017-04-20T15:17:24Z</dcterms:created>
  <dcterms:modified xsi:type="dcterms:W3CDTF">2022-04-03T14:55:40Z</dcterms:modified>
</cp:coreProperties>
</file>