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hanso\Downloads\New folder (2)\Text-To-Video-AI\agents\"/>
    </mc:Choice>
  </mc:AlternateContent>
  <xr:revisionPtr revIDLastSave="0" documentId="13_ncr:1_{DB94FD3B-ABBB-4EBD-8971-BD710924B4CC}" xr6:coauthVersionLast="47" xr6:coauthVersionMax="47" xr10:uidLastSave="{00000000-0000-0000-0000-000000000000}"/>
  <bookViews>
    <workbookView xWindow="-108" yWindow="-108" windowWidth="23256" windowHeight="12456" tabRatio="845" activeTab="2" xr2:uid="{14F8C912-AA24-4998-B501-BB6E7FCE48AB}"/>
  </bookViews>
  <sheets>
    <sheet name="Fund House AUM" sheetId="11" r:id="rId1"/>
    <sheet name="Flexi Cap" sheetId="1" r:id="rId2"/>
    <sheet name="Large and Mid Cap" sheetId="2" r:id="rId3"/>
    <sheet name="BAF" sheetId="3" r:id="rId4"/>
    <sheet name="Arbitrage" sheetId="4" r:id="rId5"/>
    <sheet name="BPSU" sheetId="5" r:id="rId6"/>
    <sheet name="Liquid" sheetId="6" r:id="rId7"/>
    <sheet name="Overnight" sheetId="7" r:id="rId8"/>
    <sheet name="MMF" sheetId="8" r:id="rId9"/>
    <sheet name="MAAF" sheetId="13" r:id="rId10"/>
    <sheet name="Large Cap" sheetId="14" r:id="rId11"/>
    <sheet name="Nifty Bank ETF" sheetId="9" r:id="rId12"/>
    <sheet name="Nifty 50 ETF" sheetId="10" r:id="rId13"/>
    <sheet name="1D Rate ETF" sheetId="12" r:id="rId14"/>
    <sheet name="Consumption" sheetId="15" r:id="rId15"/>
    <sheet name="Healthcare" sheetId="16" r:id="rId16"/>
    <sheet name="ELSS" sheetId="17" r:id="rId17"/>
    <sheet name="GILT" sheetId="18" r:id="rId18"/>
  </sheets>
  <externalReferences>
    <externalReference r:id="rId19"/>
  </externalReferences>
  <definedNames>
    <definedName name="_xlnm._FilterDatabase" localSheetId="13" hidden="1">'1D Rate ETF'!$B$1:$E$1</definedName>
    <definedName name="_xlnm._FilterDatabase" localSheetId="4" hidden="1">Arbitrage!$B$1:$E$1</definedName>
    <definedName name="_xlnm._FilterDatabase" localSheetId="3" hidden="1">BAF!$B$1:$E$1</definedName>
    <definedName name="_xlnm._FilterDatabase" localSheetId="5" hidden="1">BPSU!$B$1:$E$1</definedName>
    <definedName name="_xlnm._FilterDatabase" localSheetId="14" hidden="1">Consumption!$B$1:$E$1</definedName>
    <definedName name="_xlnm._FilterDatabase" localSheetId="1" hidden="1">'Flexi Cap'!$B$1:$E$1</definedName>
    <definedName name="_xlnm._FilterDatabase" localSheetId="0" hidden="1">'Fund House AUM'!$B$1:$E$1</definedName>
    <definedName name="_xlnm._FilterDatabase" localSheetId="15" hidden="1">Healthcare!$B$1:$E$1</definedName>
    <definedName name="_xlnm._FilterDatabase" localSheetId="2" hidden="1">'Large and Mid Cap'!$B$1:$E$1</definedName>
    <definedName name="_xlnm._FilterDatabase" localSheetId="10" hidden="1">'Large Cap'!$B$1:$E$1</definedName>
    <definedName name="_xlnm._FilterDatabase" localSheetId="6" hidden="1">Liquid!$B$1:$E$1</definedName>
    <definedName name="_xlnm._FilterDatabase" localSheetId="9" hidden="1">MAAF!$B$1:$E$1</definedName>
    <definedName name="_xlnm._FilterDatabase" localSheetId="8" hidden="1">MMF!$B$1:$E$1</definedName>
    <definedName name="_xlnm._FilterDatabase" localSheetId="12" hidden="1">'Nifty 50 ETF'!$B$1:$E$1</definedName>
    <definedName name="_xlnm._FilterDatabase" localSheetId="11" hidden="1">'Nifty Bank ETF'!$B$1:$E$1</definedName>
    <definedName name="_xlnm._FilterDatabase" localSheetId="7" hidden="1">Overnight!$B$1:$E$1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6" l="1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2" i="16"/>
  <c r="B16" i="16" s="1"/>
  <c r="B4" i="15"/>
  <c r="D24" i="18"/>
  <c r="D40" i="17"/>
  <c r="B7" i="9"/>
  <c r="B8" i="9"/>
  <c r="B5" i="9"/>
  <c r="B10" i="9"/>
  <c r="B11" i="9"/>
  <c r="B14" i="9"/>
  <c r="B13" i="9"/>
  <c r="B12" i="9"/>
  <c r="B23" i="14"/>
  <c r="B21" i="14"/>
  <c r="B20" i="14"/>
  <c r="B19" i="14"/>
  <c r="B18" i="14"/>
  <c r="B6" i="14"/>
  <c r="B5" i="14"/>
  <c r="B4" i="14"/>
  <c r="B3" i="14"/>
  <c r="D28" i="13"/>
  <c r="D27" i="13"/>
  <c r="D26" i="13"/>
  <c r="D25" i="13"/>
  <c r="D24" i="13"/>
  <c r="D23" i="13"/>
  <c r="D22" i="13"/>
  <c r="D21" i="13"/>
  <c r="D20" i="13"/>
  <c r="D18" i="13"/>
  <c r="D19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B25" i="13" s="1"/>
  <c r="D24" i="8"/>
  <c r="D23" i="8"/>
  <c r="D21" i="8"/>
  <c r="D22" i="8"/>
  <c r="D20" i="8"/>
  <c r="D19" i="8"/>
  <c r="D18" i="8"/>
  <c r="D17" i="8"/>
  <c r="D16" i="8"/>
  <c r="D15" i="8"/>
  <c r="D14" i="8"/>
  <c r="D13" i="8"/>
  <c r="D12" i="8"/>
  <c r="D11" i="8"/>
  <c r="D8" i="8"/>
  <c r="D9" i="8"/>
  <c r="D10" i="8"/>
  <c r="D7" i="8"/>
  <c r="D5" i="8"/>
  <c r="D4" i="8"/>
  <c r="D2" i="8"/>
  <c r="D3" i="8"/>
  <c r="D6" i="8"/>
  <c r="D36" i="7"/>
  <c r="B23" i="6"/>
  <c r="B9" i="6"/>
  <c r="B8" i="6"/>
  <c r="B14" i="6"/>
  <c r="B18" i="4"/>
  <c r="B28" i="4"/>
  <c r="B17" i="2"/>
  <c r="B17" i="15"/>
  <c r="B12" i="6"/>
  <c r="D18" i="16" l="1"/>
  <c r="B3" i="16"/>
  <c r="B6" i="16"/>
  <c r="B8" i="16"/>
  <c r="B11" i="16"/>
  <c r="B12" i="16"/>
  <c r="B13" i="16"/>
  <c r="B17" i="16"/>
  <c r="B4" i="16"/>
  <c r="B7" i="16"/>
  <c r="B10" i="16"/>
  <c r="B14" i="16"/>
  <c r="B15" i="16"/>
  <c r="B2" i="16"/>
  <c r="B5" i="16"/>
  <c r="B9" i="16"/>
  <c r="B7" i="15"/>
  <c r="D15" i="12"/>
  <c r="B6" i="9"/>
  <c r="B4" i="9"/>
  <c r="B2" i="9"/>
  <c r="B9" i="9"/>
  <c r="B3" i="9"/>
  <c r="D15" i="9"/>
  <c r="B33" i="14"/>
  <c r="B13" i="14"/>
  <c r="B7" i="14"/>
  <c r="B16" i="14"/>
  <c r="B9" i="14"/>
  <c r="B17" i="14"/>
  <c r="B31" i="14"/>
  <c r="B14" i="14"/>
  <c r="B12" i="14"/>
  <c r="B27" i="14"/>
  <c r="B26" i="14"/>
  <c r="B25" i="14"/>
  <c r="B24" i="14"/>
  <c r="B8" i="14"/>
  <c r="B32" i="14"/>
  <c r="B15" i="14"/>
  <c r="B30" i="14"/>
  <c r="B29" i="14"/>
  <c r="B28" i="14"/>
  <c r="B11" i="14"/>
  <c r="B10" i="14"/>
  <c r="B22" i="14"/>
  <c r="D29" i="13"/>
  <c r="B24" i="13"/>
  <c r="B21" i="6"/>
  <c r="B26" i="6"/>
  <c r="B18" i="6"/>
  <c r="B29" i="6"/>
  <c r="B4" i="4"/>
  <c r="B7" i="4"/>
  <c r="B17" i="4"/>
  <c r="B5" i="4"/>
  <c r="B21" i="4"/>
  <c r="B29" i="4"/>
  <c r="B14" i="4"/>
  <c r="B13" i="4"/>
  <c r="B20" i="4"/>
  <c r="B19" i="4"/>
  <c r="B6" i="4"/>
  <c r="B22" i="4"/>
  <c r="B24" i="4"/>
  <c r="B8" i="4"/>
  <c r="B23" i="4"/>
  <c r="B3" i="4"/>
  <c r="B32" i="4"/>
  <c r="B27" i="4"/>
  <c r="B26" i="4"/>
  <c r="B10" i="4"/>
  <c r="B31" i="4"/>
  <c r="B12" i="4"/>
  <c r="B25" i="4"/>
  <c r="B30" i="4"/>
  <c r="B11" i="4"/>
  <c r="B9" i="4"/>
  <c r="B16" i="4"/>
  <c r="B15" i="4"/>
  <c r="B6" i="2"/>
  <c r="B13" i="2"/>
  <c r="B30" i="2"/>
  <c r="B21" i="2"/>
  <c r="B11" i="15"/>
  <c r="B15" i="15"/>
  <c r="B5" i="15"/>
  <c r="B8" i="15"/>
  <c r="B9" i="15"/>
  <c r="B16" i="15"/>
  <c r="B6" i="15"/>
  <c r="D19" i="15"/>
  <c r="B18" i="15"/>
  <c r="B10" i="15"/>
  <c r="B12" i="15"/>
  <c r="B2" i="15"/>
  <c r="B3" i="15"/>
  <c r="B13" i="15"/>
  <c r="B14" i="15"/>
  <c r="D19" i="10"/>
  <c r="D34" i="14"/>
  <c r="D25" i="8"/>
  <c r="B4" i="6"/>
  <c r="B33" i="6"/>
  <c r="D39" i="6"/>
  <c r="D24" i="5"/>
  <c r="D33" i="4"/>
  <c r="D36" i="3"/>
  <c r="D33" i="2"/>
  <c r="B29" i="2"/>
  <c r="B31" i="2"/>
  <c r="B10" i="2"/>
  <c r="D41" i="1"/>
  <c r="B2" i="12"/>
  <c r="B11" i="12"/>
  <c r="B14" i="12"/>
  <c r="B10" i="12"/>
  <c r="B13" i="12"/>
  <c r="B8" i="12"/>
  <c r="B5" i="12"/>
  <c r="B3" i="12"/>
  <c r="B9" i="12"/>
  <c r="B6" i="12"/>
  <c r="B4" i="12"/>
  <c r="B12" i="12"/>
  <c r="B7" i="12"/>
  <c r="B32" i="6"/>
  <c r="B5" i="6"/>
  <c r="B17" i="6"/>
  <c r="B22" i="6"/>
  <c r="B35" i="6"/>
  <c r="B38" i="6"/>
  <c r="B25" i="6"/>
  <c r="B37" i="6"/>
  <c r="B11" i="6"/>
  <c r="B16" i="6"/>
  <c r="B28" i="6"/>
  <c r="B31" i="6"/>
  <c r="B3" i="6"/>
  <c r="B6" i="6"/>
  <c r="B15" i="6"/>
  <c r="B24" i="6"/>
  <c r="B36" i="6"/>
  <c r="B2" i="6"/>
  <c r="B7" i="6"/>
  <c r="B10" i="6"/>
  <c r="B13" i="6"/>
  <c r="B19" i="6"/>
  <c r="B20" i="6"/>
  <c r="B27" i="6"/>
  <c r="B30" i="6"/>
  <c r="B34" i="6"/>
  <c r="B2" i="4"/>
  <c r="B27" i="2"/>
  <c r="B2" i="2"/>
  <c r="B7" i="2"/>
  <c r="B19" i="2"/>
  <c r="B23" i="2"/>
  <c r="B32" i="2"/>
  <c r="B22" i="2"/>
  <c r="B3" i="2"/>
  <c r="B9" i="2"/>
  <c r="B14" i="2"/>
  <c r="B24" i="2"/>
  <c r="B5" i="2"/>
  <c r="B11" i="2"/>
  <c r="B15" i="2"/>
  <c r="B18" i="2"/>
  <c r="B26" i="2"/>
  <c r="B4" i="2"/>
  <c r="B8" i="2"/>
  <c r="B12" i="2"/>
  <c r="B16" i="2"/>
  <c r="B20" i="2"/>
  <c r="B25" i="2"/>
  <c r="B28" i="2"/>
  <c r="B21" i="13"/>
  <c r="B2" i="13"/>
  <c r="D45" i="11" l="1"/>
  <c r="B2" i="14"/>
  <c r="B21" i="3" l="1"/>
  <c r="B3" i="10" l="1"/>
  <c r="B23" i="13"/>
  <c r="B10" i="13"/>
  <c r="B6" i="13"/>
  <c r="B22" i="7"/>
  <c r="B16" i="3"/>
  <c r="B17" i="3"/>
  <c r="B9" i="1"/>
  <c r="B42" i="11"/>
  <c r="B43" i="11"/>
  <c r="B44" i="11"/>
  <c r="B41" i="11"/>
  <c r="B40" i="11"/>
  <c r="B37" i="11"/>
  <c r="B39" i="11"/>
  <c r="B38" i="11"/>
  <c r="B36" i="11"/>
  <c r="B34" i="11"/>
  <c r="B35" i="11"/>
  <c r="B33" i="11"/>
  <c r="B31" i="11"/>
  <c r="B30" i="11"/>
  <c r="B32" i="11"/>
  <c r="B29" i="11"/>
  <c r="B28" i="11"/>
  <c r="B27" i="11"/>
  <c r="B26" i="11"/>
  <c r="B25" i="11"/>
  <c r="B24" i="11"/>
  <c r="B23" i="11"/>
  <c r="B22" i="11"/>
  <c r="B20" i="11"/>
  <c r="B19" i="11"/>
  <c r="B17" i="11"/>
  <c r="B21" i="11"/>
  <c r="B18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13" i="13"/>
  <c r="B10" i="10" l="1"/>
  <c r="B18" i="10"/>
  <c r="B15" i="10"/>
  <c r="B19" i="13"/>
  <c r="B28" i="13"/>
  <c r="B18" i="3"/>
  <c r="B6" i="10"/>
  <c r="B22" i="13"/>
  <c r="B16" i="13"/>
  <c r="B14" i="13"/>
  <c r="B5" i="13"/>
  <c r="B8" i="13"/>
  <c r="B3" i="13"/>
  <c r="B27" i="13"/>
  <c r="B18" i="13"/>
  <c r="B17" i="13"/>
  <c r="B11" i="13"/>
  <c r="B9" i="13"/>
  <c r="B4" i="13"/>
  <c r="B26" i="13"/>
  <c r="B20" i="13"/>
  <c r="B15" i="13"/>
  <c r="B12" i="13"/>
  <c r="B7" i="13"/>
  <c r="B21" i="8"/>
  <c r="B22" i="8"/>
  <c r="B19" i="5"/>
  <c r="B13" i="5"/>
  <c r="B24" i="1"/>
  <c r="B2" i="1"/>
  <c r="B17" i="10"/>
  <c r="B13" i="10"/>
  <c r="B8" i="10"/>
  <c r="B5" i="10"/>
  <c r="B2" i="10"/>
  <c r="B16" i="10"/>
  <c r="B12" i="10"/>
  <c r="B9" i="10"/>
  <c r="B4" i="10"/>
  <c r="B14" i="10"/>
  <c r="B11" i="10"/>
  <c r="B7" i="10"/>
  <c r="B9" i="5"/>
  <c r="B16" i="5"/>
  <c r="B4" i="5"/>
  <c r="B24" i="7"/>
  <c r="B15" i="7"/>
  <c r="B10" i="7"/>
  <c r="B30" i="7"/>
  <c r="B3" i="7"/>
  <c r="B12" i="8"/>
  <c r="B20" i="8"/>
  <c r="B17" i="8"/>
  <c r="B11" i="8"/>
  <c r="B8" i="8"/>
  <c r="B18" i="8"/>
  <c r="B2" i="8"/>
  <c r="B15" i="8"/>
  <c r="B7" i="8"/>
  <c r="B5" i="8"/>
  <c r="B24" i="8"/>
  <c r="B16" i="8"/>
  <c r="B13" i="8"/>
  <c r="B10" i="8"/>
  <c r="B14" i="8"/>
  <c r="B35" i="7"/>
  <c r="B19" i="7"/>
  <c r="B12" i="7"/>
  <c r="B17" i="7"/>
  <c r="B7" i="7"/>
  <c r="B9" i="7"/>
  <c r="B26" i="7"/>
  <c r="B5" i="7"/>
  <c r="B29" i="7"/>
  <c r="B20" i="7"/>
  <c r="B2" i="5"/>
  <c r="B16" i="7"/>
  <c r="B11" i="7"/>
  <c r="B4" i="7"/>
  <c r="B9" i="8"/>
  <c r="B6" i="8"/>
  <c r="B6" i="5"/>
  <c r="B34" i="7"/>
  <c r="B28" i="7"/>
  <c r="B25" i="7"/>
  <c r="B6" i="7"/>
  <c r="B3" i="8"/>
  <c r="B19" i="8"/>
  <c r="B4" i="8"/>
  <c r="B32" i="7"/>
  <c r="B23" i="7"/>
  <c r="B13" i="7"/>
  <c r="B23" i="8"/>
  <c r="B14" i="7"/>
  <c r="B2" i="7"/>
  <c r="B33" i="7"/>
  <c r="B18" i="7"/>
  <c r="B27" i="7"/>
  <c r="B31" i="7"/>
  <c r="B21" i="7"/>
  <c r="B8" i="7"/>
  <c r="B23" i="5"/>
  <c r="B5" i="5"/>
  <c r="B20" i="5"/>
  <c r="B15" i="5"/>
  <c r="B12" i="5"/>
  <c r="B7" i="5"/>
  <c r="B22" i="5"/>
  <c r="B17" i="5"/>
  <c r="B11" i="5"/>
  <c r="B8" i="5"/>
  <c r="B3" i="5"/>
  <c r="B21" i="5"/>
  <c r="B18" i="5"/>
  <c r="B14" i="5"/>
  <c r="B10" i="5"/>
  <c r="B30" i="3"/>
  <c r="B10" i="3"/>
  <c r="B6" i="3"/>
  <c r="B27" i="3"/>
  <c r="B35" i="3"/>
  <c r="B31" i="3"/>
  <c r="B25" i="3"/>
  <c r="B2" i="3"/>
  <c r="B32" i="3"/>
  <c r="B7" i="3"/>
  <c r="B34" i="3"/>
  <c r="B23" i="3"/>
  <c r="B26" i="3"/>
  <c r="B22" i="3"/>
  <c r="B13" i="3"/>
  <c r="B8" i="3"/>
  <c r="B5" i="3"/>
  <c r="B33" i="3"/>
  <c r="B28" i="3"/>
  <c r="B20" i="3"/>
  <c r="B15" i="3"/>
  <c r="B11" i="3"/>
  <c r="B9" i="3"/>
  <c r="B3" i="3"/>
  <c r="B4" i="3"/>
  <c r="B29" i="3"/>
  <c r="B24" i="3"/>
  <c r="B19" i="3"/>
  <c r="B14" i="3"/>
  <c r="B12" i="3"/>
  <c r="B12" i="1"/>
  <c r="B15" i="1"/>
  <c r="B32" i="1"/>
  <c r="B21" i="1"/>
  <c r="B5" i="1"/>
  <c r="B28" i="1"/>
  <c r="B34" i="1"/>
  <c r="B16" i="1"/>
  <c r="B33" i="1"/>
  <c r="B38" i="1"/>
  <c r="B35" i="1"/>
  <c r="B26" i="1"/>
  <c r="B18" i="1"/>
  <c r="B19" i="1"/>
  <c r="B14" i="1"/>
  <c r="B10" i="1"/>
  <c r="B6" i="1"/>
  <c r="B36" i="1"/>
  <c r="B27" i="1"/>
  <c r="B13" i="1"/>
  <c r="B39" i="1"/>
  <c r="B30" i="1"/>
  <c r="B25" i="1"/>
  <c r="B20" i="1"/>
  <c r="B11" i="1"/>
  <c r="B7" i="1"/>
  <c r="B3" i="1"/>
  <c r="B40" i="1"/>
  <c r="B31" i="1"/>
  <c r="B22" i="1"/>
  <c r="B17" i="1"/>
  <c r="B8" i="1"/>
  <c r="B4" i="1"/>
  <c r="B37" i="1"/>
  <c r="B23" i="1"/>
  <c r="B29" i="1"/>
  <c r="B2" i="11"/>
</calcChain>
</file>

<file path=xl/sharedStrings.xml><?xml version="1.0" encoding="utf-8"?>
<sst xmlns="http://schemas.openxmlformats.org/spreadsheetml/2006/main" count="639" uniqueCount="143">
  <si>
    <t>Equity Flexi Cap Fund</t>
  </si>
  <si>
    <t>360 ONE Mutual Fund</t>
  </si>
  <si>
    <t>Aditya Birla Sun Life Mutual Fund</t>
  </si>
  <si>
    <t>Axis Mutual Fund</t>
  </si>
  <si>
    <t>Bajaj Finserv Mutual Fund</t>
  </si>
  <si>
    <t>Bandhan Mutual Fund</t>
  </si>
  <si>
    <t>Bank of India Mutual Fund</t>
  </si>
  <si>
    <t>Baroda BNP Paribas Mutual Fund</t>
  </si>
  <si>
    <t>Canara Robeco Mutual Fund</t>
  </si>
  <si>
    <t>DSP Mutual Fund</t>
  </si>
  <si>
    <t>Edelweiss Mutual Fund</t>
  </si>
  <si>
    <t>Franklin Templeton Mutual Fund</t>
  </si>
  <si>
    <t>Groww Mutual Fund</t>
  </si>
  <si>
    <t>HDFC Mutual Fund</t>
  </si>
  <si>
    <t>Helios Mutual Fund</t>
  </si>
  <si>
    <t>HSBC Mutual Fund</t>
  </si>
  <si>
    <t>ICICI Prudential Mutual Fund</t>
  </si>
  <si>
    <t>Invesco Mutual Fund</t>
  </si>
  <si>
    <t>ITI Mutual Fund</t>
  </si>
  <si>
    <t>JM Financial Mutual Fund</t>
  </si>
  <si>
    <t>Kotak Mahindra Mutual Fund</t>
  </si>
  <si>
    <t>LIC Mutual Fund</t>
  </si>
  <si>
    <t>Mahindra Manulife Mutual Fund</t>
  </si>
  <si>
    <t>Mirae Asset Mutual Fund</t>
  </si>
  <si>
    <t>Motilal Oswal Mutual Fund</t>
  </si>
  <si>
    <t>Navi Mutual Fund</t>
  </si>
  <si>
    <t>Nippon India Mutual Fund</t>
  </si>
  <si>
    <t>NJ Mutual Fund</t>
  </si>
  <si>
    <t>PGIM India Mutual Fund</t>
  </si>
  <si>
    <t>PPFAS Mutual Fund</t>
  </si>
  <si>
    <t>Quant Mutual Fund</t>
  </si>
  <si>
    <t>Quantum Mutual Fund</t>
  </si>
  <si>
    <t>Samco Mutual Fund</t>
  </si>
  <si>
    <t>SBI Mutual Fund</t>
  </si>
  <si>
    <t>Shriram Mutual Fund</t>
  </si>
  <si>
    <t>Sundaram Mutual Fund</t>
  </si>
  <si>
    <t>Tata Mutual Fund</t>
  </si>
  <si>
    <t>Taurus Mutual Fund</t>
  </si>
  <si>
    <t>Trust Mutual Fund</t>
  </si>
  <si>
    <t>Union Mutual Fund</t>
  </si>
  <si>
    <t>UTI Mutual Fund</t>
  </si>
  <si>
    <t>WhiteOak Capital Mutual Fund</t>
  </si>
  <si>
    <t>Rank</t>
  </si>
  <si>
    <t>Equity Large &amp; Mid Cap Fund</t>
  </si>
  <si>
    <t>Hybrid Dynamic Asset Allocation or Balanced Advantage</t>
  </si>
  <si>
    <t>Hybrid Arbitrage Fund</t>
  </si>
  <si>
    <t>Debt Banking and PSU Fund</t>
  </si>
  <si>
    <t>Debt Liquid Fund</t>
  </si>
  <si>
    <t>Debt Overnight Fund</t>
  </si>
  <si>
    <t>Debt Money Market Fund</t>
  </si>
  <si>
    <t>Aditya Birla Sun Life Nifty Bank ETF</t>
  </si>
  <si>
    <t>Axis NIFTY Bank ETF</t>
  </si>
  <si>
    <t>Bajaj Finserv Nifty Bank ETF</t>
  </si>
  <si>
    <t>DSP Nifty Bank ETF</t>
  </si>
  <si>
    <t>HDFC NIFTY Bank ETF</t>
  </si>
  <si>
    <t>ICICI Prudential Nifty Bank ETF</t>
  </si>
  <si>
    <t>Kotak Nifty Bank ETF</t>
  </si>
  <si>
    <t>Mirae Asset Nifty Bank ETF</t>
  </si>
  <si>
    <t>Nippon India ETF Nifty Bank BeES</t>
  </si>
  <si>
    <t>SBI Nifty Bank ETF</t>
  </si>
  <si>
    <t>UTI Nifty Bank ETF</t>
  </si>
  <si>
    <t>Aditya Birla Sun Life Nifty 50 ETF</t>
  </si>
  <si>
    <t>Axis NIFTY 50 ETF</t>
  </si>
  <si>
    <t>Bajaj Finserv Nifty 50 ETF</t>
  </si>
  <si>
    <t>Bandhan Nifty 50 ETF</t>
  </si>
  <si>
    <t>DSP Nifty 50 ETF</t>
  </si>
  <si>
    <t>HDFC NIFTY 50 ETF</t>
  </si>
  <si>
    <t>ICICI Prudential Nifty 50 ETF</t>
  </si>
  <si>
    <t>Invesco India Nifty 50 ETF</t>
  </si>
  <si>
    <t>Kotak Nifty 50 ETF</t>
  </si>
  <si>
    <t>LIC MF Nifty 50 ETF</t>
  </si>
  <si>
    <t>Mirae Asset Nifty 50 ETF</t>
  </si>
  <si>
    <t>Motilal Oswal Nifty 50 ETF</t>
  </si>
  <si>
    <t>Nippon India ETF Nifty 50 BeES</t>
  </si>
  <si>
    <t>Quantum Nifty 50 ETF - Growth</t>
  </si>
  <si>
    <t>SBI Nifty 50 ETF</t>
  </si>
  <si>
    <t>TATA NIFTY 50 EXCHANGE TRADED FUND</t>
  </si>
  <si>
    <t>UTI Nifty 50 ETF</t>
  </si>
  <si>
    <t xml:space="preserve">Rank </t>
  </si>
  <si>
    <t>Grand Total</t>
  </si>
  <si>
    <t>Old Bridge Mutual Fund</t>
  </si>
  <si>
    <t>Zerodha Mutual Fund</t>
  </si>
  <si>
    <t>Rank Change</t>
  </si>
  <si>
    <t>Nippon India ETF Nifty 1D Rate Liquid BeES</t>
  </si>
  <si>
    <t>ICICI Prudential BSE Liquid Rate ETF</t>
  </si>
  <si>
    <t>Zerodha Nifty 1D Rate Liquid ETF</t>
  </si>
  <si>
    <t>DSP NIFTY 1D Rate Liquid ETF</t>
  </si>
  <si>
    <t>DSP BSE Liquid Rate ETF</t>
  </si>
  <si>
    <t>SBI NIFTY 1D Rate ETF</t>
  </si>
  <si>
    <t>Kotak Nifty 1D Rate Liquid ETF</t>
  </si>
  <si>
    <t>HDFC NIFTY 1D Rate Liquid ETF</t>
  </si>
  <si>
    <t>Hybrid Multi Asset Allocation</t>
  </si>
  <si>
    <t>Nifty Bank ETF</t>
  </si>
  <si>
    <t>Nifty 50 ETF</t>
  </si>
  <si>
    <t>Equity Large Cap Fund</t>
  </si>
  <si>
    <t>Baroda BNP Paribas NIFTY Bank ETF</t>
  </si>
  <si>
    <t>Edelweiss Nifty Bank ETF</t>
  </si>
  <si>
    <t>Mirae Asset Nifty 1D Rate Liquid ETF-IDCW</t>
  </si>
  <si>
    <t>Groww Nifty 1D Rate Liquid ETF</t>
  </si>
  <si>
    <t>Bajaj Finserv Nifty 1D Rate Liquid ETF - Growth</t>
  </si>
  <si>
    <t>Shriram Nifty 1D Rate Liquid ETF</t>
  </si>
  <si>
    <t>Mirae Asset Nifty 1D Rate Liquid ETF - Growth</t>
  </si>
  <si>
    <t>Liquid ETFs</t>
  </si>
  <si>
    <t>Consumption</t>
  </si>
  <si>
    <t>Aditya Birla Sun Life India GenNext Fund - Growth</t>
  </si>
  <si>
    <t>Axis Consumption Fund - Reg - Growth</t>
  </si>
  <si>
    <t>Bajaj Finserv Consumption Fund - Reg - Growth</t>
  </si>
  <si>
    <t>Baroda BNP Paribas India Consumption Fund - Reg - Growth</t>
  </si>
  <si>
    <t>Canara Robeco Consumer Trends Fund - Reg - Growth</t>
  </si>
  <si>
    <t>HSBC Consumption Fund - Reg - Growth</t>
  </si>
  <si>
    <t>ICICI Prudential Bharat Consumption Fund - Reg - Growth</t>
  </si>
  <si>
    <t>Kotak Consumption Fund - Reg - Growth</t>
  </si>
  <si>
    <t>Mahindra Manulife Consumption Fund - Reg - Growth</t>
  </si>
  <si>
    <t>Mirae Asset Great Consumer Fund - Growth</t>
  </si>
  <si>
    <t>Nippon India Consumption Fund - Reg - Growth</t>
  </si>
  <si>
    <t>Quant Consumption Fund - Reg - Growth</t>
  </si>
  <si>
    <t>SBI Consumption Opportunities Fund - Growth</t>
  </si>
  <si>
    <t>Sundaram Consumption Fund - Reg - Growth</t>
  </si>
  <si>
    <t>UTI India Consumer Fund - Growth</t>
  </si>
  <si>
    <t>Tata India Consumer Fund - Reg - Growth</t>
  </si>
  <si>
    <t>Bank of India Consumption Fund - Reg - Growth</t>
  </si>
  <si>
    <t>Nippon India Pharma Fund - Reg - Growth</t>
  </si>
  <si>
    <t>ICICI Prudential Pharma Healthcare and Diagnostics Fund - Reg - Growth</t>
  </si>
  <si>
    <t>SBI Healthcare Opportunities Fund - Growth</t>
  </si>
  <si>
    <t>DSP Healthcare Fund - Reg - Growth</t>
  </si>
  <si>
    <t>Mirae Asset Healthcare Fund - Reg - Growth</t>
  </si>
  <si>
    <t>HDFC Pharma and Healthcare Fund - Reg - Growth</t>
  </si>
  <si>
    <t>Tata India Pharma And Healthcare Fund - Reg - Growth</t>
  </si>
  <si>
    <t>UTI Healthcare Fund - Growth</t>
  </si>
  <si>
    <t>Aditya Birla Sun Life Pharma &amp; Healthcare Fund - Reg - Growth</t>
  </si>
  <si>
    <t>Kotak Healthcare Fund - Reg - Growth</t>
  </si>
  <si>
    <t>Quant Healthcare Fund - Reg - Growth</t>
  </si>
  <si>
    <t>Bajaj Finserv Healthcare Fund - Reg - Growth</t>
  </si>
  <si>
    <t>WhiteOak Capital Pharma and Healthcare Fund - Reg - Growth</t>
  </si>
  <si>
    <t>ITI Pharma and Healthcare Fund - Reg - Growth</t>
  </si>
  <si>
    <t>PGIM India Healthcare Fund - Reg - Growth</t>
  </si>
  <si>
    <t>LIC MF Healthcare Fund - Reg - Growth</t>
  </si>
  <si>
    <t>Healthcare</t>
  </si>
  <si>
    <t>To be included from next report</t>
  </si>
  <si>
    <t>Mutual Fund AUM as on Jan-25 In Crs</t>
  </si>
  <si>
    <t>Total for January 2025</t>
  </si>
  <si>
    <t>ELSS</t>
  </si>
  <si>
    <t>GILT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</si>
</sst>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_ ;_ [$₹-4009]\ * \-#,##0_ ;_ [$₹-4009]\ * &quot;-&quot;??_ ;_ @_ "/>
  </numFmts>
  <fonts count="5">
    <font>
      <sz val="11"/>
      <color theme="1"/>
      <name val="Aptos Narrow"/>
      <family val="2"/>
      <scheme val="minor"/>
    </font>
    <font>
      <sz val="11"/>
      <color theme="1"/>
      <name val="Rubik"/>
    </font>
    <font>
      <b/>
      <sz val="11"/>
      <color theme="1"/>
      <name val="Rubik"/>
    </font>
    <font>
      <b/>
      <sz val="11"/>
      <color indexed="8"/>
      <name val="Rubik"/>
    </font>
    <font>
      <sz val="11"/>
      <color theme="1"/>
      <name val="Rubik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164" fontId="1" fillId="0" borderId="2" xfId="0" applyNumberFormat="1" applyFont="1" applyBorder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" fontId="3" fillId="0" borderId="0" xfId="0" applyNumberFormat="1" applyFont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0" fontId="2" fillId="0" borderId="1" xfId="0" applyFont="1" applyBorder="1" applyAlignment="1">
      <alignment horizontal="center" vertical="center"/>
    </xf>
    <xf numFmtId="1" fontId="1" fillId="0" borderId="0" xfId="0" applyNumberFormat="1" applyFont="1" applyAlignment="1">
      <alignment vertical="center"/>
    </xf>
    <xf numFmtId="1" fontId="1" fillId="0" borderId="1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vertical="center"/>
    </xf>
    <xf numFmtId="2" fontId="0" fillId="0" borderId="0" xfId="0" applyNumberFormat="1"/>
    <xf numFmtId="0" fontId="2" fillId="0" borderId="1" xfId="0" applyFont="1" applyBorder="1" applyAlignment="1">
      <alignment vertical="center"/>
    </xf>
    <xf numFmtId="0" fontId="2" fillId="2" borderId="1" xfId="0" applyFont="1" applyFill="1" applyBorder="1"/>
    <xf numFmtId="2" fontId="1" fillId="0" borderId="0" xfId="0" applyNumberFormat="1" applyFont="1" applyAlignment="1">
      <alignment vertical="center"/>
    </xf>
    <xf numFmtId="1" fontId="1" fillId="0" borderId="1" xfId="0" applyNumberFormat="1" applyFont="1" applyBorder="1"/>
    <xf numFmtId="164" fontId="2" fillId="0" borderId="2" xfId="0" applyNumberFormat="1" applyFont="1" applyBorder="1" applyAlignment="1">
      <alignment vertical="center"/>
    </xf>
    <xf numFmtId="164" fontId="2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vertical="center"/>
    </xf>
    <xf numFmtId="0" fontId="2" fillId="4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/>
    <xf numFmtId="1" fontId="1" fillId="0" borderId="1" xfId="0" applyNumberFormat="1" applyFont="1" applyBorder="1" applyAlignment="1">
      <alignment horizontal="center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164" fontId="4" fillId="0" borderId="1" xfId="0" applyNumberFormat="1" applyFont="1" applyBorder="1" applyAlignment="1">
      <alignment horizontal="center"/>
    </xf>
    <xf numFmtId="0" fontId="2" fillId="4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Relationship Id="rId27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irudhan.Rajesh\AppData\Local\Microsoft\Windows\INetCache\Content.Outlook\G0SSXE90\Book3.xlsx" TargetMode="External"/><Relationship Id="rId1" Type="http://schemas.openxmlformats.org/officeDocument/2006/relationships/externalLinkPath" Target="/Users/Anirudhan.Rajesh/AppData/Local/Microsoft/Windows/INetCache/Content.Outlook/G0SSXE90/Book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1">
          <cell r="A1" t="str">
            <v>MutualFund Name</v>
          </cell>
          <cell r="B1" t="str">
            <v>Equity ELSS</v>
          </cell>
          <cell r="C1" t="str">
            <v>Equity Flexi Cap Fund</v>
          </cell>
          <cell r="D1" t="str">
            <v>Equity Large &amp; Mid Cap Fund</v>
          </cell>
          <cell r="E1" t="str">
            <v>Equity Large Cap Fund</v>
          </cell>
          <cell r="F1" t="str">
            <v>Debt Banking and PSU Fund</v>
          </cell>
          <cell r="G1" t="str">
            <v>Debt Gilt Fund</v>
          </cell>
          <cell r="H1" t="str">
            <v>Debt Liquid Fund</v>
          </cell>
          <cell r="I1" t="str">
            <v>Debt Money Market Fund</v>
          </cell>
          <cell r="J1" t="str">
            <v>Debt Overnight Fund</v>
          </cell>
          <cell r="K1" t="str">
            <v>Hybrid Arbitrage Fund</v>
          </cell>
          <cell r="L1" t="str">
            <v>Hybrid Dynamic Asset Allocation or Balanced Advantage</v>
          </cell>
          <cell r="M1" t="str">
            <v>Hybrid Multi Asset Allocation</v>
          </cell>
          <cell r="N1" t="str">
            <v>Grand Total</v>
          </cell>
        </row>
        <row r="2">
          <cell r="A2" t="str">
            <v>Jan,2025</v>
          </cell>
          <cell r="B2" t="str">
            <v>--</v>
          </cell>
          <cell r="C2" t="str">
            <v>--</v>
          </cell>
          <cell r="D2" t="str">
            <v>--</v>
          </cell>
          <cell r="E2" t="str">
            <v>--</v>
          </cell>
          <cell r="F2" t="str">
            <v>--</v>
          </cell>
          <cell r="G2" t="str">
            <v>--</v>
          </cell>
          <cell r="H2" t="str">
            <v>--</v>
          </cell>
          <cell r="I2" t="str">
            <v>--</v>
          </cell>
          <cell r="J2" t="str">
            <v>--</v>
          </cell>
          <cell r="K2" t="str">
            <v>--</v>
          </cell>
          <cell r="L2" t="str">
            <v>--</v>
          </cell>
          <cell r="M2" t="str">
            <v>--</v>
          </cell>
          <cell r="N2" t="str">
            <v>--</v>
          </cell>
        </row>
        <row r="3">
          <cell r="A3" t="str">
            <v>360 ONE Mutual Fund</v>
          </cell>
          <cell r="B3" t="str">
            <v>--</v>
          </cell>
          <cell r="C3">
            <v>1357.0407</v>
          </cell>
          <cell r="D3" t="str">
            <v>--</v>
          </cell>
          <cell r="E3" t="str">
            <v>--</v>
          </cell>
          <cell r="F3" t="str">
            <v>--</v>
          </cell>
          <cell r="G3" t="str">
            <v>--</v>
          </cell>
          <cell r="H3">
            <v>1023.7738000000001</v>
          </cell>
          <cell r="I3" t="str">
            <v>--</v>
          </cell>
          <cell r="J3" t="str">
            <v>--</v>
          </cell>
          <cell r="K3" t="str">
            <v>--</v>
          </cell>
          <cell r="L3" t="str">
            <v>--</v>
          </cell>
          <cell r="M3" t="str">
            <v>--</v>
          </cell>
          <cell r="N3">
            <v>11525.775299999999</v>
          </cell>
        </row>
        <row r="4">
          <cell r="A4" t="str">
            <v>Aditya Birla Sun Life Mutual Fund</v>
          </cell>
          <cell r="B4">
            <v>14626.044599999999</v>
          </cell>
          <cell r="C4">
            <v>21416.973099999999</v>
          </cell>
          <cell r="D4">
            <v>5482.7602999999999</v>
          </cell>
          <cell r="E4">
            <v>28080.879700000001</v>
          </cell>
          <cell r="F4">
            <v>9477.6906999999992</v>
          </cell>
          <cell r="G4">
            <v>2027.3547000000001</v>
          </cell>
          <cell r="H4">
            <v>49810.186699999998</v>
          </cell>
          <cell r="I4">
            <v>25918.849200000001</v>
          </cell>
          <cell r="J4">
            <v>8032.491</v>
          </cell>
          <cell r="K4">
            <v>13920.1855</v>
          </cell>
          <cell r="L4">
            <v>7239.4798000000001</v>
          </cell>
          <cell r="M4">
            <v>3709.5364</v>
          </cell>
          <cell r="N4">
            <v>380627.1826</v>
          </cell>
        </row>
        <row r="5">
          <cell r="A5" t="str">
            <v>Axis Mutual Fund</v>
          </cell>
          <cell r="B5">
            <v>34496.581200000001</v>
          </cell>
          <cell r="C5">
            <v>12125.401900000001</v>
          </cell>
          <cell r="D5">
            <v>13522.2096</v>
          </cell>
          <cell r="E5">
            <v>32271.391</v>
          </cell>
          <cell r="F5">
            <v>12968.7161</v>
          </cell>
          <cell r="G5">
            <v>934.26179999999999</v>
          </cell>
          <cell r="H5">
            <v>43033.623899999999</v>
          </cell>
          <cell r="I5">
            <v>17744.775900000001</v>
          </cell>
          <cell r="J5">
            <v>8869.3045999999995</v>
          </cell>
          <cell r="K5">
            <v>5848.4601000000002</v>
          </cell>
          <cell r="L5">
            <v>2652.0621999999998</v>
          </cell>
          <cell r="M5">
            <v>1316.1628000000001</v>
          </cell>
          <cell r="N5">
            <v>323737.8273</v>
          </cell>
        </row>
        <row r="6">
          <cell r="A6" t="str">
            <v>Bajaj Finserv Mutual Fund</v>
          </cell>
          <cell r="B6">
            <v>29.506499999999999</v>
          </cell>
          <cell r="C6">
            <v>4046.3388</v>
          </cell>
          <cell r="D6">
            <v>1703.7302</v>
          </cell>
          <cell r="E6">
            <v>1342.4908</v>
          </cell>
          <cell r="F6">
            <v>114.54649999999999</v>
          </cell>
          <cell r="G6">
            <v>46.6417</v>
          </cell>
          <cell r="H6">
            <v>4234.7169000000004</v>
          </cell>
          <cell r="I6">
            <v>2992.2977999999998</v>
          </cell>
          <cell r="J6">
            <v>342.27749999999997</v>
          </cell>
          <cell r="K6">
            <v>951.38</v>
          </cell>
          <cell r="L6">
            <v>1278.3131000000001</v>
          </cell>
          <cell r="M6">
            <v>1110.4340999999999</v>
          </cell>
          <cell r="N6">
            <v>19685.779299999998</v>
          </cell>
        </row>
        <row r="7">
          <cell r="A7" t="str">
            <v>Bandhan Mutual Fund</v>
          </cell>
          <cell r="B7">
            <v>6620.1268</v>
          </cell>
          <cell r="C7">
            <v>6990.7583999999997</v>
          </cell>
          <cell r="D7">
            <v>7574.3739999999998</v>
          </cell>
          <cell r="E7">
            <v>1726.2379000000001</v>
          </cell>
          <cell r="F7">
            <v>13421.641299999999</v>
          </cell>
          <cell r="G7">
            <v>3658.0621000000001</v>
          </cell>
          <cell r="H7">
            <v>15403.233200000001</v>
          </cell>
          <cell r="I7">
            <v>10624.4853</v>
          </cell>
          <cell r="J7">
            <v>690.43370000000004</v>
          </cell>
          <cell r="K7">
            <v>7508.63</v>
          </cell>
          <cell r="L7">
            <v>2193.0142000000001</v>
          </cell>
          <cell r="M7">
            <v>1833.9863</v>
          </cell>
          <cell r="N7">
            <v>167320.30919999999</v>
          </cell>
        </row>
        <row r="8">
          <cell r="A8" t="str">
            <v>Bank of India Mutual Fund</v>
          </cell>
          <cell r="B8">
            <v>1421.5092</v>
          </cell>
          <cell r="C8">
            <v>1991.0397</v>
          </cell>
          <cell r="D8">
            <v>356.6814</v>
          </cell>
          <cell r="E8">
            <v>183.87459999999999</v>
          </cell>
          <cell r="F8" t="str">
            <v>--</v>
          </cell>
          <cell r="G8" t="str">
            <v>--</v>
          </cell>
          <cell r="H8">
            <v>1855.0779</v>
          </cell>
          <cell r="I8" t="str">
            <v>--</v>
          </cell>
          <cell r="J8">
            <v>138.9152</v>
          </cell>
          <cell r="K8">
            <v>43.597700000000003</v>
          </cell>
          <cell r="L8">
            <v>132.35720000000001</v>
          </cell>
          <cell r="M8">
            <v>339.1893</v>
          </cell>
          <cell r="N8">
            <v>11727.328</v>
          </cell>
        </row>
        <row r="9">
          <cell r="A9" t="str">
            <v>Baroda BNP Paribas Mutual Fund</v>
          </cell>
          <cell r="B9">
            <v>892.98810000000003</v>
          </cell>
          <cell r="C9">
            <v>1212.4957999999999</v>
          </cell>
          <cell r="D9">
            <v>1445.3860999999999</v>
          </cell>
          <cell r="E9">
            <v>2347.6822000000002</v>
          </cell>
          <cell r="F9">
            <v>25.843800000000002</v>
          </cell>
          <cell r="G9">
            <v>1758.59</v>
          </cell>
          <cell r="H9">
            <v>11399.0365</v>
          </cell>
          <cell r="I9">
            <v>543.27359999999999</v>
          </cell>
          <cell r="J9">
            <v>624.73440000000005</v>
          </cell>
          <cell r="K9">
            <v>1145.9055000000001</v>
          </cell>
          <cell r="L9">
            <v>4078.0315000000001</v>
          </cell>
          <cell r="M9">
            <v>1147.1475</v>
          </cell>
          <cell r="N9">
            <v>45535.907599999999</v>
          </cell>
        </row>
        <row r="10">
          <cell r="A10" t="str">
            <v>Canara Robeco Mutual Fund</v>
          </cell>
          <cell r="B10">
            <v>8375.6605</v>
          </cell>
          <cell r="C10">
            <v>12285.7875</v>
          </cell>
          <cell r="D10">
            <v>23338.905200000001</v>
          </cell>
          <cell r="E10">
            <v>14579.480600000001</v>
          </cell>
          <cell r="F10">
            <v>235.0992</v>
          </cell>
          <cell r="G10">
            <v>140.1824</v>
          </cell>
          <cell r="H10">
            <v>5184.2628000000004</v>
          </cell>
          <cell r="I10" t="str">
            <v>--</v>
          </cell>
          <cell r="J10">
            <v>626.33720000000005</v>
          </cell>
          <cell r="K10" t="str">
            <v>--</v>
          </cell>
          <cell r="L10">
            <v>1437.7090000000001</v>
          </cell>
          <cell r="M10" t="str">
            <v>--</v>
          </cell>
          <cell r="N10">
            <v>105325.1254</v>
          </cell>
        </row>
        <row r="11">
          <cell r="A11" t="str">
            <v>DSP Mutual Fund</v>
          </cell>
          <cell r="B11">
            <v>15985.0641</v>
          </cell>
          <cell r="C11">
            <v>11032.793900000001</v>
          </cell>
          <cell r="D11">
            <v>13444.082</v>
          </cell>
          <cell r="E11">
            <v>4599.5222999999996</v>
          </cell>
          <cell r="F11">
            <v>2978.4639000000002</v>
          </cell>
          <cell r="G11">
            <v>1715.9091000000001</v>
          </cell>
          <cell r="H11">
            <v>21927.124800000001</v>
          </cell>
          <cell r="I11">
            <v>4030.0284000000001</v>
          </cell>
          <cell r="J11">
            <v>2459.3485999999998</v>
          </cell>
          <cell r="K11">
            <v>6029.7088999999996</v>
          </cell>
          <cell r="L11">
            <v>3185.6880000000001</v>
          </cell>
          <cell r="M11">
            <v>2536.6624999999999</v>
          </cell>
          <cell r="N11">
            <v>187720.10920000001</v>
          </cell>
        </row>
        <row r="12">
          <cell r="A12" t="str">
            <v>Edelweiss Mutual Fund</v>
          </cell>
          <cell r="B12">
            <v>383.46080000000001</v>
          </cell>
          <cell r="C12">
            <v>2376.1158999999998</v>
          </cell>
          <cell r="D12">
            <v>3610.1304</v>
          </cell>
          <cell r="E12">
            <v>1108.3812</v>
          </cell>
          <cell r="F12">
            <v>269.52339999999998</v>
          </cell>
          <cell r="G12">
            <v>174.8974</v>
          </cell>
          <cell r="H12">
            <v>6578.9558999999999</v>
          </cell>
          <cell r="I12">
            <v>1368.7657999999999</v>
          </cell>
          <cell r="J12">
            <v>315.17500000000001</v>
          </cell>
          <cell r="K12">
            <v>12905.7991</v>
          </cell>
          <cell r="L12">
            <v>12238.457899999999</v>
          </cell>
          <cell r="M12">
            <v>1478.5981999999999</v>
          </cell>
          <cell r="N12">
            <v>142850.20610000001</v>
          </cell>
        </row>
        <row r="13">
          <cell r="A13" t="str">
            <v>Franklin Templeton Mutual Fund</v>
          </cell>
          <cell r="B13">
            <v>6438.3362999999999</v>
          </cell>
          <cell r="C13">
            <v>17202.5821</v>
          </cell>
          <cell r="D13">
            <v>3369.5639999999999</v>
          </cell>
          <cell r="E13">
            <v>7408.1872999999996</v>
          </cell>
          <cell r="F13">
            <v>595.56060000000002</v>
          </cell>
          <cell r="G13">
            <v>151.8844</v>
          </cell>
          <cell r="H13">
            <v>2075.2689</v>
          </cell>
          <cell r="I13">
            <v>2547.8290999999999</v>
          </cell>
          <cell r="J13">
            <v>481.18709999999999</v>
          </cell>
          <cell r="K13">
            <v>188.46119999999999</v>
          </cell>
          <cell r="L13">
            <v>2487.4893999999999</v>
          </cell>
          <cell r="M13" t="str">
            <v>--</v>
          </cell>
          <cell r="N13">
            <v>108196.0092</v>
          </cell>
        </row>
        <row r="14">
          <cell r="A14" t="str">
            <v>Groww Mutual Fund</v>
          </cell>
          <cell r="B14">
            <v>46.170699999999997</v>
          </cell>
          <cell r="C14" t="str">
            <v>--</v>
          </cell>
          <cell r="D14" t="str">
            <v>--</v>
          </cell>
          <cell r="E14">
            <v>119.3443</v>
          </cell>
          <cell r="F14" t="str">
            <v>--</v>
          </cell>
          <cell r="G14" t="str">
            <v>--</v>
          </cell>
          <cell r="H14">
            <v>179.98320000000001</v>
          </cell>
          <cell r="I14" t="str">
            <v>--</v>
          </cell>
          <cell r="J14">
            <v>33.514699999999998</v>
          </cell>
          <cell r="K14" t="str">
            <v>--</v>
          </cell>
          <cell r="L14" t="str">
            <v>--</v>
          </cell>
          <cell r="M14" t="str">
            <v>--</v>
          </cell>
          <cell r="N14">
            <v>1522.8901000000001</v>
          </cell>
        </row>
        <row r="15">
          <cell r="A15" t="str">
            <v>HDFC Mutual Fund</v>
          </cell>
          <cell r="B15">
            <v>15413.448</v>
          </cell>
          <cell r="C15">
            <v>65966.821200000006</v>
          </cell>
          <cell r="D15">
            <v>23139.6698</v>
          </cell>
          <cell r="E15">
            <v>35672.639900000002</v>
          </cell>
          <cell r="F15">
            <v>5864.5635000000002</v>
          </cell>
          <cell r="G15">
            <v>2983.3425000000002</v>
          </cell>
          <cell r="H15">
            <v>72211.758000000002</v>
          </cell>
          <cell r="I15">
            <v>27366.370599999998</v>
          </cell>
          <cell r="J15">
            <v>11516.468999999999</v>
          </cell>
          <cell r="K15">
            <v>17654.287100000001</v>
          </cell>
          <cell r="L15">
            <v>94251.405400000003</v>
          </cell>
          <cell r="M15">
            <v>3892.7037999999998</v>
          </cell>
          <cell r="N15">
            <v>778152.99</v>
          </cell>
        </row>
        <row r="16">
          <cell r="A16" t="str">
            <v>Helios Mutual Fund</v>
          </cell>
          <cell r="B16" t="str">
            <v>--</v>
          </cell>
          <cell r="C16">
            <v>2548.8928999999998</v>
          </cell>
          <cell r="D16">
            <v>247.08260000000001</v>
          </cell>
          <cell r="E16" t="str">
            <v>--</v>
          </cell>
          <cell r="F16" t="str">
            <v>--</v>
          </cell>
          <cell r="G16" t="str">
            <v>--</v>
          </cell>
          <cell r="H16" t="str">
            <v>--</v>
          </cell>
          <cell r="I16" t="str">
            <v>--</v>
          </cell>
          <cell r="J16">
            <v>145.67089999999999</v>
          </cell>
          <cell r="K16" t="str">
            <v>--</v>
          </cell>
          <cell r="L16">
            <v>284.66669999999999</v>
          </cell>
          <cell r="M16" t="str">
            <v>--</v>
          </cell>
          <cell r="N16">
            <v>3373.3384999999998</v>
          </cell>
        </row>
        <row r="17">
          <cell r="A17" t="str">
            <v>HSBC Mutual Fund</v>
          </cell>
          <cell r="B17">
            <v>4213.7754000000004</v>
          </cell>
          <cell r="C17">
            <v>4680.3284999999996</v>
          </cell>
          <cell r="D17">
            <v>3873.3326999999999</v>
          </cell>
          <cell r="E17">
            <v>1827.5385000000001</v>
          </cell>
          <cell r="F17">
            <v>4128.5758999999998</v>
          </cell>
          <cell r="G17">
            <v>260.9511</v>
          </cell>
          <cell r="H17">
            <v>22670.0834</v>
          </cell>
          <cell r="I17">
            <v>2456.2665000000002</v>
          </cell>
          <cell r="J17">
            <v>3086.9596999999999</v>
          </cell>
          <cell r="K17">
            <v>2225.3739</v>
          </cell>
          <cell r="L17">
            <v>1484.4065000000001</v>
          </cell>
          <cell r="M17">
            <v>2069.4879000000001</v>
          </cell>
          <cell r="N17">
            <v>127383.89</v>
          </cell>
        </row>
        <row r="18">
          <cell r="A18" t="str">
            <v>ICICI Prudential Mutual Fund</v>
          </cell>
          <cell r="B18">
            <v>13587.126899999999</v>
          </cell>
          <cell r="C18">
            <v>16176.1417</v>
          </cell>
          <cell r="D18">
            <v>18624.123500000002</v>
          </cell>
          <cell r="E18">
            <v>63296.959499999997</v>
          </cell>
          <cell r="F18">
            <v>9979.9100999999991</v>
          </cell>
          <cell r="G18">
            <v>6360.7937000000002</v>
          </cell>
          <cell r="H18">
            <v>56989.3246</v>
          </cell>
          <cell r="I18">
            <v>27651.777300000002</v>
          </cell>
          <cell r="J18">
            <v>11186.4048</v>
          </cell>
          <cell r="K18">
            <v>25324.331600000001</v>
          </cell>
          <cell r="L18">
            <v>60347.264199999998</v>
          </cell>
          <cell r="M18">
            <v>52760.771099999998</v>
          </cell>
          <cell r="N18">
            <v>884205.15449999995</v>
          </cell>
        </row>
        <row r="19">
          <cell r="A19" t="str">
            <v>IIFCL Mutual Fund</v>
          </cell>
          <cell r="B19" t="str">
            <v>--</v>
          </cell>
          <cell r="C19" t="str">
            <v>--</v>
          </cell>
          <cell r="D19" t="str">
            <v>--</v>
          </cell>
          <cell r="E19" t="str">
            <v>--</v>
          </cell>
          <cell r="F19" t="str">
            <v>--</v>
          </cell>
          <cell r="G19" t="str">
            <v>--</v>
          </cell>
          <cell r="H19" t="str">
            <v>--</v>
          </cell>
          <cell r="I19" t="str">
            <v>--</v>
          </cell>
          <cell r="J19" t="str">
            <v>--</v>
          </cell>
          <cell r="K19" t="str">
            <v>--</v>
          </cell>
          <cell r="L19" t="str">
            <v>--</v>
          </cell>
          <cell r="M19" t="str">
            <v>--</v>
          </cell>
          <cell r="N19" t="str">
            <v>-</v>
          </cell>
        </row>
        <row r="20">
          <cell r="A20" t="str">
            <v>IL &amp; FS Mutual Fund</v>
          </cell>
          <cell r="B20" t="str">
            <v>--</v>
          </cell>
          <cell r="C20" t="str">
            <v>--</v>
          </cell>
          <cell r="D20" t="str">
            <v>--</v>
          </cell>
          <cell r="E20" t="str">
            <v>--</v>
          </cell>
          <cell r="F20" t="str">
            <v>--</v>
          </cell>
          <cell r="G20" t="str">
            <v>--</v>
          </cell>
          <cell r="H20" t="str">
            <v>--</v>
          </cell>
          <cell r="I20" t="str">
            <v>--</v>
          </cell>
          <cell r="J20" t="str">
            <v>--</v>
          </cell>
          <cell r="K20" t="str">
            <v>--</v>
          </cell>
          <cell r="L20" t="str">
            <v>--</v>
          </cell>
          <cell r="M20" t="str">
            <v>--</v>
          </cell>
          <cell r="N20" t="str">
            <v>-</v>
          </cell>
        </row>
        <row r="21">
          <cell r="A21" t="str">
            <v>Invesco Mutual Fund</v>
          </cell>
          <cell r="B21">
            <v>2764.1741999999999</v>
          </cell>
          <cell r="C21">
            <v>2471.9025999999999</v>
          </cell>
          <cell r="D21">
            <v>6249.8981999999996</v>
          </cell>
          <cell r="E21">
            <v>1301.3326999999999</v>
          </cell>
          <cell r="F21">
            <v>100.1044</v>
          </cell>
          <cell r="G21">
            <v>1227.2301</v>
          </cell>
          <cell r="H21">
            <v>13265.071900000001</v>
          </cell>
          <cell r="I21">
            <v>5681.7704000000003</v>
          </cell>
          <cell r="J21">
            <v>1096.3732</v>
          </cell>
          <cell r="K21">
            <v>18673.682700000001</v>
          </cell>
          <cell r="L21">
            <v>934.59019999999998</v>
          </cell>
          <cell r="M21">
            <v>319.27480000000003</v>
          </cell>
          <cell r="N21">
            <v>107219.6029</v>
          </cell>
        </row>
        <row r="22">
          <cell r="A22" t="str">
            <v>ITI Mutual Fund</v>
          </cell>
          <cell r="B22">
            <v>374.22149999999999</v>
          </cell>
          <cell r="C22">
            <v>1200.5989</v>
          </cell>
          <cell r="D22">
            <v>783.36990000000003</v>
          </cell>
          <cell r="E22">
            <v>364.35230000000001</v>
          </cell>
          <cell r="F22">
            <v>30.731000000000002</v>
          </cell>
          <cell r="G22" t="str">
            <v>--</v>
          </cell>
          <cell r="H22">
            <v>80.5471</v>
          </cell>
          <cell r="I22" t="str">
            <v>--</v>
          </cell>
          <cell r="J22">
            <v>18.292100000000001</v>
          </cell>
          <cell r="K22">
            <v>43.180999999999997</v>
          </cell>
          <cell r="L22">
            <v>378.30450000000002</v>
          </cell>
          <cell r="M22" t="str">
            <v>--</v>
          </cell>
          <cell r="N22">
            <v>9566.5144999999993</v>
          </cell>
        </row>
        <row r="23">
          <cell r="A23" t="str">
            <v>JM Financial Mutual Fund</v>
          </cell>
          <cell r="B23">
            <v>180.13659999999999</v>
          </cell>
          <cell r="C23">
            <v>5254.6548000000003</v>
          </cell>
          <cell r="D23" t="str">
            <v>--</v>
          </cell>
          <cell r="E23">
            <v>490.7002</v>
          </cell>
          <cell r="F23" t="str">
            <v>--</v>
          </cell>
          <cell r="G23" t="str">
            <v>--</v>
          </cell>
          <cell r="H23">
            <v>3220.6736000000001</v>
          </cell>
          <cell r="I23" t="str">
            <v>--</v>
          </cell>
          <cell r="J23">
            <v>104.6405</v>
          </cell>
          <cell r="K23">
            <v>209.86930000000001</v>
          </cell>
          <cell r="L23" t="str">
            <v>--</v>
          </cell>
          <cell r="M23" t="str">
            <v>--</v>
          </cell>
          <cell r="N23">
            <v>13799.3763</v>
          </cell>
        </row>
        <row r="24">
          <cell r="A24" t="str">
            <v>Kotak Mahindra Mutual Fund</v>
          </cell>
          <cell r="B24">
            <v>5892.7551000000003</v>
          </cell>
          <cell r="C24">
            <v>49112.037499999999</v>
          </cell>
          <cell r="D24">
            <v>24533.806</v>
          </cell>
          <cell r="E24">
            <v>9267.6561000000002</v>
          </cell>
          <cell r="F24">
            <v>5654.6338999999998</v>
          </cell>
          <cell r="G24">
            <v>4093.9987000000001</v>
          </cell>
          <cell r="H24">
            <v>37643.852700000003</v>
          </cell>
          <cell r="I24">
            <v>26221.1106</v>
          </cell>
          <cell r="J24">
            <v>6437.1716999999999</v>
          </cell>
          <cell r="K24">
            <v>57567.021399999998</v>
          </cell>
          <cell r="L24">
            <v>16648.565900000001</v>
          </cell>
          <cell r="M24">
            <v>7680.0568999999996</v>
          </cell>
          <cell r="N24">
            <v>482293.82559999998</v>
          </cell>
        </row>
        <row r="25">
          <cell r="A25" t="str">
            <v>LIC Mutual Fund</v>
          </cell>
          <cell r="B25">
            <v>1572.942</v>
          </cell>
          <cell r="C25">
            <v>992.00879999999995</v>
          </cell>
          <cell r="D25">
            <v>2915.5318000000002</v>
          </cell>
          <cell r="E25">
            <v>1413.9993999999999</v>
          </cell>
          <cell r="F25">
            <v>1868.1075000000001</v>
          </cell>
          <cell r="G25">
            <v>103.229</v>
          </cell>
          <cell r="H25">
            <v>12286.5337</v>
          </cell>
          <cell r="I25">
            <v>22.484000000000002</v>
          </cell>
          <cell r="J25">
            <v>1328.5171</v>
          </cell>
          <cell r="K25">
            <v>353.27190000000002</v>
          </cell>
          <cell r="L25">
            <v>769.40589999999997</v>
          </cell>
          <cell r="M25" t="str">
            <v>--</v>
          </cell>
          <cell r="N25">
            <v>37729.6034</v>
          </cell>
        </row>
        <row r="26">
          <cell r="A26" t="str">
            <v>Mahindra Manulife Mutual Fund</v>
          </cell>
          <cell r="B26">
            <v>895.52880000000005</v>
          </cell>
          <cell r="C26">
            <v>1399.2456999999999</v>
          </cell>
          <cell r="D26">
            <v>2419.5074</v>
          </cell>
          <cell r="E26">
            <v>586.71029999999996</v>
          </cell>
          <cell r="F26" t="str">
            <v>--</v>
          </cell>
          <cell r="G26" t="str">
            <v>--</v>
          </cell>
          <cell r="H26">
            <v>1227.2502999999999</v>
          </cell>
          <cell r="I26" t="str">
            <v>--</v>
          </cell>
          <cell r="J26">
            <v>214.14349999999999</v>
          </cell>
          <cell r="K26">
            <v>108.1071</v>
          </cell>
          <cell r="L26">
            <v>880.37540000000001</v>
          </cell>
          <cell r="M26">
            <v>560.24090000000001</v>
          </cell>
          <cell r="N26">
            <v>27329.5533</v>
          </cell>
        </row>
        <row r="27">
          <cell r="A27" t="str">
            <v>Mirae Asset Mutual Fund</v>
          </cell>
          <cell r="B27">
            <v>24007.467700000001</v>
          </cell>
          <cell r="C27">
            <v>2472.7604999999999</v>
          </cell>
          <cell r="D27">
            <v>36514.009899999997</v>
          </cell>
          <cell r="E27">
            <v>37845.287100000001</v>
          </cell>
          <cell r="F27">
            <v>49.029899999999998</v>
          </cell>
          <cell r="G27" t="str">
            <v>--</v>
          </cell>
          <cell r="H27">
            <v>13882.427900000001</v>
          </cell>
          <cell r="I27">
            <v>1956.7240999999999</v>
          </cell>
          <cell r="J27">
            <v>944.05859999999996</v>
          </cell>
          <cell r="K27">
            <v>2900.0302000000001</v>
          </cell>
          <cell r="L27">
            <v>1750.9028000000001</v>
          </cell>
          <cell r="M27">
            <v>1799.7679000000001</v>
          </cell>
          <cell r="N27">
            <v>188796.7389</v>
          </cell>
        </row>
        <row r="28">
          <cell r="A28" t="str">
            <v>Motilal Oswal Mutual Fund</v>
          </cell>
          <cell r="B28">
            <v>3876.2258999999999</v>
          </cell>
          <cell r="C28">
            <v>11855.060299999999</v>
          </cell>
          <cell r="D28">
            <v>8446.9164999999994</v>
          </cell>
          <cell r="E28">
            <v>1684.0265999999999</v>
          </cell>
          <cell r="F28" t="str">
            <v>--</v>
          </cell>
          <cell r="G28" t="str">
            <v>--</v>
          </cell>
          <cell r="H28">
            <v>998.01179999999999</v>
          </cell>
          <cell r="I28" t="str">
            <v>--</v>
          </cell>
          <cell r="J28" t="str">
            <v>--</v>
          </cell>
          <cell r="K28">
            <v>496.68779999999998</v>
          </cell>
          <cell r="L28">
            <v>1011.1162</v>
          </cell>
          <cell r="M28">
            <v>95.499600000000001</v>
          </cell>
          <cell r="N28">
            <v>93019.620899999994</v>
          </cell>
        </row>
        <row r="29">
          <cell r="A29" t="str">
            <v>Navi Mutual Fund</v>
          </cell>
          <cell r="B29">
            <v>58.075899999999997</v>
          </cell>
          <cell r="C29">
            <v>249.24340000000001</v>
          </cell>
          <cell r="D29">
            <v>303.68709999999999</v>
          </cell>
          <cell r="E29" t="str">
            <v>--</v>
          </cell>
          <cell r="F29" t="str">
            <v>--</v>
          </cell>
          <cell r="G29" t="str">
            <v>--</v>
          </cell>
          <cell r="H29">
            <v>69.826300000000003</v>
          </cell>
          <cell r="I29" t="str">
            <v>--</v>
          </cell>
          <cell r="J29" t="str">
            <v>--</v>
          </cell>
          <cell r="K29" t="str">
            <v>--</v>
          </cell>
          <cell r="L29" t="str">
            <v>--</v>
          </cell>
          <cell r="M29" t="str">
            <v>--</v>
          </cell>
          <cell r="N29">
            <v>7150.2002000000002</v>
          </cell>
        </row>
        <row r="30">
          <cell r="A30" t="str">
            <v>Nippon India Mutual Fund</v>
          </cell>
          <cell r="B30">
            <v>14449.228999999999</v>
          </cell>
          <cell r="C30">
            <v>8258.5161000000007</v>
          </cell>
          <cell r="D30">
            <v>5352.8729999999996</v>
          </cell>
          <cell r="E30">
            <v>35667.296900000001</v>
          </cell>
          <cell r="F30">
            <v>5721.1298999999999</v>
          </cell>
          <cell r="G30">
            <v>2131.8436999999999</v>
          </cell>
          <cell r="H30">
            <v>31095.496299999999</v>
          </cell>
          <cell r="I30">
            <v>16582.076099999998</v>
          </cell>
          <cell r="J30">
            <v>6970.3783000000003</v>
          </cell>
          <cell r="K30">
            <v>14701.217000000001</v>
          </cell>
          <cell r="L30">
            <v>8757.8402999999998</v>
          </cell>
          <cell r="M30">
            <v>5001.9319999999998</v>
          </cell>
          <cell r="N30">
            <v>556160.8763</v>
          </cell>
        </row>
        <row r="31">
          <cell r="A31" t="str">
            <v>NJ Mutual Fund</v>
          </cell>
          <cell r="B31">
            <v>246.774</v>
          </cell>
          <cell r="C31">
            <v>1977.8318999999999</v>
          </cell>
          <cell r="D31" t="str">
            <v>--</v>
          </cell>
          <cell r="E31" t="str">
            <v>--</v>
          </cell>
          <cell r="F31" t="str">
            <v>--</v>
          </cell>
          <cell r="G31" t="str">
            <v>--</v>
          </cell>
          <cell r="H31" t="str">
            <v>--</v>
          </cell>
          <cell r="I31" t="str">
            <v>--</v>
          </cell>
          <cell r="J31">
            <v>165.16720000000001</v>
          </cell>
          <cell r="K31">
            <v>304.05930000000001</v>
          </cell>
          <cell r="L31">
            <v>3836.8092999999999</v>
          </cell>
          <cell r="M31" t="str">
            <v>--</v>
          </cell>
          <cell r="N31">
            <v>6530.6418000000003</v>
          </cell>
        </row>
        <row r="32">
          <cell r="A32" t="str">
            <v>Old Bridge Mutual Fund</v>
          </cell>
          <cell r="B32" t="str">
            <v>--</v>
          </cell>
          <cell r="C32" t="str">
            <v>--</v>
          </cell>
          <cell r="D32" t="str">
            <v>--</v>
          </cell>
          <cell r="E32" t="str">
            <v>--</v>
          </cell>
          <cell r="F32" t="str">
            <v>--</v>
          </cell>
          <cell r="G32" t="str">
            <v>--</v>
          </cell>
          <cell r="H32" t="str">
            <v>--</v>
          </cell>
          <cell r="I32" t="str">
            <v>--</v>
          </cell>
          <cell r="J32" t="str">
            <v>--</v>
          </cell>
          <cell r="K32" t="str">
            <v>--</v>
          </cell>
          <cell r="L32" t="str">
            <v>--</v>
          </cell>
          <cell r="M32" t="str">
            <v>--</v>
          </cell>
          <cell r="N32">
            <v>1153.4222</v>
          </cell>
        </row>
        <row r="33">
          <cell r="A33" t="str">
            <v>PGIM India Mutual Fund</v>
          </cell>
          <cell r="B33">
            <v>749.45450000000005</v>
          </cell>
          <cell r="C33">
            <v>6054.0991000000004</v>
          </cell>
          <cell r="D33">
            <v>602.29100000000005</v>
          </cell>
          <cell r="E33">
            <v>570.92960000000005</v>
          </cell>
          <cell r="F33" t="str">
            <v>--</v>
          </cell>
          <cell r="G33">
            <v>114.2413</v>
          </cell>
          <cell r="H33">
            <v>423.85340000000002</v>
          </cell>
          <cell r="I33">
            <v>181.11259999999999</v>
          </cell>
          <cell r="J33">
            <v>91.194999999999993</v>
          </cell>
          <cell r="K33">
            <v>85.347899999999996</v>
          </cell>
          <cell r="L33">
            <v>977.9751</v>
          </cell>
          <cell r="M33" t="str">
            <v>--</v>
          </cell>
          <cell r="N33">
            <v>24549.687600000001</v>
          </cell>
        </row>
        <row r="34">
          <cell r="A34" t="str">
            <v>PPFAS Mutual Fund</v>
          </cell>
          <cell r="B34">
            <v>4572.1331</v>
          </cell>
          <cell r="C34">
            <v>89703.463499999998</v>
          </cell>
          <cell r="D34" t="str">
            <v>--</v>
          </cell>
          <cell r="E34" t="str">
            <v>--</v>
          </cell>
          <cell r="F34" t="str">
            <v>--</v>
          </cell>
          <cell r="G34" t="str">
            <v>--</v>
          </cell>
          <cell r="H34">
            <v>2256.9427000000001</v>
          </cell>
          <cell r="I34" t="str">
            <v>--</v>
          </cell>
          <cell r="J34" t="str">
            <v>--</v>
          </cell>
          <cell r="K34">
            <v>1204.4405999999999</v>
          </cell>
          <cell r="L34">
            <v>1610.1868999999999</v>
          </cell>
          <cell r="M34" t="str">
            <v>--</v>
          </cell>
          <cell r="N34">
            <v>101744.90089999999</v>
          </cell>
        </row>
        <row r="35">
          <cell r="A35" t="str">
            <v>Quant Mutual Fund</v>
          </cell>
          <cell r="B35">
            <v>10278.6569</v>
          </cell>
          <cell r="C35">
            <v>6829.0933999999997</v>
          </cell>
          <cell r="D35">
            <v>3612.1835000000001</v>
          </cell>
          <cell r="E35">
            <v>2520.7114999999999</v>
          </cell>
          <cell r="F35" t="str">
            <v>--</v>
          </cell>
          <cell r="G35">
            <v>121.1084</v>
          </cell>
          <cell r="H35">
            <v>1546.6884</v>
          </cell>
          <cell r="I35" t="str">
            <v>--</v>
          </cell>
          <cell r="J35">
            <v>117.414</v>
          </cell>
          <cell r="K35" t="str">
            <v>--</v>
          </cell>
          <cell r="L35">
            <v>1274.1268</v>
          </cell>
          <cell r="M35">
            <v>3162.1044000000002</v>
          </cell>
          <cell r="N35">
            <v>90751.830100000006</v>
          </cell>
        </row>
        <row r="36">
          <cell r="A36" t="str">
            <v>Quantum Mutual Fund</v>
          </cell>
          <cell r="B36">
            <v>212.09549999999999</v>
          </cell>
          <cell r="C36" t="str">
            <v>--</v>
          </cell>
          <cell r="D36" t="str">
            <v>--</v>
          </cell>
          <cell r="E36" t="str">
            <v>--</v>
          </cell>
          <cell r="F36" t="str">
            <v>--</v>
          </cell>
          <cell r="G36" t="str">
            <v>--</v>
          </cell>
          <cell r="H36">
            <v>526.78240000000005</v>
          </cell>
          <cell r="I36" t="str">
            <v>--</v>
          </cell>
          <cell r="J36" t="str">
            <v>--</v>
          </cell>
          <cell r="K36" t="str">
            <v>--</v>
          </cell>
          <cell r="L36" t="str">
            <v>--</v>
          </cell>
          <cell r="M36">
            <v>30.820900000000002</v>
          </cell>
          <cell r="N36">
            <v>2618.4798000000001</v>
          </cell>
        </row>
        <row r="37">
          <cell r="A37" t="str">
            <v>Samco Mutual Fund</v>
          </cell>
          <cell r="B37">
            <v>106.2413</v>
          </cell>
          <cell r="C37">
            <v>495.12920000000003</v>
          </cell>
          <cell r="D37" t="str">
            <v>--</v>
          </cell>
          <cell r="E37" t="str">
            <v>--</v>
          </cell>
          <cell r="F37" t="str">
            <v>--</v>
          </cell>
          <cell r="G37" t="str">
            <v>--</v>
          </cell>
          <cell r="H37" t="str">
            <v>--</v>
          </cell>
          <cell r="I37" t="str">
            <v>--</v>
          </cell>
          <cell r="J37">
            <v>49.587299999999999</v>
          </cell>
          <cell r="K37">
            <v>29.673400000000001</v>
          </cell>
          <cell r="L37">
            <v>565.2962</v>
          </cell>
          <cell r="M37">
            <v>190.75640000000001</v>
          </cell>
          <cell r="N37">
            <v>2835.1855</v>
          </cell>
        </row>
        <row r="38">
          <cell r="A38" t="str">
            <v>SBI Mutual Fund</v>
          </cell>
          <cell r="B38">
            <v>28293.919099999999</v>
          </cell>
          <cell r="C38">
            <v>21592.652399999999</v>
          </cell>
          <cell r="D38">
            <v>28677.294099999999</v>
          </cell>
          <cell r="E38">
            <v>49128.072999999997</v>
          </cell>
          <cell r="F38">
            <v>3787.2973000000002</v>
          </cell>
          <cell r="G38">
            <v>11262.181500000001</v>
          </cell>
          <cell r="H38">
            <v>64019.028299999998</v>
          </cell>
          <cell r="I38">
            <v>27466.817200000001</v>
          </cell>
          <cell r="J38">
            <v>16755.950400000002</v>
          </cell>
          <cell r="K38">
            <v>32168.948700000001</v>
          </cell>
          <cell r="L38">
            <v>33308.580399999999</v>
          </cell>
          <cell r="M38">
            <v>7140.7093000000004</v>
          </cell>
          <cell r="N38">
            <v>1076405.6461</v>
          </cell>
        </row>
        <row r="39">
          <cell r="A39" t="str">
            <v>Shriram Mutual Fund</v>
          </cell>
          <cell r="B39">
            <v>47.5306</v>
          </cell>
          <cell r="C39">
            <v>129.6653</v>
          </cell>
          <cell r="D39" t="str">
            <v>--</v>
          </cell>
          <cell r="E39" t="str">
            <v>--</v>
          </cell>
          <cell r="F39" t="str">
            <v>--</v>
          </cell>
          <cell r="G39" t="str">
            <v>--</v>
          </cell>
          <cell r="H39">
            <v>109.28100000000001</v>
          </cell>
          <cell r="I39" t="str">
            <v>--</v>
          </cell>
          <cell r="J39">
            <v>178.41980000000001</v>
          </cell>
          <cell r="K39" t="str">
            <v>--</v>
          </cell>
          <cell r="L39">
            <v>60.314300000000003</v>
          </cell>
          <cell r="M39">
            <v>146.26230000000001</v>
          </cell>
          <cell r="N39">
            <v>929.10360000000003</v>
          </cell>
        </row>
        <row r="40">
          <cell r="A40" t="str">
            <v>Sundaram Mutual Fund</v>
          </cell>
          <cell r="B40">
            <v>3029.6858000000002</v>
          </cell>
          <cell r="C40">
            <v>1979.1125</v>
          </cell>
          <cell r="D40">
            <v>6470.3473999999997</v>
          </cell>
          <cell r="E40">
            <v>3318.7444</v>
          </cell>
          <cell r="F40">
            <v>336.50150000000002</v>
          </cell>
          <cell r="G40" t="str">
            <v>--</v>
          </cell>
          <cell r="H40">
            <v>6042.8090000000002</v>
          </cell>
          <cell r="I40">
            <v>573.84709999999995</v>
          </cell>
          <cell r="J40">
            <v>815.29010000000005</v>
          </cell>
          <cell r="K40">
            <v>215.75620000000001</v>
          </cell>
          <cell r="L40">
            <v>1495.9110000000001</v>
          </cell>
          <cell r="M40">
            <v>2451.5259000000001</v>
          </cell>
          <cell r="N40">
            <v>65529.650399999999</v>
          </cell>
        </row>
        <row r="41">
          <cell r="A41" t="str">
            <v>Tata Mutual Fund</v>
          </cell>
          <cell r="B41">
            <v>4397.9319999999998</v>
          </cell>
          <cell r="C41">
            <v>2885.8663000000001</v>
          </cell>
          <cell r="D41">
            <v>7943.0355</v>
          </cell>
          <cell r="E41">
            <v>2408.4182000000001</v>
          </cell>
          <cell r="F41" t="str">
            <v>--</v>
          </cell>
          <cell r="G41">
            <v>1073.1674</v>
          </cell>
          <cell r="H41">
            <v>23490.594099999998</v>
          </cell>
          <cell r="I41">
            <v>27183.887599999998</v>
          </cell>
          <cell r="J41">
            <v>3299.3094999999998</v>
          </cell>
          <cell r="K41">
            <v>12921.019200000001</v>
          </cell>
          <cell r="L41">
            <v>10109.195900000001</v>
          </cell>
          <cell r="M41">
            <v>3486.7633000000001</v>
          </cell>
          <cell r="N41">
            <v>184828.022</v>
          </cell>
        </row>
        <row r="42">
          <cell r="A42" t="str">
            <v>Taurus Mutual Fund</v>
          </cell>
          <cell r="B42">
            <v>76.727900000000005</v>
          </cell>
          <cell r="C42">
            <v>350.5403</v>
          </cell>
          <cell r="D42" t="str">
            <v>--</v>
          </cell>
          <cell r="E42">
            <v>47.476300000000002</v>
          </cell>
          <cell r="F42" t="str">
            <v>--</v>
          </cell>
          <cell r="G42" t="str">
            <v>--</v>
          </cell>
          <cell r="H42" t="str">
            <v>--</v>
          </cell>
          <cell r="I42" t="str">
            <v>--</v>
          </cell>
          <cell r="J42" t="str">
            <v>--</v>
          </cell>
          <cell r="K42" t="str">
            <v>--</v>
          </cell>
          <cell r="L42" t="str">
            <v>--</v>
          </cell>
          <cell r="M42" t="str">
            <v>--</v>
          </cell>
          <cell r="N42">
            <v>890.42150000000004</v>
          </cell>
        </row>
        <row r="43">
          <cell r="A43" t="str">
            <v>Trust Mutual Fund</v>
          </cell>
          <cell r="B43" t="str">
            <v>--</v>
          </cell>
          <cell r="C43">
            <v>881.88099999999997</v>
          </cell>
          <cell r="D43" t="str">
            <v>--</v>
          </cell>
          <cell r="E43" t="str">
            <v>--</v>
          </cell>
          <cell r="F43">
            <v>192.79920000000001</v>
          </cell>
          <cell r="G43" t="str">
            <v>--</v>
          </cell>
          <cell r="H43">
            <v>348.48009999999999</v>
          </cell>
          <cell r="I43">
            <v>84.248800000000003</v>
          </cell>
          <cell r="J43">
            <v>196.29040000000001</v>
          </cell>
          <cell r="K43" t="str">
            <v>--</v>
          </cell>
          <cell r="L43" t="str">
            <v>--</v>
          </cell>
          <cell r="M43" t="str">
            <v>--</v>
          </cell>
          <cell r="N43">
            <v>2451.7343999999998</v>
          </cell>
        </row>
        <row r="44">
          <cell r="A44" t="str">
            <v>Union Mutual Fund</v>
          </cell>
          <cell r="B44">
            <v>863.07339999999999</v>
          </cell>
          <cell r="C44">
            <v>2160.0279999999998</v>
          </cell>
          <cell r="D44">
            <v>805.40470000000005</v>
          </cell>
          <cell r="E44">
            <v>423.43869999999998</v>
          </cell>
          <cell r="F44" t="str">
            <v>--</v>
          </cell>
          <cell r="G44">
            <v>113.83159999999999</v>
          </cell>
          <cell r="H44">
            <v>4740.9402</v>
          </cell>
          <cell r="I44">
            <v>175.96940000000001</v>
          </cell>
          <cell r="J44">
            <v>247.0574</v>
          </cell>
          <cell r="K44">
            <v>228.82769999999999</v>
          </cell>
          <cell r="L44">
            <v>1382.6557</v>
          </cell>
          <cell r="M44">
            <v>837.61689999999999</v>
          </cell>
          <cell r="N44">
            <v>20306.152300000002</v>
          </cell>
        </row>
        <row r="45">
          <cell r="A45" t="str">
            <v>UTI Mutual Fund</v>
          </cell>
          <cell r="B45">
            <v>3642.9841000000001</v>
          </cell>
          <cell r="C45">
            <v>25096.327499999999</v>
          </cell>
          <cell r="D45">
            <v>4046.6948000000002</v>
          </cell>
          <cell r="E45">
            <v>12481.9362</v>
          </cell>
          <cell r="F45">
            <v>814.20929999999998</v>
          </cell>
          <cell r="G45">
            <v>647.81020000000001</v>
          </cell>
          <cell r="H45">
            <v>27431.595399999998</v>
          </cell>
          <cell r="I45">
            <v>17809.802199999998</v>
          </cell>
          <cell r="J45">
            <v>6405.7821000000004</v>
          </cell>
          <cell r="K45">
            <v>6517.5987999999998</v>
          </cell>
          <cell r="L45">
            <v>8272.6599000000006</v>
          </cell>
          <cell r="M45">
            <v>5078.6418999999996</v>
          </cell>
          <cell r="N45">
            <v>345683.74849999999</v>
          </cell>
        </row>
        <row r="46">
          <cell r="A46" t="str">
            <v>WhiteOak Capital Mutual Fund</v>
          </cell>
          <cell r="B46">
            <v>312.11829999999998</v>
          </cell>
          <cell r="C46">
            <v>4228.7920999999997</v>
          </cell>
          <cell r="D46">
            <v>1493.6229000000001</v>
          </cell>
          <cell r="E46">
            <v>698.13340000000005</v>
          </cell>
          <cell r="F46" t="str">
            <v>--</v>
          </cell>
          <cell r="G46" t="str">
            <v>--</v>
          </cell>
          <cell r="H46">
            <v>319.63339999999999</v>
          </cell>
          <cell r="I46" t="str">
            <v>--</v>
          </cell>
          <cell r="J46" t="str">
            <v>--</v>
          </cell>
          <cell r="K46">
            <v>167.80549999999999</v>
          </cell>
          <cell r="L46">
            <v>1327.5174999999999</v>
          </cell>
          <cell r="M46">
            <v>1289.0057999999999</v>
          </cell>
          <cell r="N46">
            <v>16443.600299999998</v>
          </cell>
        </row>
        <row r="47">
          <cell r="A47" t="str">
            <v>Zerodha Mutual Fund</v>
          </cell>
          <cell r="B47" t="str">
            <v>--</v>
          </cell>
          <cell r="C47" t="str">
            <v>--</v>
          </cell>
          <cell r="D47" t="str">
            <v>--</v>
          </cell>
          <cell r="E47" t="str">
            <v>--</v>
          </cell>
          <cell r="F47" t="str">
            <v>--</v>
          </cell>
          <cell r="G47" t="str">
            <v>--</v>
          </cell>
          <cell r="H47" t="str">
            <v>--</v>
          </cell>
          <cell r="I47" t="str">
            <v>--</v>
          </cell>
          <cell r="J47" t="str">
            <v>--</v>
          </cell>
          <cell r="K47" t="str">
            <v>--</v>
          </cell>
          <cell r="L47" t="str">
            <v>--</v>
          </cell>
          <cell r="M47" t="str">
            <v>--</v>
          </cell>
          <cell r="N47">
            <v>4631.9128000000001</v>
          </cell>
        </row>
        <row r="48">
          <cell r="A48" t="str">
            <v>Total for Jan,2025</v>
          </cell>
          <cell r="B48">
            <v>233429.8823</v>
          </cell>
          <cell r="C48">
            <v>429040.0232</v>
          </cell>
          <cell r="D48">
            <v>260902.5055</v>
          </cell>
          <cell r="E48">
            <v>354783.83270000003</v>
          </cell>
          <cell r="F48">
            <v>78614.678899999999</v>
          </cell>
          <cell r="G48">
            <v>41101.512799999997</v>
          </cell>
          <cell r="H48">
            <v>559602.73049999995</v>
          </cell>
          <cell r="I48">
            <v>247184.56959999999</v>
          </cell>
          <cell r="J48">
            <v>93984.261599999998</v>
          </cell>
          <cell r="K48">
            <v>242642.66630000001</v>
          </cell>
          <cell r="L48">
            <v>288642.6753</v>
          </cell>
          <cell r="M48">
            <v>111465.6591</v>
          </cell>
          <cell r="N48">
            <v>6770239.8744000001</v>
          </cell>
        </row>
      </sheetData>
      <sheetData sheetId="1"/>
      <sheetData sheetId="2">
        <row r="2">
          <cell r="C2" t="str">
            <v>Aditya Birla Sun Life India GenNext Fund - Growth</v>
          </cell>
          <cell r="D2">
            <v>5625.65</v>
          </cell>
        </row>
        <row r="3">
          <cell r="C3" t="str">
            <v>Aditya Birla Sun Life Pharma &amp; Healthcare Fund - Reg - Growth</v>
          </cell>
          <cell r="D3">
            <v>815.09</v>
          </cell>
        </row>
        <row r="4">
          <cell r="C4" t="str">
            <v>Axis Consumption Fund - Reg - Growth</v>
          </cell>
          <cell r="D4">
            <v>4101.88</v>
          </cell>
        </row>
        <row r="5">
          <cell r="C5" t="str">
            <v>Bajaj Finserv Consumption Fund - Reg - Growth</v>
          </cell>
          <cell r="D5">
            <v>519.48</v>
          </cell>
        </row>
        <row r="6">
          <cell r="C6" t="str">
            <v>Bajaj Finserv Healthcare Fund - Reg - Growth</v>
          </cell>
          <cell r="D6">
            <v>301.62</v>
          </cell>
        </row>
        <row r="7">
          <cell r="C7" t="str">
            <v>Bank of India Consumption Fund - Reg - Growth</v>
          </cell>
          <cell r="D7">
            <v>406.61</v>
          </cell>
        </row>
        <row r="8">
          <cell r="C8" t="str">
            <v>Baroda BNP Paribas India Consumption Fund - Reg - Growth</v>
          </cell>
          <cell r="D8">
            <v>1404.7</v>
          </cell>
        </row>
        <row r="9">
          <cell r="C9" t="str">
            <v>Canara Robeco Consumer Trends Fund - Reg - Growth</v>
          </cell>
          <cell r="D9">
            <v>1679.3</v>
          </cell>
        </row>
        <row r="10">
          <cell r="C10" t="str">
            <v>DSP Healthcare Fund - Reg - Growth</v>
          </cell>
          <cell r="D10">
            <v>3197.47</v>
          </cell>
        </row>
        <row r="11">
          <cell r="C11" t="str">
            <v>HDFC Pharma and Healthcare Fund - Reg - Growth</v>
          </cell>
          <cell r="D11">
            <v>1568.01</v>
          </cell>
        </row>
        <row r="12">
          <cell r="C12" t="str">
            <v>HSBC Consumption Fund - Reg - Growth</v>
          </cell>
          <cell r="D12">
            <v>1480.07</v>
          </cell>
        </row>
        <row r="13">
          <cell r="C13" t="str">
            <v>ICICI Prudential Bharat Consumption Fund - Reg - Growth</v>
          </cell>
          <cell r="D13">
            <v>3115.01</v>
          </cell>
        </row>
        <row r="14">
          <cell r="C14" t="str">
            <v>ICICI Prudential Pharma Healthcare and Diagnostics Fund - Reg - Growth</v>
          </cell>
          <cell r="D14">
            <v>4917.8</v>
          </cell>
        </row>
        <row r="15">
          <cell r="C15" t="str">
            <v>ITI Pharma and Healthcare Fund - Reg - Growth</v>
          </cell>
          <cell r="D15">
            <v>216.52</v>
          </cell>
        </row>
        <row r="16">
          <cell r="C16" t="str">
            <v>Kotak Consumption Fund - Reg - Growth</v>
          </cell>
          <cell r="D16">
            <v>1231.04</v>
          </cell>
        </row>
        <row r="17">
          <cell r="C17" t="str">
            <v>Kotak Healthcare Fund - Reg - Growth</v>
          </cell>
          <cell r="D17">
            <v>415.87</v>
          </cell>
        </row>
        <row r="18">
          <cell r="C18" t="str">
            <v>LIC MF Healthcare Fund - Reg - Growth</v>
          </cell>
          <cell r="D18">
            <v>83.89</v>
          </cell>
        </row>
        <row r="19">
          <cell r="C19" t="str">
            <v>Mahindra Manulife Consumption Fund - Reg - Growth</v>
          </cell>
          <cell r="D19">
            <v>434.82</v>
          </cell>
        </row>
        <row r="20">
          <cell r="C20" t="str">
            <v>Mirae Asset Great Consumer Fund - Growth</v>
          </cell>
          <cell r="D20">
            <v>3942.02</v>
          </cell>
        </row>
        <row r="21">
          <cell r="C21" t="str">
            <v>Mirae Asset Healthcare Fund - Reg - Growth</v>
          </cell>
          <cell r="D21">
            <v>2652.24</v>
          </cell>
        </row>
        <row r="22">
          <cell r="C22" t="str">
            <v>Nippon India Consumption Fund - Reg - Growth</v>
          </cell>
          <cell r="D22">
            <v>2184.14</v>
          </cell>
        </row>
        <row r="23">
          <cell r="C23" t="str">
            <v>Nippon India Pharma Fund - Reg - Growth</v>
          </cell>
          <cell r="D23">
            <v>8160.71</v>
          </cell>
        </row>
        <row r="24">
          <cell r="C24" t="str">
            <v>PGIM India Healthcare Fund - Reg - Growth</v>
          </cell>
          <cell r="D24">
            <v>107.57</v>
          </cell>
        </row>
        <row r="25">
          <cell r="C25" t="str">
            <v>Quant Consumption Fund - Reg - Growth</v>
          </cell>
          <cell r="D25">
            <v>310.17</v>
          </cell>
        </row>
        <row r="26">
          <cell r="C26" t="str">
            <v>Quant Healthcare Fund - Reg - Growth</v>
          </cell>
          <cell r="D26">
            <v>402.51</v>
          </cell>
        </row>
        <row r="27">
          <cell r="C27" t="str">
            <v>SBI Consumption Opportunities Fund - Growth</v>
          </cell>
          <cell r="D27">
            <v>2940.25</v>
          </cell>
        </row>
        <row r="28">
          <cell r="C28" t="str">
            <v>SBI Healthcare Opportunities Fund - Growth</v>
          </cell>
          <cell r="D28">
            <v>3521.92</v>
          </cell>
        </row>
        <row r="29">
          <cell r="C29" t="str">
            <v>Sundaram Consumption Fund - Reg - Growth</v>
          </cell>
          <cell r="D29">
            <v>1518.42</v>
          </cell>
        </row>
        <row r="30">
          <cell r="C30" t="str">
            <v>Tata India Consumer Fund - Reg - Growth</v>
          </cell>
          <cell r="D30">
            <v>2267.92</v>
          </cell>
        </row>
        <row r="31">
          <cell r="C31" t="str">
            <v>Tata India Pharma And Healthcare Fund - Reg - Growth</v>
          </cell>
          <cell r="D31">
            <v>1211.74</v>
          </cell>
        </row>
        <row r="32">
          <cell r="C32" t="str">
            <v>UTI Healthcare Fund - Growth</v>
          </cell>
          <cell r="D32">
            <v>1150.44</v>
          </cell>
        </row>
        <row r="33">
          <cell r="C33" t="str">
            <v>UTI India Consumer Fund - Growth</v>
          </cell>
          <cell r="D33">
            <v>675.16</v>
          </cell>
        </row>
        <row r="34">
          <cell r="C34" t="str">
            <v>WhiteOak Capital Pharma and Healthcare Fund - Reg - Growth</v>
          </cell>
          <cell r="D34">
            <v>285.77999999999997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09D23-225D-41DB-9DC0-F00E34706946}">
  <dimension ref="B1:J45"/>
  <sheetViews>
    <sheetView showGridLines="0" workbookViewId="0">
      <pane xSplit="2" ySplit="1" topLeftCell="C2" activePane="bottomRight" state="frozen"/>
      <selection activeCell="C41" sqref="C41"/>
      <selection pane="topRight" activeCell="C41" sqref="C41"/>
      <selection pane="bottomLeft" activeCell="C41" sqref="C41"/>
      <selection pane="bottomRight" activeCell="B1" sqref="B1"/>
    </sheetView>
  </sheetViews>
  <sheetFormatPr defaultRowHeight="14.4"/>
  <cols>
    <col min="2" max="2" width="7.5546875" customWidth="1"/>
    <col min="3" max="3" width="42.5546875" bestFit="1" customWidth="1"/>
    <col min="4" max="4" width="15.5546875" bestFit="1" customWidth="1"/>
    <col min="5" max="5" width="16.44140625" bestFit="1" customWidth="1"/>
    <col min="8" max="8" width="10.21875" bestFit="1" customWidth="1"/>
    <col min="9" max="9" width="22.44140625" bestFit="1" customWidth="1"/>
    <col min="10" max="10" width="14.77734375" bestFit="1" customWidth="1"/>
  </cols>
  <sheetData>
    <row r="1" spans="2:10" ht="15" thickBot="1">
      <c r="B1" s="18" t="s">
        <v>42</v>
      </c>
      <c r="C1" s="14" t="s">
        <v>139</v>
      </c>
      <c r="D1" s="18" t="s">
        <v>79</v>
      </c>
      <c r="E1" s="18" t="s">
        <v>82</v>
      </c>
    </row>
    <row r="2" spans="2:10">
      <c r="B2" s="1">
        <f t="shared" ref="B2:B44" si="0">RANK(D2,$D$2:$D$44,0)</f>
        <v>1</v>
      </c>
      <c r="C2" s="19" t="s">
        <v>33</v>
      </c>
      <c r="D2" s="20">
        <v>1076405.6461</v>
      </c>
      <c r="E2" s="1">
        <v>0</v>
      </c>
      <c r="F2" s="25"/>
      <c r="G2" s="25"/>
      <c r="H2" s="25"/>
      <c r="I2" s="24"/>
      <c r="J2" s="17"/>
    </row>
    <row r="3" spans="2:10">
      <c r="B3" s="1">
        <f t="shared" si="0"/>
        <v>2</v>
      </c>
      <c r="C3" s="19" t="s">
        <v>16</v>
      </c>
      <c r="D3" s="20">
        <v>884205.15449999995</v>
      </c>
      <c r="E3" s="1">
        <v>0</v>
      </c>
      <c r="F3" s="25"/>
      <c r="G3" s="25"/>
      <c r="H3" s="25"/>
      <c r="I3" s="24"/>
      <c r="J3" s="16"/>
    </row>
    <row r="4" spans="2:10">
      <c r="B4" s="1">
        <f t="shared" si="0"/>
        <v>3</v>
      </c>
      <c r="C4" s="19" t="s">
        <v>13</v>
      </c>
      <c r="D4" s="20">
        <v>778152.99</v>
      </c>
      <c r="E4" s="1">
        <v>0</v>
      </c>
      <c r="F4" s="25"/>
      <c r="G4" s="25"/>
      <c r="H4" s="25"/>
      <c r="I4" s="24"/>
    </row>
    <row r="5" spans="2:10">
      <c r="B5" s="1">
        <f t="shared" si="0"/>
        <v>4</v>
      </c>
      <c r="C5" s="19" t="s">
        <v>26</v>
      </c>
      <c r="D5" s="20">
        <v>556160.8763</v>
      </c>
      <c r="E5" s="1">
        <v>0</v>
      </c>
      <c r="F5" s="25"/>
      <c r="G5" s="25"/>
      <c r="H5" s="25"/>
      <c r="I5" s="24"/>
    </row>
    <row r="6" spans="2:10">
      <c r="B6" s="1">
        <f t="shared" si="0"/>
        <v>5</v>
      </c>
      <c r="C6" s="19" t="s">
        <v>20</v>
      </c>
      <c r="D6" s="20">
        <v>482293.82559999998</v>
      </c>
      <c r="E6" s="1">
        <v>0</v>
      </c>
      <c r="F6" s="25"/>
      <c r="G6" s="25"/>
      <c r="H6" s="25"/>
      <c r="I6" s="24"/>
    </row>
    <row r="7" spans="2:10">
      <c r="B7" s="1">
        <f t="shared" si="0"/>
        <v>6</v>
      </c>
      <c r="C7" s="19" t="s">
        <v>2</v>
      </c>
      <c r="D7" s="20">
        <v>380627.1826</v>
      </c>
      <c r="E7" s="1">
        <v>0</v>
      </c>
      <c r="F7" s="25"/>
      <c r="G7" s="25"/>
      <c r="H7" s="25"/>
      <c r="I7" s="24"/>
    </row>
    <row r="8" spans="2:10">
      <c r="B8" s="1">
        <f t="shared" si="0"/>
        <v>7</v>
      </c>
      <c r="C8" s="19" t="s">
        <v>40</v>
      </c>
      <c r="D8" s="20">
        <v>345683.74849999999</v>
      </c>
      <c r="E8" s="1">
        <v>0</v>
      </c>
      <c r="F8" s="25"/>
      <c r="G8" s="25"/>
      <c r="H8" s="25"/>
      <c r="I8" s="24"/>
    </row>
    <row r="9" spans="2:10">
      <c r="B9" s="1">
        <f t="shared" si="0"/>
        <v>8</v>
      </c>
      <c r="C9" s="19" t="s">
        <v>3</v>
      </c>
      <c r="D9" s="20">
        <v>323737.8273</v>
      </c>
      <c r="E9" s="1">
        <v>0</v>
      </c>
      <c r="F9" s="25"/>
      <c r="G9" s="25"/>
      <c r="H9" s="25"/>
      <c r="I9" s="24"/>
    </row>
    <row r="10" spans="2:10">
      <c r="B10" s="1">
        <f t="shared" si="0"/>
        <v>9</v>
      </c>
      <c r="C10" s="19" t="s">
        <v>23</v>
      </c>
      <c r="D10" s="20">
        <v>188796.7389</v>
      </c>
      <c r="E10" s="1">
        <v>0</v>
      </c>
      <c r="F10" s="25"/>
      <c r="G10" s="25"/>
      <c r="H10" s="25"/>
      <c r="I10" s="24"/>
    </row>
    <row r="11" spans="2:10">
      <c r="B11" s="1">
        <f t="shared" si="0"/>
        <v>10</v>
      </c>
      <c r="C11" s="19" t="s">
        <v>9</v>
      </c>
      <c r="D11" s="20">
        <v>187720.10920000001</v>
      </c>
      <c r="E11" s="1">
        <v>0</v>
      </c>
      <c r="F11" s="25"/>
      <c r="G11" s="25"/>
      <c r="H11" s="25"/>
      <c r="I11" s="24"/>
    </row>
    <row r="12" spans="2:10">
      <c r="B12" s="1">
        <f t="shared" si="0"/>
        <v>11</v>
      </c>
      <c r="C12" s="19" t="s">
        <v>36</v>
      </c>
      <c r="D12" s="20">
        <v>184828.022</v>
      </c>
      <c r="E12" s="1">
        <v>0</v>
      </c>
      <c r="F12" s="25"/>
      <c r="G12" s="25"/>
      <c r="H12" s="25"/>
      <c r="I12" s="24"/>
    </row>
    <row r="13" spans="2:10">
      <c r="B13" s="1">
        <f t="shared" si="0"/>
        <v>12</v>
      </c>
      <c r="C13" s="19" t="s">
        <v>5</v>
      </c>
      <c r="D13" s="20">
        <v>167320.30919999999</v>
      </c>
      <c r="E13" s="1">
        <v>0</v>
      </c>
      <c r="F13" s="25"/>
      <c r="G13" s="25"/>
      <c r="H13" s="25"/>
      <c r="I13" s="24"/>
    </row>
    <row r="14" spans="2:10">
      <c r="B14" s="1">
        <f t="shared" si="0"/>
        <v>13</v>
      </c>
      <c r="C14" s="19" t="s">
        <v>10</v>
      </c>
      <c r="D14" s="20">
        <v>142850.20610000001</v>
      </c>
      <c r="E14" s="1">
        <v>0</v>
      </c>
      <c r="F14" s="25"/>
      <c r="G14" s="25"/>
      <c r="H14" s="25"/>
      <c r="I14" s="24"/>
    </row>
    <row r="15" spans="2:10">
      <c r="B15" s="1">
        <f t="shared" si="0"/>
        <v>14</v>
      </c>
      <c r="C15" s="19" t="s">
        <v>15</v>
      </c>
      <c r="D15" s="20">
        <v>127383.89</v>
      </c>
      <c r="E15" s="1">
        <v>0</v>
      </c>
      <c r="F15" s="25"/>
      <c r="G15" s="25"/>
      <c r="H15" s="25"/>
      <c r="I15" s="24"/>
    </row>
    <row r="16" spans="2:10">
      <c r="B16" s="1">
        <f t="shared" si="0"/>
        <v>15</v>
      </c>
      <c r="C16" s="19" t="s">
        <v>11</v>
      </c>
      <c r="D16" s="20">
        <v>108196.0092</v>
      </c>
      <c r="E16" s="1">
        <v>0</v>
      </c>
      <c r="F16" s="25"/>
      <c r="G16" s="25"/>
      <c r="H16" s="25"/>
      <c r="I16" s="24"/>
    </row>
    <row r="17" spans="2:9">
      <c r="B17" s="1">
        <f t="shared" si="0"/>
        <v>16</v>
      </c>
      <c r="C17" s="19" t="s">
        <v>17</v>
      </c>
      <c r="D17" s="20">
        <v>107219.6029</v>
      </c>
      <c r="E17" s="1">
        <v>0</v>
      </c>
      <c r="F17" s="25"/>
      <c r="G17" s="25"/>
      <c r="H17" s="25"/>
      <c r="I17" s="24"/>
    </row>
    <row r="18" spans="2:9">
      <c r="B18" s="1">
        <f t="shared" si="0"/>
        <v>17</v>
      </c>
      <c r="C18" s="19" t="s">
        <v>8</v>
      </c>
      <c r="D18" s="20">
        <v>105325.1254</v>
      </c>
      <c r="E18" s="1">
        <v>0</v>
      </c>
      <c r="F18" s="25"/>
      <c r="G18" s="25"/>
      <c r="H18" s="25"/>
      <c r="I18" s="24"/>
    </row>
    <row r="19" spans="2:9">
      <c r="B19" s="1">
        <f t="shared" si="0"/>
        <v>18</v>
      </c>
      <c r="C19" s="19" t="s">
        <v>29</v>
      </c>
      <c r="D19" s="20">
        <v>101744.90089999999</v>
      </c>
      <c r="E19" s="1">
        <v>1</v>
      </c>
      <c r="F19" s="25"/>
      <c r="G19" s="25"/>
      <c r="H19" s="25"/>
      <c r="I19" s="24"/>
    </row>
    <row r="20" spans="2:9">
      <c r="B20" s="1">
        <f t="shared" si="0"/>
        <v>19</v>
      </c>
      <c r="C20" s="19" t="s">
        <v>24</v>
      </c>
      <c r="D20" s="20">
        <v>93019.620899999994</v>
      </c>
      <c r="E20" s="1">
        <v>-1</v>
      </c>
      <c r="F20" s="25"/>
      <c r="G20" s="25"/>
      <c r="H20" s="25"/>
      <c r="I20" s="24"/>
    </row>
    <row r="21" spans="2:9">
      <c r="B21" s="1">
        <f t="shared" si="0"/>
        <v>20</v>
      </c>
      <c r="C21" s="19" t="s">
        <v>30</v>
      </c>
      <c r="D21" s="20">
        <v>90751.830100000006</v>
      </c>
      <c r="E21" s="1">
        <v>0</v>
      </c>
      <c r="F21" s="25"/>
      <c r="G21" s="25"/>
      <c r="H21" s="25"/>
      <c r="I21" s="24"/>
    </row>
    <row r="22" spans="2:9">
      <c r="B22" s="1">
        <f t="shared" si="0"/>
        <v>21</v>
      </c>
      <c r="C22" s="19" t="s">
        <v>35</v>
      </c>
      <c r="D22" s="20">
        <v>65529.650399999999</v>
      </c>
      <c r="E22" s="1">
        <v>0</v>
      </c>
      <c r="F22" s="25"/>
      <c r="G22" s="25"/>
      <c r="H22" s="25"/>
      <c r="I22" s="24"/>
    </row>
    <row r="23" spans="2:9">
      <c r="B23" s="1">
        <f t="shared" si="0"/>
        <v>22</v>
      </c>
      <c r="C23" s="19" t="s">
        <v>7</v>
      </c>
      <c r="D23" s="20">
        <v>45535.907599999999</v>
      </c>
      <c r="E23" s="1">
        <v>0</v>
      </c>
      <c r="F23" s="25"/>
      <c r="G23" s="25"/>
      <c r="H23" s="25"/>
      <c r="I23" s="24"/>
    </row>
    <row r="24" spans="2:9">
      <c r="B24" s="1">
        <f t="shared" si="0"/>
        <v>23</v>
      </c>
      <c r="C24" s="19" t="s">
        <v>21</v>
      </c>
      <c r="D24" s="20">
        <v>37729.6034</v>
      </c>
      <c r="E24" s="1">
        <v>0</v>
      </c>
      <c r="F24" s="25"/>
      <c r="G24" s="25"/>
      <c r="H24" s="25"/>
      <c r="I24" s="24"/>
    </row>
    <row r="25" spans="2:9">
      <c r="B25" s="1">
        <f t="shared" si="0"/>
        <v>24</v>
      </c>
      <c r="C25" s="19" t="s">
        <v>22</v>
      </c>
      <c r="D25" s="20">
        <v>27329.5533</v>
      </c>
      <c r="E25" s="1">
        <v>0</v>
      </c>
      <c r="F25" s="25"/>
      <c r="G25" s="25"/>
      <c r="H25" s="25"/>
      <c r="I25" s="24"/>
    </row>
    <row r="26" spans="2:9">
      <c r="B26" s="1">
        <f t="shared" si="0"/>
        <v>25</v>
      </c>
      <c r="C26" s="19" t="s">
        <v>28</v>
      </c>
      <c r="D26" s="20">
        <v>24549.687600000001</v>
      </c>
      <c r="E26" s="1">
        <v>0</v>
      </c>
      <c r="F26" s="25"/>
      <c r="G26" s="25"/>
      <c r="H26" s="25"/>
      <c r="I26" s="24"/>
    </row>
    <row r="27" spans="2:9">
      <c r="B27" s="1">
        <f t="shared" si="0"/>
        <v>26</v>
      </c>
      <c r="C27" s="19" t="s">
        <v>39</v>
      </c>
      <c r="D27" s="20">
        <v>20306.152300000002</v>
      </c>
      <c r="E27" s="1">
        <v>0</v>
      </c>
      <c r="F27" s="25"/>
      <c r="G27" s="25"/>
      <c r="H27" s="25"/>
      <c r="I27" s="24"/>
    </row>
    <row r="28" spans="2:9">
      <c r="B28" s="1">
        <f t="shared" si="0"/>
        <v>27</v>
      </c>
      <c r="C28" s="27" t="s">
        <v>4</v>
      </c>
      <c r="D28" s="20">
        <v>19685.779299999998</v>
      </c>
      <c r="E28" s="1">
        <v>0</v>
      </c>
      <c r="F28" s="25"/>
      <c r="G28" s="25"/>
      <c r="H28" s="25"/>
      <c r="I28" s="24"/>
    </row>
    <row r="29" spans="2:9">
      <c r="B29" s="1">
        <f t="shared" si="0"/>
        <v>28</v>
      </c>
      <c r="C29" s="19" t="s">
        <v>41</v>
      </c>
      <c r="D29" s="20">
        <v>16443.600299999998</v>
      </c>
      <c r="E29" s="1">
        <v>0</v>
      </c>
      <c r="F29" s="25"/>
      <c r="G29" s="25"/>
      <c r="H29" s="25"/>
      <c r="I29" s="24"/>
    </row>
    <row r="30" spans="2:9">
      <c r="B30" s="1">
        <f t="shared" si="0"/>
        <v>29</v>
      </c>
      <c r="C30" s="19" t="s">
        <v>19</v>
      </c>
      <c r="D30" s="20">
        <v>13799.3763</v>
      </c>
      <c r="E30" s="1">
        <v>0</v>
      </c>
      <c r="F30" s="25"/>
      <c r="G30" s="25"/>
      <c r="H30" s="25"/>
      <c r="I30" s="24"/>
    </row>
    <row r="31" spans="2:9">
      <c r="B31" s="1">
        <f t="shared" si="0"/>
        <v>30</v>
      </c>
      <c r="C31" s="19" t="s">
        <v>6</v>
      </c>
      <c r="D31" s="20">
        <v>11727.328</v>
      </c>
      <c r="E31" s="1">
        <v>1</v>
      </c>
      <c r="F31" s="25"/>
      <c r="G31" s="25"/>
      <c r="H31" s="25"/>
      <c r="I31" s="24"/>
    </row>
    <row r="32" spans="2:9">
      <c r="B32" s="1">
        <f t="shared" si="0"/>
        <v>31</v>
      </c>
      <c r="C32" s="19" t="s">
        <v>1</v>
      </c>
      <c r="D32" s="20">
        <v>11525.775299999999</v>
      </c>
      <c r="E32" s="1">
        <v>-1</v>
      </c>
      <c r="F32" s="25"/>
      <c r="G32" s="25"/>
      <c r="H32" s="25"/>
      <c r="I32" s="24"/>
    </row>
    <row r="33" spans="2:9">
      <c r="B33" s="1">
        <f t="shared" si="0"/>
        <v>32</v>
      </c>
      <c r="C33" s="19" t="s">
        <v>18</v>
      </c>
      <c r="D33" s="20">
        <v>9566.5144999999993</v>
      </c>
      <c r="E33" s="1">
        <v>0</v>
      </c>
      <c r="F33" s="25"/>
      <c r="G33" s="25"/>
      <c r="H33" s="25"/>
      <c r="I33" s="24"/>
    </row>
    <row r="34" spans="2:9">
      <c r="B34" s="1">
        <f t="shared" si="0"/>
        <v>33</v>
      </c>
      <c r="C34" s="19" t="s">
        <v>25</v>
      </c>
      <c r="D34" s="20">
        <v>7150.2002000000002</v>
      </c>
      <c r="E34" s="1">
        <v>0</v>
      </c>
      <c r="F34" s="25"/>
      <c r="G34" s="25"/>
      <c r="H34" s="25"/>
      <c r="I34" s="24"/>
    </row>
    <row r="35" spans="2:9">
      <c r="B35" s="1">
        <f t="shared" si="0"/>
        <v>34</v>
      </c>
      <c r="C35" s="19" t="s">
        <v>27</v>
      </c>
      <c r="D35" s="20">
        <v>6530.6418000000003</v>
      </c>
      <c r="E35" s="1">
        <v>0</v>
      </c>
      <c r="F35" s="25"/>
      <c r="G35" s="25"/>
      <c r="H35" s="25"/>
      <c r="I35" s="24"/>
    </row>
    <row r="36" spans="2:9">
      <c r="B36" s="1">
        <f t="shared" si="0"/>
        <v>35</v>
      </c>
      <c r="C36" s="19" t="s">
        <v>81</v>
      </c>
      <c r="D36" s="20">
        <v>4631.9128000000001</v>
      </c>
      <c r="E36" s="1">
        <v>0</v>
      </c>
      <c r="F36" s="25"/>
      <c r="G36" s="25"/>
      <c r="H36" s="25"/>
      <c r="I36" s="24"/>
    </row>
    <row r="37" spans="2:9">
      <c r="B37" s="1">
        <f t="shared" si="0"/>
        <v>36</v>
      </c>
      <c r="C37" s="19" t="s">
        <v>14</v>
      </c>
      <c r="D37" s="20">
        <v>3373.3384999999998</v>
      </c>
      <c r="E37" s="1">
        <v>0</v>
      </c>
      <c r="F37" s="25"/>
      <c r="G37" s="25"/>
      <c r="H37" s="25"/>
      <c r="I37" s="24"/>
    </row>
    <row r="38" spans="2:9">
      <c r="B38" s="1">
        <f t="shared" si="0"/>
        <v>37</v>
      </c>
      <c r="C38" s="19" t="s">
        <v>32</v>
      </c>
      <c r="D38" s="20">
        <v>2835.1855</v>
      </c>
      <c r="E38" s="1">
        <v>0</v>
      </c>
      <c r="F38" s="25"/>
      <c r="G38" s="25"/>
      <c r="H38" s="25"/>
      <c r="I38" s="24"/>
    </row>
    <row r="39" spans="2:9">
      <c r="B39" s="1">
        <f t="shared" si="0"/>
        <v>38</v>
      </c>
      <c r="C39" s="19" t="s">
        <v>31</v>
      </c>
      <c r="D39" s="20">
        <v>2618.4798000000001</v>
      </c>
      <c r="E39" s="1">
        <v>0</v>
      </c>
      <c r="F39" s="25"/>
      <c r="G39" s="25"/>
      <c r="H39" s="25"/>
      <c r="I39" s="24"/>
    </row>
    <row r="40" spans="2:9">
      <c r="B40" s="1">
        <f t="shared" si="0"/>
        <v>39</v>
      </c>
      <c r="C40" s="19" t="s">
        <v>38</v>
      </c>
      <c r="D40" s="20">
        <v>2451.7343999999998</v>
      </c>
      <c r="E40" s="1">
        <v>0</v>
      </c>
      <c r="F40" s="25"/>
      <c r="G40" s="25"/>
      <c r="H40" s="25"/>
      <c r="I40" s="24"/>
    </row>
    <row r="41" spans="2:9">
      <c r="B41" s="1">
        <f t="shared" si="0"/>
        <v>40</v>
      </c>
      <c r="C41" s="19" t="s">
        <v>12</v>
      </c>
      <c r="D41" s="20">
        <v>1522.8901000000001</v>
      </c>
      <c r="E41" s="1">
        <v>0</v>
      </c>
      <c r="F41" s="25"/>
      <c r="G41" s="25"/>
      <c r="H41" s="25"/>
      <c r="I41" s="24"/>
    </row>
    <row r="42" spans="2:9">
      <c r="B42" s="1">
        <f t="shared" si="0"/>
        <v>41</v>
      </c>
      <c r="C42" s="19" t="s">
        <v>80</v>
      </c>
      <c r="D42" s="20">
        <v>1153.4222</v>
      </c>
      <c r="E42" s="1">
        <v>0</v>
      </c>
      <c r="F42" s="25"/>
      <c r="G42" s="25"/>
      <c r="H42" s="25"/>
      <c r="I42" s="24"/>
    </row>
    <row r="43" spans="2:9">
      <c r="B43" s="1">
        <f t="shared" si="0"/>
        <v>42</v>
      </c>
      <c r="C43" s="19" t="s">
        <v>34</v>
      </c>
      <c r="D43" s="20">
        <v>929.10360000000003</v>
      </c>
      <c r="E43" s="1">
        <v>0</v>
      </c>
      <c r="F43" s="25"/>
      <c r="G43" s="25"/>
      <c r="H43" s="25"/>
      <c r="I43" s="24"/>
    </row>
    <row r="44" spans="2:9">
      <c r="B44" s="1">
        <f t="shared" si="0"/>
        <v>43</v>
      </c>
      <c r="C44" s="19" t="s">
        <v>37</v>
      </c>
      <c r="D44" s="20">
        <v>890.42150000000004</v>
      </c>
      <c r="E44" s="1">
        <v>0</v>
      </c>
      <c r="F44" s="25"/>
      <c r="G44" s="25"/>
      <c r="H44" s="25"/>
      <c r="I44" s="24"/>
    </row>
    <row r="45" spans="2:9">
      <c r="B45" s="19"/>
      <c r="C45" s="26" t="s">
        <v>140</v>
      </c>
      <c r="D45" s="31">
        <f>SUM(D2:D44)</f>
        <v>6770239.8743999992</v>
      </c>
      <c r="E45" s="21"/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" id="{36BE0FC1-6AB7-44E1-8FE2-85B1819482E0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E2:E44</xm:sqref>
        </x14:conditionalFormatting>
        <x14:conditionalFormatting xmlns:xm="http://schemas.microsoft.com/office/excel/2006/main">
          <x14:cfRule type="iconSet" priority="2" id="{7F580203-19F8-4CF2-AD55-D0FC76360396}">
            <x14:iconSet iconSet="3Triangles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</x14:iconSet>
          </x14:cfRule>
          <x14:cfRule type="iconSet" priority="5" id="{DD17E4C1-9B9E-4C16-8B80-775B8E27B6FC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E45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492C0-E4D3-4EE7-9D78-7A8DC82C16E9}">
  <dimension ref="B1:G29"/>
  <sheetViews>
    <sheetView workbookViewId="0">
      <selection activeCell="B1" sqref="B1"/>
    </sheetView>
  </sheetViews>
  <sheetFormatPr defaultRowHeight="14.4"/>
  <cols>
    <col min="2" max="2" width="7.5546875" bestFit="1" customWidth="1"/>
    <col min="3" max="3" width="43.5546875" bestFit="1" customWidth="1"/>
    <col min="4" max="4" width="33.44140625" bestFit="1" customWidth="1"/>
    <col min="5" max="5" width="16.44140625" bestFit="1" customWidth="1"/>
  </cols>
  <sheetData>
    <row r="1" spans="2:7" ht="15" thickBot="1">
      <c r="B1" s="14" t="s">
        <v>42</v>
      </c>
      <c r="C1" s="14" t="s">
        <v>139</v>
      </c>
      <c r="D1" s="14" t="s">
        <v>91</v>
      </c>
      <c r="E1" s="14" t="s">
        <v>82</v>
      </c>
    </row>
    <row r="2" spans="2:7">
      <c r="B2" s="1">
        <f t="shared" ref="B2:B28" si="0">RANK(D2,$D$2:$D$28,0)</f>
        <v>1</v>
      </c>
      <c r="C2" s="19" t="s">
        <v>16</v>
      </c>
      <c r="D2" s="20">
        <f>VLOOKUP(C2,[1]Sheet1!$A$1:$N$48,13,0)</f>
        <v>52760.771099999998</v>
      </c>
      <c r="E2" s="39">
        <v>0</v>
      </c>
      <c r="G2" s="7"/>
    </row>
    <row r="3" spans="2:7">
      <c r="B3" s="1">
        <f t="shared" si="0"/>
        <v>2</v>
      </c>
      <c r="C3" s="19" t="s">
        <v>20</v>
      </c>
      <c r="D3" s="20">
        <f>VLOOKUP(C3,[1]Sheet1!$A$1:$N$48,13,0)</f>
        <v>7680.0568999999996</v>
      </c>
      <c r="E3" s="39">
        <v>0</v>
      </c>
      <c r="G3" s="7"/>
    </row>
    <row r="4" spans="2:7">
      <c r="B4" s="1">
        <f t="shared" si="0"/>
        <v>3</v>
      </c>
      <c r="C4" s="19" t="s">
        <v>33</v>
      </c>
      <c r="D4" s="20">
        <f>VLOOKUP(C4,[1]Sheet1!$A$1:$N$48,13,0)</f>
        <v>7140.7093000000004</v>
      </c>
      <c r="E4" s="39">
        <v>0</v>
      </c>
      <c r="G4" s="7"/>
    </row>
    <row r="5" spans="2:7">
      <c r="B5" s="1">
        <f t="shared" si="0"/>
        <v>4</v>
      </c>
      <c r="C5" s="19" t="s">
        <v>40</v>
      </c>
      <c r="D5" s="20">
        <f>VLOOKUP(C5,[1]Sheet1!$A$1:$N$48,13,0)</f>
        <v>5078.6418999999996</v>
      </c>
      <c r="E5" s="39">
        <v>0</v>
      </c>
      <c r="G5" s="7"/>
    </row>
    <row r="6" spans="2:7">
      <c r="B6" s="1">
        <f t="shared" si="0"/>
        <v>5</v>
      </c>
      <c r="C6" s="19" t="s">
        <v>26</v>
      </c>
      <c r="D6" s="20">
        <f>VLOOKUP(C6,[1]Sheet1!$A$1:$N$48,13,0)</f>
        <v>5001.9319999999998</v>
      </c>
      <c r="E6" s="39">
        <v>0</v>
      </c>
      <c r="G6" s="7"/>
    </row>
    <row r="7" spans="2:7">
      <c r="B7" s="1">
        <f t="shared" si="0"/>
        <v>6</v>
      </c>
      <c r="C7" s="19" t="s">
        <v>13</v>
      </c>
      <c r="D7" s="20">
        <f>VLOOKUP(C7,[1]Sheet1!$A$1:$N$48,13,0)</f>
        <v>3892.7037999999998</v>
      </c>
      <c r="E7" s="39">
        <v>0</v>
      </c>
      <c r="G7" s="7"/>
    </row>
    <row r="8" spans="2:7">
      <c r="B8" s="1">
        <f t="shared" si="0"/>
        <v>7</v>
      </c>
      <c r="C8" s="19" t="s">
        <v>2</v>
      </c>
      <c r="D8" s="20">
        <f>VLOOKUP(C8,[1]Sheet1!$A$1:$N$48,13,0)</f>
        <v>3709.5364</v>
      </c>
      <c r="E8" s="39">
        <v>0</v>
      </c>
      <c r="G8" s="7"/>
    </row>
    <row r="9" spans="2:7">
      <c r="B9" s="1">
        <f t="shared" si="0"/>
        <v>8</v>
      </c>
      <c r="C9" s="19" t="s">
        <v>36</v>
      </c>
      <c r="D9" s="20">
        <f>VLOOKUP(C9,[1]Sheet1!$A$1:$N$48,13,0)</f>
        <v>3486.7633000000001</v>
      </c>
      <c r="E9" s="39">
        <v>0</v>
      </c>
      <c r="G9" s="7"/>
    </row>
    <row r="10" spans="2:7">
      <c r="B10" s="1">
        <f t="shared" si="0"/>
        <v>9</v>
      </c>
      <c r="C10" s="19" t="s">
        <v>30</v>
      </c>
      <c r="D10" s="20">
        <f>VLOOKUP(C10,[1]Sheet1!$A$1:$N$48,13,0)</f>
        <v>3162.1044000000002</v>
      </c>
      <c r="E10" s="39">
        <v>0</v>
      </c>
      <c r="G10" s="7"/>
    </row>
    <row r="11" spans="2:7">
      <c r="B11" s="1">
        <f t="shared" si="0"/>
        <v>10</v>
      </c>
      <c r="C11" s="19" t="s">
        <v>9</v>
      </c>
      <c r="D11" s="20">
        <f>VLOOKUP(C11,[1]Sheet1!$A$1:$N$48,13,0)</f>
        <v>2536.6624999999999</v>
      </c>
      <c r="E11" s="39">
        <v>0</v>
      </c>
      <c r="G11" s="7"/>
    </row>
    <row r="12" spans="2:7">
      <c r="B12" s="1">
        <f t="shared" si="0"/>
        <v>11</v>
      </c>
      <c r="C12" s="19" t="s">
        <v>35</v>
      </c>
      <c r="D12" s="20">
        <f>VLOOKUP(C12,[1]Sheet1!$A$1:$N$48,13,0)</f>
        <v>2451.5259000000001</v>
      </c>
      <c r="E12" s="39">
        <v>0</v>
      </c>
      <c r="G12" s="7"/>
    </row>
    <row r="13" spans="2:7">
      <c r="B13" s="1">
        <f t="shared" si="0"/>
        <v>12</v>
      </c>
      <c r="C13" s="19" t="s">
        <v>15</v>
      </c>
      <c r="D13" s="20">
        <f>VLOOKUP(C13,[1]Sheet1!$A$1:$N$48,13,0)</f>
        <v>2069.4879000000001</v>
      </c>
      <c r="E13" s="39">
        <v>0</v>
      </c>
      <c r="G13" s="7"/>
    </row>
    <row r="14" spans="2:7">
      <c r="B14" s="1">
        <f t="shared" si="0"/>
        <v>13</v>
      </c>
      <c r="C14" s="19" t="s">
        <v>5</v>
      </c>
      <c r="D14" s="20">
        <f>VLOOKUP(C14,[1]Sheet1!$A$1:$N$48,13,0)</f>
        <v>1833.9863</v>
      </c>
      <c r="E14" s="39">
        <v>0</v>
      </c>
      <c r="G14" s="7"/>
    </row>
    <row r="15" spans="2:7">
      <c r="B15" s="1">
        <f t="shared" si="0"/>
        <v>14</v>
      </c>
      <c r="C15" s="19" t="s">
        <v>23</v>
      </c>
      <c r="D15" s="20">
        <f>VLOOKUP(C15,[1]Sheet1!$A$1:$N$48,13,0)</f>
        <v>1799.7679000000001</v>
      </c>
      <c r="E15" s="39">
        <v>0</v>
      </c>
      <c r="G15" s="7"/>
    </row>
    <row r="16" spans="2:7">
      <c r="B16" s="1">
        <f t="shared" si="0"/>
        <v>15</v>
      </c>
      <c r="C16" s="19" t="s">
        <v>10</v>
      </c>
      <c r="D16" s="20">
        <f>VLOOKUP(C16,[1]Sheet1!$A$1:$N$48,13,0)</f>
        <v>1478.5981999999999</v>
      </c>
      <c r="E16" s="39">
        <v>0</v>
      </c>
      <c r="G16" s="7"/>
    </row>
    <row r="17" spans="2:7">
      <c r="B17" s="1">
        <f t="shared" si="0"/>
        <v>16</v>
      </c>
      <c r="C17" s="19" t="s">
        <v>3</v>
      </c>
      <c r="D17" s="20">
        <f>VLOOKUP(C17,[1]Sheet1!$A$1:$N$48,13,0)</f>
        <v>1316.1628000000001</v>
      </c>
      <c r="E17" s="39">
        <v>0</v>
      </c>
      <c r="G17" s="7"/>
    </row>
    <row r="18" spans="2:7">
      <c r="B18" s="1">
        <f t="shared" si="0"/>
        <v>17</v>
      </c>
      <c r="C18" s="19" t="s">
        <v>41</v>
      </c>
      <c r="D18" s="20">
        <f>VLOOKUP(C18,[1]Sheet1!$A$1:$N$48,13,0)</f>
        <v>1289.0057999999999</v>
      </c>
      <c r="E18" s="39">
        <v>1</v>
      </c>
      <c r="G18" s="7"/>
    </row>
    <row r="19" spans="2:7">
      <c r="B19" s="1">
        <f t="shared" si="0"/>
        <v>18</v>
      </c>
      <c r="C19" s="19" t="s">
        <v>7</v>
      </c>
      <c r="D19" s="20">
        <f>VLOOKUP(C19,[1]Sheet1!$A$1:$N$48,13,0)</f>
        <v>1147.1475</v>
      </c>
      <c r="E19" s="39">
        <v>-1</v>
      </c>
      <c r="G19" s="7"/>
    </row>
    <row r="20" spans="2:7">
      <c r="B20" s="1">
        <f t="shared" si="0"/>
        <v>19</v>
      </c>
      <c r="C20" s="27" t="s">
        <v>4</v>
      </c>
      <c r="D20" s="20">
        <f>VLOOKUP(C20,[1]Sheet1!$A$1:$N$48,13,0)</f>
        <v>1110.4340999999999</v>
      </c>
      <c r="E20" s="39">
        <v>0</v>
      </c>
      <c r="G20" s="7"/>
    </row>
    <row r="21" spans="2:7">
      <c r="B21" s="1">
        <f t="shared" si="0"/>
        <v>20</v>
      </c>
      <c r="C21" s="19" t="s">
        <v>39</v>
      </c>
      <c r="D21" s="20">
        <f>VLOOKUP(C21,[1]Sheet1!$A$1:$N$48,13,0)</f>
        <v>837.61689999999999</v>
      </c>
      <c r="E21" s="39">
        <v>0</v>
      </c>
      <c r="G21" s="7"/>
    </row>
    <row r="22" spans="2:7">
      <c r="B22" s="1">
        <f t="shared" si="0"/>
        <v>21</v>
      </c>
      <c r="C22" s="19" t="s">
        <v>22</v>
      </c>
      <c r="D22" s="20">
        <f>VLOOKUP(C22,[1]Sheet1!$A$1:$N$48,13,0)</f>
        <v>560.24090000000001</v>
      </c>
      <c r="E22" s="39">
        <v>0</v>
      </c>
      <c r="G22" s="7"/>
    </row>
    <row r="23" spans="2:7">
      <c r="B23" s="1">
        <f t="shared" si="0"/>
        <v>22</v>
      </c>
      <c r="C23" s="19" t="s">
        <v>6</v>
      </c>
      <c r="D23" s="20">
        <f>VLOOKUP(C23,[1]Sheet1!$A$1:$N$48,13,0)</f>
        <v>339.1893</v>
      </c>
      <c r="E23" s="39">
        <v>0</v>
      </c>
      <c r="G23" s="7"/>
    </row>
    <row r="24" spans="2:7">
      <c r="B24" s="1">
        <f t="shared" si="0"/>
        <v>23</v>
      </c>
      <c r="C24" s="19" t="s">
        <v>17</v>
      </c>
      <c r="D24" s="20">
        <f>VLOOKUP(C24,[1]Sheet1!$A$1:$N$48,13,0)</f>
        <v>319.27480000000003</v>
      </c>
      <c r="E24" s="39">
        <v>0</v>
      </c>
      <c r="G24" s="7"/>
    </row>
    <row r="25" spans="2:7">
      <c r="B25" s="1">
        <f t="shared" si="0"/>
        <v>24</v>
      </c>
      <c r="C25" s="19" t="s">
        <v>32</v>
      </c>
      <c r="D25" s="20">
        <f>VLOOKUP(C25,[1]Sheet1!$A$1:$N$48,13,0)</f>
        <v>190.75640000000001</v>
      </c>
      <c r="E25" s="39">
        <v>0</v>
      </c>
      <c r="G25" s="7"/>
    </row>
    <row r="26" spans="2:7">
      <c r="B26" s="1">
        <f t="shared" si="0"/>
        <v>25</v>
      </c>
      <c r="C26" s="19" t="s">
        <v>34</v>
      </c>
      <c r="D26" s="20">
        <f>VLOOKUP(C26,[1]Sheet1!$A$1:$N$48,13,0)</f>
        <v>146.26230000000001</v>
      </c>
      <c r="E26" s="39">
        <v>0</v>
      </c>
      <c r="G26" s="7"/>
    </row>
    <row r="27" spans="2:7">
      <c r="B27" s="1">
        <f t="shared" si="0"/>
        <v>26</v>
      </c>
      <c r="C27" s="19" t="s">
        <v>24</v>
      </c>
      <c r="D27" s="20">
        <f>VLOOKUP(C27,[1]Sheet1!$A$1:$N$48,13,0)</f>
        <v>95.499600000000001</v>
      </c>
      <c r="E27" s="39">
        <v>0</v>
      </c>
      <c r="G27" s="7"/>
    </row>
    <row r="28" spans="2:7">
      <c r="B28" s="1">
        <f t="shared" si="0"/>
        <v>27</v>
      </c>
      <c r="C28" s="19" t="s">
        <v>31</v>
      </c>
      <c r="D28" s="20">
        <f>VLOOKUP(C28,[1]Sheet1!$A$1:$N$48,13,0)</f>
        <v>30.820900000000002</v>
      </c>
      <c r="E28" s="39">
        <v>0</v>
      </c>
      <c r="G28" s="7"/>
    </row>
    <row r="29" spans="2:7">
      <c r="B29" s="19"/>
      <c r="C29" s="26" t="s">
        <v>140</v>
      </c>
      <c r="D29" s="31">
        <f>SUM(D2:D28)</f>
        <v>111465.65910000002</v>
      </c>
      <c r="E29" s="29"/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AD6F36E7-00B2-40DC-9F7D-07316CF37383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E2:E28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C9FC7-CD14-4171-85D4-9B4F68B525D2}">
  <dimension ref="B1:E34"/>
  <sheetViews>
    <sheetView workbookViewId="0">
      <selection activeCell="B1" sqref="B1"/>
    </sheetView>
  </sheetViews>
  <sheetFormatPr defaultRowHeight="14.4"/>
  <cols>
    <col min="2" max="2" width="7.5546875" bestFit="1" customWidth="1"/>
    <col min="3" max="3" width="43.21875" bestFit="1" customWidth="1"/>
    <col min="4" max="4" width="26.77734375" bestFit="1" customWidth="1"/>
    <col min="5" max="5" width="16.44140625" bestFit="1" customWidth="1"/>
  </cols>
  <sheetData>
    <row r="1" spans="2:5" ht="15" thickBot="1">
      <c r="B1" s="36" t="s">
        <v>42</v>
      </c>
      <c r="C1" s="14" t="s">
        <v>139</v>
      </c>
      <c r="D1" s="36" t="s">
        <v>94</v>
      </c>
      <c r="E1" s="36" t="s">
        <v>82</v>
      </c>
    </row>
    <row r="2" spans="2:5">
      <c r="B2" s="32">
        <f t="shared" ref="B2:B33" si="0">RANK(D2,$D$2:$D$33,0)</f>
        <v>1</v>
      </c>
      <c r="C2" s="19" t="s">
        <v>16</v>
      </c>
      <c r="D2" s="20">
        <v>63296.959499999997</v>
      </c>
      <c r="E2" s="1">
        <v>0</v>
      </c>
    </row>
    <row r="3" spans="2:5">
      <c r="B3" s="32">
        <f t="shared" si="0"/>
        <v>2</v>
      </c>
      <c r="C3" s="19" t="s">
        <v>33</v>
      </c>
      <c r="D3" s="20">
        <v>49128.072999999997</v>
      </c>
      <c r="E3" s="1">
        <v>0</v>
      </c>
    </row>
    <row r="4" spans="2:5">
      <c r="B4" s="32">
        <f t="shared" si="0"/>
        <v>3</v>
      </c>
      <c r="C4" s="19" t="s">
        <v>23</v>
      </c>
      <c r="D4" s="20">
        <v>37845.287100000001</v>
      </c>
      <c r="E4" s="1">
        <v>0</v>
      </c>
    </row>
    <row r="5" spans="2:5">
      <c r="B5" s="32">
        <f t="shared" si="0"/>
        <v>4</v>
      </c>
      <c r="C5" s="19" t="s">
        <v>13</v>
      </c>
      <c r="D5" s="20">
        <v>35672.639900000002</v>
      </c>
      <c r="E5" s="1">
        <v>0</v>
      </c>
    </row>
    <row r="6" spans="2:5">
      <c r="B6" s="32">
        <f t="shared" si="0"/>
        <v>5</v>
      </c>
      <c r="C6" s="19" t="s">
        <v>26</v>
      </c>
      <c r="D6" s="20">
        <v>35667.296900000001</v>
      </c>
      <c r="E6" s="1">
        <v>0</v>
      </c>
    </row>
    <row r="7" spans="2:5">
      <c r="B7" s="32">
        <f t="shared" si="0"/>
        <v>6</v>
      </c>
      <c r="C7" s="19" t="s">
        <v>3</v>
      </c>
      <c r="D7" s="20">
        <v>32271.391</v>
      </c>
      <c r="E7" s="1">
        <v>0</v>
      </c>
    </row>
    <row r="8" spans="2:5">
      <c r="B8" s="32">
        <f t="shared" si="0"/>
        <v>7</v>
      </c>
      <c r="C8" s="19" t="s">
        <v>2</v>
      </c>
      <c r="D8" s="20">
        <v>28080.879700000001</v>
      </c>
      <c r="E8" s="1">
        <v>0</v>
      </c>
    </row>
    <row r="9" spans="2:5">
      <c r="B9" s="32">
        <f t="shared" si="0"/>
        <v>8</v>
      </c>
      <c r="C9" s="19" t="s">
        <v>8</v>
      </c>
      <c r="D9" s="20">
        <v>14579.480600000001</v>
      </c>
      <c r="E9" s="1">
        <v>0</v>
      </c>
    </row>
    <row r="10" spans="2:5">
      <c r="B10" s="32">
        <f t="shared" si="0"/>
        <v>9</v>
      </c>
      <c r="C10" s="19" t="s">
        <v>40</v>
      </c>
      <c r="D10" s="20">
        <v>12481.9362</v>
      </c>
      <c r="E10" s="1">
        <v>0</v>
      </c>
    </row>
    <row r="11" spans="2:5">
      <c r="B11" s="32">
        <f t="shared" si="0"/>
        <v>10</v>
      </c>
      <c r="C11" s="19" t="s">
        <v>20</v>
      </c>
      <c r="D11" s="20">
        <v>9267.6561000000002</v>
      </c>
      <c r="E11" s="1">
        <v>0</v>
      </c>
    </row>
    <row r="12" spans="2:5">
      <c r="B12" s="32">
        <f t="shared" si="0"/>
        <v>11</v>
      </c>
      <c r="C12" s="19" t="s">
        <v>11</v>
      </c>
      <c r="D12" s="20">
        <v>7408.1872999999996</v>
      </c>
      <c r="E12" s="1">
        <v>0</v>
      </c>
    </row>
    <row r="13" spans="2:5">
      <c r="B13" s="32">
        <f t="shared" si="0"/>
        <v>12</v>
      </c>
      <c r="C13" s="19" t="s">
        <v>9</v>
      </c>
      <c r="D13" s="20">
        <v>4599.5222999999996</v>
      </c>
      <c r="E13" s="1">
        <v>0</v>
      </c>
    </row>
    <row r="14" spans="2:5">
      <c r="B14" s="32">
        <f t="shared" si="0"/>
        <v>13</v>
      </c>
      <c r="C14" s="19" t="s">
        <v>35</v>
      </c>
      <c r="D14" s="20">
        <v>3318.7444</v>
      </c>
      <c r="E14" s="1">
        <v>0</v>
      </c>
    </row>
    <row r="15" spans="2:5">
      <c r="B15" s="32">
        <f t="shared" si="0"/>
        <v>14</v>
      </c>
      <c r="C15" s="19" t="s">
        <v>30</v>
      </c>
      <c r="D15" s="20">
        <v>2520.7114999999999</v>
      </c>
      <c r="E15" s="1">
        <v>0</v>
      </c>
    </row>
    <row r="16" spans="2:5">
      <c r="B16" s="32">
        <f t="shared" si="0"/>
        <v>15</v>
      </c>
      <c r="C16" s="19" t="s">
        <v>36</v>
      </c>
      <c r="D16" s="20">
        <v>2408.4182000000001</v>
      </c>
      <c r="E16" s="1">
        <v>1</v>
      </c>
    </row>
    <row r="17" spans="2:5">
      <c r="B17" s="32">
        <f t="shared" si="0"/>
        <v>16</v>
      </c>
      <c r="C17" s="19" t="s">
        <v>7</v>
      </c>
      <c r="D17" s="20">
        <v>2347.6822000000002</v>
      </c>
      <c r="E17" s="1">
        <v>-1</v>
      </c>
    </row>
    <row r="18" spans="2:5">
      <c r="B18" s="32">
        <f t="shared" si="0"/>
        <v>17</v>
      </c>
      <c r="C18" s="19" t="s">
        <v>15</v>
      </c>
      <c r="D18" s="20">
        <v>1827.5385000000001</v>
      </c>
      <c r="E18" s="1">
        <v>0</v>
      </c>
    </row>
    <row r="19" spans="2:5">
      <c r="B19" s="32">
        <f t="shared" si="0"/>
        <v>18</v>
      </c>
      <c r="C19" s="19" t="s">
        <v>5</v>
      </c>
      <c r="D19" s="20">
        <v>1726.2379000000001</v>
      </c>
      <c r="E19" s="1">
        <v>0</v>
      </c>
    </row>
    <row r="20" spans="2:5">
      <c r="B20" s="32">
        <f t="shared" si="0"/>
        <v>19</v>
      </c>
      <c r="C20" s="19" t="s">
        <v>24</v>
      </c>
      <c r="D20" s="20">
        <v>1684.0265999999999</v>
      </c>
      <c r="E20" s="1">
        <v>0</v>
      </c>
    </row>
    <row r="21" spans="2:5">
      <c r="B21" s="32">
        <f t="shared" si="0"/>
        <v>20</v>
      </c>
      <c r="C21" s="19" t="s">
        <v>21</v>
      </c>
      <c r="D21" s="20">
        <v>1413.9993999999999</v>
      </c>
      <c r="E21" s="1">
        <v>0</v>
      </c>
    </row>
    <row r="22" spans="2:5">
      <c r="B22" s="32">
        <f t="shared" si="0"/>
        <v>21</v>
      </c>
      <c r="C22" s="35" t="s">
        <v>4</v>
      </c>
      <c r="D22" s="20">
        <v>1342.4908</v>
      </c>
      <c r="E22" s="1">
        <v>1</v>
      </c>
    </row>
    <row r="23" spans="2:5">
      <c r="B23" s="32">
        <f t="shared" si="0"/>
        <v>22</v>
      </c>
      <c r="C23" s="19" t="s">
        <v>17</v>
      </c>
      <c r="D23" s="20">
        <v>1301.3326999999999</v>
      </c>
      <c r="E23" s="1">
        <v>-1</v>
      </c>
    </row>
    <row r="24" spans="2:5">
      <c r="B24" s="32">
        <f t="shared" si="0"/>
        <v>23</v>
      </c>
      <c r="C24" s="19" t="s">
        <v>10</v>
      </c>
      <c r="D24" s="20">
        <v>1108.3812</v>
      </c>
      <c r="E24" s="1">
        <v>0</v>
      </c>
    </row>
    <row r="25" spans="2:5">
      <c r="B25" s="32">
        <f t="shared" si="0"/>
        <v>24</v>
      </c>
      <c r="C25" s="19" t="s">
        <v>41</v>
      </c>
      <c r="D25" s="20">
        <v>698.13340000000005</v>
      </c>
      <c r="E25" s="1">
        <v>0</v>
      </c>
    </row>
    <row r="26" spans="2:5">
      <c r="B26" s="32">
        <f t="shared" si="0"/>
        <v>25</v>
      </c>
      <c r="C26" s="19" t="s">
        <v>22</v>
      </c>
      <c r="D26" s="20">
        <v>586.71029999999996</v>
      </c>
      <c r="E26" s="1">
        <v>0</v>
      </c>
    </row>
    <row r="27" spans="2:5">
      <c r="B27" s="32">
        <f t="shared" si="0"/>
        <v>26</v>
      </c>
      <c r="C27" s="19" t="s">
        <v>28</v>
      </c>
      <c r="D27" s="20">
        <v>570.92960000000005</v>
      </c>
      <c r="E27" s="1">
        <v>0</v>
      </c>
    </row>
    <row r="28" spans="2:5">
      <c r="B28" s="32">
        <f t="shared" si="0"/>
        <v>27</v>
      </c>
      <c r="C28" s="19" t="s">
        <v>19</v>
      </c>
      <c r="D28" s="20">
        <v>490.7002</v>
      </c>
      <c r="E28" s="1">
        <v>0</v>
      </c>
    </row>
    <row r="29" spans="2:5">
      <c r="B29" s="32">
        <f t="shared" si="0"/>
        <v>28</v>
      </c>
      <c r="C29" s="19" t="s">
        <v>39</v>
      </c>
      <c r="D29" s="20">
        <v>423.43869999999998</v>
      </c>
      <c r="E29" s="1">
        <v>0</v>
      </c>
    </row>
    <row r="30" spans="2:5">
      <c r="B30" s="32">
        <f t="shared" si="0"/>
        <v>29</v>
      </c>
      <c r="C30" s="19" t="s">
        <v>18</v>
      </c>
      <c r="D30" s="20">
        <v>364.35230000000001</v>
      </c>
      <c r="E30" s="1">
        <v>0</v>
      </c>
    </row>
    <row r="31" spans="2:5">
      <c r="B31" s="32">
        <f t="shared" si="0"/>
        <v>30</v>
      </c>
      <c r="C31" s="19" t="s">
        <v>6</v>
      </c>
      <c r="D31" s="20">
        <v>183.87459999999999</v>
      </c>
      <c r="E31" s="1">
        <v>0</v>
      </c>
    </row>
    <row r="32" spans="2:5">
      <c r="B32" s="32">
        <f t="shared" si="0"/>
        <v>31</v>
      </c>
      <c r="C32" s="19" t="s">
        <v>12</v>
      </c>
      <c r="D32" s="20">
        <v>119.3443</v>
      </c>
      <c r="E32" s="1">
        <v>0</v>
      </c>
    </row>
    <row r="33" spans="2:5">
      <c r="B33" s="32">
        <f t="shared" si="0"/>
        <v>32</v>
      </c>
      <c r="C33" s="19" t="s">
        <v>37</v>
      </c>
      <c r="D33" s="20">
        <v>47.476300000000002</v>
      </c>
      <c r="E33" s="1">
        <v>0</v>
      </c>
    </row>
    <row r="34" spans="2:5">
      <c r="B34" s="33"/>
      <c r="C34" s="26" t="s">
        <v>140</v>
      </c>
      <c r="D34" s="31">
        <f>SUM(D2:D33)</f>
        <v>354783.83270000003</v>
      </c>
      <c r="E34" s="1"/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488892B-A131-4376-868D-ABFBEE35CB2E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14:cfRule type="iconSet" priority="3" id="{B63328E0-77F4-429C-9985-4813417EE7E8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E2:E33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E5489-FBF3-437F-BE63-E4594C763D14}">
  <dimension ref="B1:E15"/>
  <sheetViews>
    <sheetView showGridLines="0" workbookViewId="0">
      <pane xSplit="2" ySplit="1" topLeftCell="C2" activePane="bottomRight" state="frozen"/>
      <selection activeCell="E1" sqref="E1"/>
      <selection pane="topRight" activeCell="E1" sqref="E1"/>
      <selection pane="bottomLeft" activeCell="E1" sqref="E1"/>
      <selection pane="bottomRight" activeCell="B1" sqref="B1"/>
    </sheetView>
  </sheetViews>
  <sheetFormatPr defaultColWidth="9.77734375" defaultRowHeight="13.8"/>
  <cols>
    <col min="1" max="1" width="9.77734375" style="6"/>
    <col min="2" max="2" width="14.44140625" style="7" customWidth="1"/>
    <col min="3" max="3" width="73" style="6" customWidth="1"/>
    <col min="4" max="4" width="38.77734375" style="8" customWidth="1"/>
    <col min="5" max="5" width="20.21875" style="6" customWidth="1"/>
    <col min="6" max="16384" width="9.77734375" style="6"/>
  </cols>
  <sheetData>
    <row r="1" spans="2:5" ht="14.4" thickBot="1">
      <c r="B1" s="13" t="s">
        <v>42</v>
      </c>
      <c r="C1" s="14" t="s">
        <v>139</v>
      </c>
      <c r="D1" s="41" t="s">
        <v>92</v>
      </c>
      <c r="E1" s="18" t="s">
        <v>82</v>
      </c>
    </row>
    <row r="2" spans="2:5">
      <c r="B2" s="9">
        <f>RANK(D2,$D$2:$D$14,0)</f>
        <v>1</v>
      </c>
      <c r="C2" s="10" t="s">
        <v>58</v>
      </c>
      <c r="D2" s="11">
        <v>6817.76</v>
      </c>
      <c r="E2" s="1">
        <v>0</v>
      </c>
    </row>
    <row r="3" spans="2:5">
      <c r="B3" s="9">
        <f t="shared" ref="B3:B14" si="0">RANK(D3,$D$2:$D$14,0)</f>
        <v>2</v>
      </c>
      <c r="C3" s="2" t="s">
        <v>56</v>
      </c>
      <c r="D3" s="11">
        <v>4938.96</v>
      </c>
      <c r="E3" s="1">
        <v>0</v>
      </c>
    </row>
    <row r="4" spans="2:5">
      <c r="B4" s="9">
        <f t="shared" si="0"/>
        <v>3</v>
      </c>
      <c r="C4" s="2" t="s">
        <v>59</v>
      </c>
      <c r="D4" s="11">
        <v>4001.8</v>
      </c>
      <c r="E4" s="1">
        <v>0</v>
      </c>
    </row>
    <row r="5" spans="2:5">
      <c r="B5" s="9">
        <f t="shared" si="0"/>
        <v>4</v>
      </c>
      <c r="C5" s="2" t="s">
        <v>60</v>
      </c>
      <c r="D5" s="11">
        <v>3231.2</v>
      </c>
      <c r="E5" s="1">
        <v>0</v>
      </c>
    </row>
    <row r="6" spans="2:5">
      <c r="B6" s="9">
        <f t="shared" si="0"/>
        <v>5</v>
      </c>
      <c r="C6" s="2" t="s">
        <v>54</v>
      </c>
      <c r="D6" s="11">
        <v>2535.1999999999998</v>
      </c>
      <c r="E6" s="1">
        <v>2</v>
      </c>
    </row>
    <row r="7" spans="2:5">
      <c r="B7" s="9">
        <f t="shared" si="0"/>
        <v>6</v>
      </c>
      <c r="C7" s="2" t="s">
        <v>55</v>
      </c>
      <c r="D7" s="11">
        <v>2528.09</v>
      </c>
      <c r="E7" s="1">
        <v>-1</v>
      </c>
    </row>
    <row r="8" spans="2:5">
      <c r="B8" s="9">
        <f t="shared" si="0"/>
        <v>7</v>
      </c>
      <c r="C8" s="2" t="s">
        <v>50</v>
      </c>
      <c r="D8" s="11">
        <v>2355.16</v>
      </c>
      <c r="E8" s="1">
        <v>-1</v>
      </c>
    </row>
    <row r="9" spans="2:5">
      <c r="B9" s="9">
        <f t="shared" si="0"/>
        <v>8</v>
      </c>
      <c r="C9" s="2" t="s">
        <v>53</v>
      </c>
      <c r="D9" s="11">
        <v>483.91</v>
      </c>
      <c r="E9" s="1">
        <v>0</v>
      </c>
    </row>
    <row r="10" spans="2:5">
      <c r="B10" s="9">
        <f t="shared" si="0"/>
        <v>9</v>
      </c>
      <c r="C10" s="2" t="s">
        <v>51</v>
      </c>
      <c r="D10" s="11">
        <v>287.67</v>
      </c>
      <c r="E10" s="1">
        <v>1</v>
      </c>
    </row>
    <row r="11" spans="2:5">
      <c r="B11" s="9">
        <f t="shared" si="0"/>
        <v>10</v>
      </c>
      <c r="C11" s="2" t="s">
        <v>57</v>
      </c>
      <c r="D11" s="11">
        <v>217.35</v>
      </c>
      <c r="E11" s="1">
        <v>1</v>
      </c>
    </row>
    <row r="12" spans="2:5">
      <c r="B12" s="4">
        <f t="shared" si="0"/>
        <v>11</v>
      </c>
      <c r="C12" s="5" t="s">
        <v>52</v>
      </c>
      <c r="D12" s="11">
        <v>188.09</v>
      </c>
      <c r="E12" s="1">
        <v>-2</v>
      </c>
    </row>
    <row r="13" spans="2:5">
      <c r="B13" s="9">
        <f t="shared" si="0"/>
        <v>12</v>
      </c>
      <c r="C13" s="2" t="s">
        <v>96</v>
      </c>
      <c r="D13" s="11">
        <v>9.4700000000000006</v>
      </c>
      <c r="E13" s="1">
        <v>0</v>
      </c>
    </row>
    <row r="14" spans="2:5">
      <c r="B14" s="9">
        <f t="shared" si="0"/>
        <v>13</v>
      </c>
      <c r="C14" s="2" t="s">
        <v>95</v>
      </c>
      <c r="D14" s="11">
        <v>4.3899999999999997</v>
      </c>
      <c r="E14" s="1">
        <v>0</v>
      </c>
    </row>
    <row r="15" spans="2:5">
      <c r="B15" s="1"/>
      <c r="C15" s="26" t="s">
        <v>140</v>
      </c>
      <c r="D15" s="30">
        <f>SUM(D2:D14)</f>
        <v>27599.05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5AF0441-416A-4425-93DE-6959E90E419F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E2:E14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DDA87-3AB3-408D-A91F-AD4AF49F89E9}">
  <dimension ref="B1:E19"/>
  <sheetViews>
    <sheetView showGridLines="0" workbookViewId="0">
      <pane xSplit="2" ySplit="1" topLeftCell="C2" activePane="bottomRight" state="frozen"/>
      <selection activeCell="E1" sqref="E1"/>
      <selection pane="topRight" activeCell="E1" sqref="E1"/>
      <selection pane="bottomLeft" activeCell="E1" sqref="E1"/>
      <selection pane="bottomRight" activeCell="B1" sqref="B1"/>
    </sheetView>
  </sheetViews>
  <sheetFormatPr defaultColWidth="9.77734375" defaultRowHeight="13.8"/>
  <cols>
    <col min="1" max="1" width="9.77734375" style="6"/>
    <col min="2" max="2" width="14.44140625" style="7" customWidth="1"/>
    <col min="3" max="3" width="73" style="6" customWidth="1"/>
    <col min="4" max="4" width="38.77734375" style="8" customWidth="1"/>
    <col min="5" max="5" width="20.21875" style="6" customWidth="1"/>
    <col min="6" max="16384" width="9.77734375" style="6"/>
  </cols>
  <sheetData>
    <row r="1" spans="2:5" ht="14.4" thickBot="1">
      <c r="B1" s="12" t="s">
        <v>78</v>
      </c>
      <c r="C1" s="14" t="s">
        <v>139</v>
      </c>
      <c r="D1" s="41" t="s">
        <v>93</v>
      </c>
      <c r="E1" s="18" t="s">
        <v>82</v>
      </c>
    </row>
    <row r="2" spans="2:5">
      <c r="B2" s="9">
        <f t="shared" ref="B2:B18" si="0">RANK(D2,$D$2:$D$18,0)</f>
        <v>1</v>
      </c>
      <c r="C2" s="10" t="s">
        <v>75</v>
      </c>
      <c r="D2" s="11">
        <v>189650.41</v>
      </c>
      <c r="E2" s="1">
        <v>0</v>
      </c>
    </row>
    <row r="3" spans="2:5">
      <c r="B3" s="1">
        <f t="shared" si="0"/>
        <v>2</v>
      </c>
      <c r="C3" s="2" t="s">
        <v>77</v>
      </c>
      <c r="D3" s="11">
        <v>57440.03</v>
      </c>
      <c r="E3" s="1">
        <v>0</v>
      </c>
    </row>
    <row r="4" spans="2:5">
      <c r="B4" s="1">
        <f t="shared" si="0"/>
        <v>3</v>
      </c>
      <c r="C4" s="2" t="s">
        <v>73</v>
      </c>
      <c r="D4" s="11">
        <v>38966.11</v>
      </c>
      <c r="E4" s="1">
        <v>0</v>
      </c>
    </row>
    <row r="5" spans="2:5">
      <c r="B5" s="1">
        <f t="shared" si="0"/>
        <v>4</v>
      </c>
      <c r="C5" s="2" t="s">
        <v>67</v>
      </c>
      <c r="D5" s="11">
        <v>23240.81</v>
      </c>
      <c r="E5" s="1">
        <v>0</v>
      </c>
    </row>
    <row r="6" spans="2:5">
      <c r="B6" s="1">
        <f t="shared" si="0"/>
        <v>5</v>
      </c>
      <c r="C6" s="2" t="s">
        <v>66</v>
      </c>
      <c r="D6" s="11">
        <v>4087.22</v>
      </c>
      <c r="E6" s="1">
        <v>0</v>
      </c>
    </row>
    <row r="7" spans="2:5">
      <c r="B7" s="1">
        <f t="shared" si="0"/>
        <v>6</v>
      </c>
      <c r="C7" s="2" t="s">
        <v>71</v>
      </c>
      <c r="D7" s="11">
        <v>4071.83</v>
      </c>
      <c r="E7" s="1">
        <v>0</v>
      </c>
    </row>
    <row r="8" spans="2:5">
      <c r="B8" s="1">
        <f t="shared" si="0"/>
        <v>7</v>
      </c>
      <c r="C8" s="2" t="s">
        <v>61</v>
      </c>
      <c r="D8" s="11">
        <v>2981.99</v>
      </c>
      <c r="E8" s="1">
        <v>0</v>
      </c>
    </row>
    <row r="9" spans="2:5">
      <c r="B9" s="1">
        <f t="shared" si="0"/>
        <v>8</v>
      </c>
      <c r="C9" s="2" t="s">
        <v>69</v>
      </c>
      <c r="D9" s="11">
        <v>2688.4</v>
      </c>
      <c r="E9" s="1">
        <v>0</v>
      </c>
    </row>
    <row r="10" spans="2:5">
      <c r="B10" s="1">
        <f t="shared" si="0"/>
        <v>9</v>
      </c>
      <c r="C10" s="2" t="s">
        <v>70</v>
      </c>
      <c r="D10" s="11">
        <v>814.25</v>
      </c>
      <c r="E10" s="1">
        <v>0</v>
      </c>
    </row>
    <row r="11" spans="2:5">
      <c r="B11" s="1">
        <f t="shared" si="0"/>
        <v>10</v>
      </c>
      <c r="C11" s="2" t="s">
        <v>62</v>
      </c>
      <c r="D11" s="11">
        <v>678.7</v>
      </c>
      <c r="E11" s="1">
        <v>0</v>
      </c>
    </row>
    <row r="12" spans="2:5">
      <c r="B12" s="1">
        <f t="shared" si="0"/>
        <v>11</v>
      </c>
      <c r="C12" s="2" t="s">
        <v>76</v>
      </c>
      <c r="D12" s="11">
        <v>671.55</v>
      </c>
      <c r="E12" s="1">
        <v>0</v>
      </c>
    </row>
    <row r="13" spans="2:5">
      <c r="B13" s="1">
        <f t="shared" si="0"/>
        <v>12</v>
      </c>
      <c r="C13" s="2" t="s">
        <v>65</v>
      </c>
      <c r="D13" s="11">
        <v>315.33999999999997</v>
      </c>
      <c r="E13" s="1">
        <v>0</v>
      </c>
    </row>
    <row r="14" spans="2:5">
      <c r="B14" s="4">
        <f t="shared" si="0"/>
        <v>13</v>
      </c>
      <c r="C14" s="5" t="s">
        <v>63</v>
      </c>
      <c r="D14" s="11">
        <v>193.85</v>
      </c>
      <c r="E14" s="1">
        <v>0</v>
      </c>
    </row>
    <row r="15" spans="2:5">
      <c r="B15" s="1">
        <f t="shared" si="0"/>
        <v>14</v>
      </c>
      <c r="C15" s="2" t="s">
        <v>68</v>
      </c>
      <c r="D15" s="11">
        <v>87.83</v>
      </c>
      <c r="E15" s="1">
        <v>0</v>
      </c>
    </row>
    <row r="16" spans="2:5">
      <c r="B16" s="1">
        <f t="shared" si="0"/>
        <v>15</v>
      </c>
      <c r="C16" s="2" t="s">
        <v>74</v>
      </c>
      <c r="D16" s="11">
        <v>61.81</v>
      </c>
      <c r="E16" s="1">
        <v>0</v>
      </c>
    </row>
    <row r="17" spans="2:5">
      <c r="B17" s="1">
        <f t="shared" si="0"/>
        <v>16</v>
      </c>
      <c r="C17" s="2" t="s">
        <v>72</v>
      </c>
      <c r="D17" s="11">
        <v>48.9</v>
      </c>
      <c r="E17" s="1">
        <v>0</v>
      </c>
    </row>
    <row r="18" spans="2:5">
      <c r="B18" s="1">
        <f t="shared" si="0"/>
        <v>17</v>
      </c>
      <c r="C18" s="2" t="s">
        <v>64</v>
      </c>
      <c r="D18" s="11">
        <v>26.62</v>
      </c>
      <c r="E18" s="1">
        <v>0</v>
      </c>
    </row>
    <row r="19" spans="2:5">
      <c r="B19" s="1"/>
      <c r="C19" s="26" t="s">
        <v>140</v>
      </c>
      <c r="D19" s="30">
        <f>SUM(D2:D18)</f>
        <v>326025.65000000002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" id="{907D59EB-F86F-4B19-8455-7D156ABA0644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E2:E18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B1003-E328-488B-A2DA-2421D8966D4A}">
  <dimension ref="B1:E15"/>
  <sheetViews>
    <sheetView workbookViewId="0">
      <selection activeCell="B1" sqref="B1"/>
    </sheetView>
  </sheetViews>
  <sheetFormatPr defaultRowHeight="14.4"/>
  <cols>
    <col min="2" max="2" width="7.5546875" bestFit="1" customWidth="1"/>
    <col min="3" max="3" width="53.21875" bestFit="1" customWidth="1"/>
    <col min="4" max="4" width="43.5546875" bestFit="1" customWidth="1"/>
    <col min="5" max="5" width="16.44140625" bestFit="1" customWidth="1"/>
    <col min="11" max="11" width="7.5546875" bestFit="1" customWidth="1"/>
    <col min="12" max="12" width="45.21875" bestFit="1" customWidth="1"/>
    <col min="13" max="13" width="32.21875" bestFit="1" customWidth="1"/>
    <col min="14" max="14" width="16.44140625" bestFit="1" customWidth="1"/>
    <col min="17" max="17" width="38.77734375" bestFit="1" customWidth="1"/>
    <col min="18" max="18" width="24.21875" bestFit="1" customWidth="1"/>
  </cols>
  <sheetData>
    <row r="1" spans="2:5" ht="15" thickBot="1">
      <c r="B1" s="14" t="s">
        <v>42</v>
      </c>
      <c r="C1" s="14" t="s">
        <v>139</v>
      </c>
      <c r="D1" s="14" t="s">
        <v>102</v>
      </c>
      <c r="E1" s="14" t="s">
        <v>82</v>
      </c>
    </row>
    <row r="2" spans="2:5">
      <c r="B2" s="1">
        <f t="shared" ref="B2:B14" si="0">RANK(D2,$D$2:$D$14,0)</f>
        <v>1</v>
      </c>
      <c r="C2" s="2" t="s">
        <v>83</v>
      </c>
      <c r="D2" s="3">
        <v>11909.47</v>
      </c>
      <c r="E2" s="32">
        <v>0</v>
      </c>
    </row>
    <row r="3" spans="2:5">
      <c r="B3" s="1">
        <f t="shared" si="0"/>
        <v>2</v>
      </c>
      <c r="C3" s="2" t="s">
        <v>85</v>
      </c>
      <c r="D3" s="3">
        <v>3458.45</v>
      </c>
      <c r="E3" s="32">
        <v>0</v>
      </c>
    </row>
    <row r="4" spans="2:5">
      <c r="B4" s="1">
        <f t="shared" si="0"/>
        <v>3</v>
      </c>
      <c r="C4" s="2" t="s">
        <v>84</v>
      </c>
      <c r="D4" s="3">
        <v>2409.23</v>
      </c>
      <c r="E4" s="32">
        <v>0</v>
      </c>
    </row>
    <row r="5" spans="2:5">
      <c r="B5" s="1">
        <f t="shared" si="0"/>
        <v>4</v>
      </c>
      <c r="C5" s="2" t="s">
        <v>87</v>
      </c>
      <c r="D5" s="3">
        <v>2265.88</v>
      </c>
      <c r="E5" s="32">
        <v>0</v>
      </c>
    </row>
    <row r="6" spans="2:5">
      <c r="B6" s="1">
        <f t="shared" si="0"/>
        <v>5</v>
      </c>
      <c r="C6" s="2" t="s">
        <v>89</v>
      </c>
      <c r="D6" s="3">
        <v>813.61</v>
      </c>
      <c r="E6" s="32">
        <v>0</v>
      </c>
    </row>
    <row r="7" spans="2:5">
      <c r="B7" s="1">
        <f t="shared" si="0"/>
        <v>6</v>
      </c>
      <c r="C7" s="2" t="s">
        <v>86</v>
      </c>
      <c r="D7" s="3">
        <v>648.86</v>
      </c>
      <c r="E7" s="32">
        <v>0</v>
      </c>
    </row>
    <row r="8" spans="2:5">
      <c r="B8" s="1">
        <f t="shared" si="0"/>
        <v>7</v>
      </c>
      <c r="C8" s="2" t="s">
        <v>97</v>
      </c>
      <c r="D8" s="3">
        <v>510.65</v>
      </c>
      <c r="E8" s="32">
        <v>0</v>
      </c>
    </row>
    <row r="9" spans="2:5">
      <c r="B9" s="1">
        <f t="shared" si="0"/>
        <v>8</v>
      </c>
      <c r="C9" s="37" t="s">
        <v>99</v>
      </c>
      <c r="D9" s="3">
        <v>290.10000000000002</v>
      </c>
      <c r="E9" s="32">
        <v>1</v>
      </c>
    </row>
    <row r="10" spans="2:5">
      <c r="B10" s="1">
        <f t="shared" si="0"/>
        <v>9</v>
      </c>
      <c r="C10" s="2" t="s">
        <v>101</v>
      </c>
      <c r="D10" s="3">
        <v>158.11000000000001</v>
      </c>
      <c r="E10" s="32">
        <v>-1</v>
      </c>
    </row>
    <row r="11" spans="2:5">
      <c r="B11" s="1">
        <f t="shared" si="0"/>
        <v>10</v>
      </c>
      <c r="C11" s="3" t="s">
        <v>98</v>
      </c>
      <c r="D11" s="3">
        <v>48.53</v>
      </c>
      <c r="E11" s="32">
        <v>1</v>
      </c>
    </row>
    <row r="12" spans="2:5">
      <c r="B12" s="1">
        <f t="shared" si="0"/>
        <v>11</v>
      </c>
      <c r="C12" s="2" t="s">
        <v>88</v>
      </c>
      <c r="D12" s="3">
        <v>30.29</v>
      </c>
      <c r="E12" s="32">
        <v>1</v>
      </c>
    </row>
    <row r="13" spans="2:5">
      <c r="B13" s="1">
        <f t="shared" si="0"/>
        <v>12</v>
      </c>
      <c r="C13" s="2" t="s">
        <v>90</v>
      </c>
      <c r="D13" s="3">
        <v>29.44</v>
      </c>
      <c r="E13" s="32">
        <v>-2</v>
      </c>
    </row>
    <row r="14" spans="2:5">
      <c r="B14" s="1">
        <f t="shared" si="0"/>
        <v>13</v>
      </c>
      <c r="C14" s="2" t="s">
        <v>100</v>
      </c>
      <c r="D14" s="3">
        <v>22.15</v>
      </c>
      <c r="E14" s="32">
        <v>0</v>
      </c>
    </row>
    <row r="15" spans="2:5">
      <c r="C15" s="26" t="s">
        <v>140</v>
      </c>
      <c r="D15" s="34">
        <f>SUM(D2:D14)</f>
        <v>22594.77</v>
      </c>
    </row>
  </sheetData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DDB4C45-A948-49AC-A8CE-AB53A694B28B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14:cfRule type="iconSet" priority="3" id="{A89A8687-2B6B-4901-A5D5-ECAD02CD044A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iangles" iconId="0"/>
              <x14:cfIcon iconSet="3Triangles" iconId="1"/>
              <x14:cfIcon iconSet="3Triangles" iconId="1"/>
            </x14:iconSet>
          </x14:cfRule>
          <xm:sqref>E2:E14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95F7E-39E0-4423-9F05-137B5E08A0D2}">
  <dimension ref="B1:E19"/>
  <sheetViews>
    <sheetView workbookViewId="0">
      <selection activeCell="B1" sqref="B1"/>
    </sheetView>
  </sheetViews>
  <sheetFormatPr defaultRowHeight="14.4"/>
  <cols>
    <col min="2" max="2" width="7.5546875" bestFit="1" customWidth="1"/>
    <col min="3" max="3" width="64.21875" bestFit="1" customWidth="1"/>
    <col min="4" max="4" width="16.77734375" bestFit="1" customWidth="1"/>
    <col min="5" max="5" width="35.5546875" bestFit="1" customWidth="1"/>
    <col min="7" max="7" width="49" bestFit="1" customWidth="1"/>
    <col min="8" max="8" width="7.77734375" bestFit="1" customWidth="1"/>
  </cols>
  <sheetData>
    <row r="1" spans="2:5">
      <c r="B1" s="40" t="s">
        <v>42</v>
      </c>
      <c r="C1" s="40" t="s">
        <v>139</v>
      </c>
      <c r="D1" s="40" t="s">
        <v>103</v>
      </c>
      <c r="E1" s="40" t="s">
        <v>82</v>
      </c>
    </row>
    <row r="2" spans="2:5">
      <c r="B2" s="32">
        <f t="shared" ref="B2:B18" si="0">_xlfn.RANK.AVG(D2,$D$2:$D$18,0)</f>
        <v>1</v>
      </c>
      <c r="C2" s="19" t="s">
        <v>104</v>
      </c>
      <c r="D2" s="20">
        <v>5625.65</v>
      </c>
      <c r="E2" s="32">
        <v>0</v>
      </c>
    </row>
    <row r="3" spans="2:5">
      <c r="B3" s="32">
        <f t="shared" si="0"/>
        <v>2</v>
      </c>
      <c r="C3" s="19" t="s">
        <v>105</v>
      </c>
      <c r="D3" s="20">
        <v>4101.88</v>
      </c>
      <c r="E3" s="32">
        <v>0</v>
      </c>
    </row>
    <row r="4" spans="2:5">
      <c r="B4" s="32">
        <f t="shared" si="0"/>
        <v>3</v>
      </c>
      <c r="C4" s="19" t="s">
        <v>113</v>
      </c>
      <c r="D4" s="20">
        <v>3942.02</v>
      </c>
      <c r="E4" s="32">
        <v>0</v>
      </c>
    </row>
    <row r="5" spans="2:5">
      <c r="B5" s="32">
        <f t="shared" si="0"/>
        <v>4</v>
      </c>
      <c r="C5" s="19" t="s">
        <v>110</v>
      </c>
      <c r="D5" s="20">
        <v>3115.01</v>
      </c>
      <c r="E5" s="32">
        <v>0</v>
      </c>
    </row>
    <row r="6" spans="2:5">
      <c r="B6" s="32">
        <f t="shared" si="0"/>
        <v>5</v>
      </c>
      <c r="C6" s="19" t="s">
        <v>116</v>
      </c>
      <c r="D6" s="20">
        <v>2940.25</v>
      </c>
      <c r="E6" s="32">
        <v>0</v>
      </c>
    </row>
    <row r="7" spans="2:5">
      <c r="B7" s="32">
        <f t="shared" si="0"/>
        <v>6</v>
      </c>
      <c r="C7" s="19" t="s">
        <v>119</v>
      </c>
      <c r="D7" s="20">
        <v>2267.92</v>
      </c>
      <c r="E7" s="32">
        <v>0</v>
      </c>
    </row>
    <row r="8" spans="2:5">
      <c r="B8" s="32">
        <f t="shared" si="0"/>
        <v>7</v>
      </c>
      <c r="C8" s="19" t="s">
        <v>114</v>
      </c>
      <c r="D8" s="20">
        <v>2184.14</v>
      </c>
      <c r="E8" s="32">
        <v>0</v>
      </c>
    </row>
    <row r="9" spans="2:5">
      <c r="B9" s="32">
        <f t="shared" si="0"/>
        <v>8</v>
      </c>
      <c r="C9" s="19" t="s">
        <v>108</v>
      </c>
      <c r="D9" s="20">
        <v>1679.3</v>
      </c>
      <c r="E9" s="32">
        <v>0</v>
      </c>
    </row>
    <row r="10" spans="2:5">
      <c r="B10" s="32">
        <f t="shared" si="0"/>
        <v>9</v>
      </c>
      <c r="C10" s="19" t="s">
        <v>117</v>
      </c>
      <c r="D10" s="20">
        <v>1518.42</v>
      </c>
      <c r="E10" s="32">
        <v>1</v>
      </c>
    </row>
    <row r="11" spans="2:5">
      <c r="B11" s="32">
        <f t="shared" si="0"/>
        <v>10</v>
      </c>
      <c r="C11" s="19" t="s">
        <v>109</v>
      </c>
      <c r="D11" s="20">
        <v>1480.07</v>
      </c>
      <c r="E11" s="32">
        <v>-1</v>
      </c>
    </row>
    <row r="12" spans="2:5">
      <c r="B12" s="32">
        <f t="shared" si="0"/>
        <v>11</v>
      </c>
      <c r="C12" s="19" t="s">
        <v>107</v>
      </c>
      <c r="D12" s="20">
        <v>1404.7</v>
      </c>
      <c r="E12" s="32">
        <v>0</v>
      </c>
    </row>
    <row r="13" spans="2:5">
      <c r="B13" s="32">
        <f t="shared" si="0"/>
        <v>12</v>
      </c>
      <c r="C13" s="19" t="s">
        <v>111</v>
      </c>
      <c r="D13" s="20">
        <v>1231.04</v>
      </c>
      <c r="E13" s="32">
        <v>0</v>
      </c>
    </row>
    <row r="14" spans="2:5">
      <c r="B14" s="32">
        <f t="shared" si="0"/>
        <v>13</v>
      </c>
      <c r="C14" s="19" t="s">
        <v>118</v>
      </c>
      <c r="D14" s="20">
        <v>675.16</v>
      </c>
      <c r="E14" s="32">
        <v>0</v>
      </c>
    </row>
    <row r="15" spans="2:5">
      <c r="B15" s="32">
        <f t="shared" si="0"/>
        <v>14</v>
      </c>
      <c r="C15" s="38" t="s">
        <v>106</v>
      </c>
      <c r="D15" s="20">
        <v>519.48</v>
      </c>
      <c r="E15" s="32">
        <v>0</v>
      </c>
    </row>
    <row r="16" spans="2:5">
      <c r="B16" s="32">
        <f t="shared" si="0"/>
        <v>15</v>
      </c>
      <c r="C16" s="19" t="s">
        <v>112</v>
      </c>
      <c r="D16" s="20">
        <v>434.82</v>
      </c>
      <c r="E16" s="32">
        <v>0</v>
      </c>
    </row>
    <row r="17" spans="2:5">
      <c r="B17" s="32">
        <f t="shared" si="0"/>
        <v>16</v>
      </c>
      <c r="C17" s="19" t="s">
        <v>120</v>
      </c>
      <c r="D17" s="20">
        <v>406.61</v>
      </c>
      <c r="E17" s="32">
        <v>0</v>
      </c>
    </row>
    <row r="18" spans="2:5">
      <c r="B18" s="32">
        <f t="shared" si="0"/>
        <v>17</v>
      </c>
      <c r="C18" s="19" t="s">
        <v>115</v>
      </c>
      <c r="D18" s="20">
        <v>310.17</v>
      </c>
      <c r="E18" s="32">
        <v>0</v>
      </c>
    </row>
    <row r="19" spans="2:5">
      <c r="C19" s="26" t="s">
        <v>140</v>
      </c>
      <c r="D19" s="31">
        <f>SUM(D2:D18)</f>
        <v>33836.639999999999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1A2D19C0-0FB5-455A-A407-7A41D734C0F1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iangles" iconId="0"/>
              <x14:cfIcon iconSet="3Triangles" iconId="1"/>
              <x14:cfIcon iconSet="3Triangles" iconId="1"/>
            </x14:iconSet>
          </x14:cfRule>
          <xm:sqref>E2:E18</xm:sqref>
        </x14:conditionalFormatting>
        <x14:conditionalFormatting xmlns:xm="http://schemas.microsoft.com/office/excel/2006/main">
          <x14:cfRule type="iconSet" priority="1" id="{1EF14F08-B64A-49ED-9145-84F33E607E75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E10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210E2-7378-4AB6-BE5C-BDF3766B734D}">
  <dimension ref="B1:E18"/>
  <sheetViews>
    <sheetView workbookViewId="0">
      <selection activeCell="B1" sqref="B1"/>
    </sheetView>
  </sheetViews>
  <sheetFormatPr defaultRowHeight="14.4"/>
  <cols>
    <col min="2" max="2" width="6" bestFit="1" customWidth="1"/>
    <col min="3" max="3" width="69.33203125" bestFit="1" customWidth="1"/>
    <col min="4" max="4" width="14.21875" bestFit="1" customWidth="1"/>
    <col min="5" max="5" width="38" bestFit="1" customWidth="1"/>
  </cols>
  <sheetData>
    <row r="1" spans="2:5">
      <c r="B1" s="18" t="s">
        <v>42</v>
      </c>
      <c r="C1" s="18" t="s">
        <v>139</v>
      </c>
      <c r="D1" s="18" t="s">
        <v>137</v>
      </c>
      <c r="E1" s="18" t="s">
        <v>82</v>
      </c>
    </row>
    <row r="2" spans="2:5">
      <c r="B2" s="1">
        <f>RANK(D2,$D$2:$D$17,0)</f>
        <v>1</v>
      </c>
      <c r="C2" s="42" t="s">
        <v>121</v>
      </c>
      <c r="D2" s="43">
        <f>VLOOKUP(C2,[1]Sheet3!$C$2:$D$34,2,0)</f>
        <v>8160.71</v>
      </c>
      <c r="E2" s="32">
        <v>0</v>
      </c>
    </row>
    <row r="3" spans="2:5">
      <c r="B3" s="1">
        <f t="shared" ref="B3:B17" si="0">RANK(D3,$D$2:$D$17,0)</f>
        <v>2</v>
      </c>
      <c r="C3" s="42" t="s">
        <v>122</v>
      </c>
      <c r="D3" s="43">
        <f>VLOOKUP(C3,[1]Sheet3!$C$2:$D$34,2,0)</f>
        <v>4917.8</v>
      </c>
      <c r="E3" s="32">
        <v>0</v>
      </c>
    </row>
    <row r="4" spans="2:5">
      <c r="B4" s="1">
        <f t="shared" si="0"/>
        <v>3</v>
      </c>
      <c r="C4" s="42" t="s">
        <v>123</v>
      </c>
      <c r="D4" s="43">
        <f>VLOOKUP(C4,[1]Sheet3!$C$2:$D$34,2,0)</f>
        <v>3521.92</v>
      </c>
      <c r="E4" s="32">
        <v>0</v>
      </c>
    </row>
    <row r="5" spans="2:5">
      <c r="B5" s="1">
        <f t="shared" si="0"/>
        <v>4</v>
      </c>
      <c r="C5" s="42" t="s">
        <v>124</v>
      </c>
      <c r="D5" s="43">
        <f>VLOOKUP(C5,[1]Sheet3!$C$2:$D$34,2,0)</f>
        <v>3197.47</v>
      </c>
      <c r="E5" s="32">
        <v>0</v>
      </c>
    </row>
    <row r="6" spans="2:5">
      <c r="B6" s="1">
        <f t="shared" si="0"/>
        <v>5</v>
      </c>
      <c r="C6" s="42" t="s">
        <v>125</v>
      </c>
      <c r="D6" s="43">
        <f>VLOOKUP(C6,[1]Sheet3!$C$2:$D$34,2,0)</f>
        <v>2652.24</v>
      </c>
      <c r="E6" s="32">
        <v>0</v>
      </c>
    </row>
    <row r="7" spans="2:5">
      <c r="B7" s="1">
        <f t="shared" si="0"/>
        <v>6</v>
      </c>
      <c r="C7" s="42" t="s">
        <v>126</v>
      </c>
      <c r="D7" s="43">
        <f>VLOOKUP(C7,[1]Sheet3!$C$2:$D$34,2,0)</f>
        <v>1568.01</v>
      </c>
      <c r="E7" s="32">
        <v>0</v>
      </c>
    </row>
    <row r="8" spans="2:5">
      <c r="B8" s="1">
        <f t="shared" si="0"/>
        <v>7</v>
      </c>
      <c r="C8" s="42" t="s">
        <v>127</v>
      </c>
      <c r="D8" s="43">
        <f>VLOOKUP(C8,[1]Sheet3!$C$2:$D$34,2,0)</f>
        <v>1211.74</v>
      </c>
      <c r="E8" s="32">
        <v>0</v>
      </c>
    </row>
    <row r="9" spans="2:5">
      <c r="B9" s="1">
        <f t="shared" si="0"/>
        <v>8</v>
      </c>
      <c r="C9" s="42" t="s">
        <v>128</v>
      </c>
      <c r="D9" s="43">
        <f>VLOOKUP(C9,[1]Sheet3!$C$2:$D$34,2,0)</f>
        <v>1150.44</v>
      </c>
      <c r="E9" s="32">
        <v>0</v>
      </c>
    </row>
    <row r="10" spans="2:5">
      <c r="B10" s="1">
        <f t="shared" si="0"/>
        <v>9</v>
      </c>
      <c r="C10" s="42" t="s">
        <v>129</v>
      </c>
      <c r="D10" s="43">
        <f>VLOOKUP(C10,[1]Sheet3!$C$2:$D$34,2,0)</f>
        <v>815.09</v>
      </c>
      <c r="E10" s="32">
        <v>0</v>
      </c>
    </row>
    <row r="11" spans="2:5">
      <c r="B11" s="1">
        <f t="shared" si="0"/>
        <v>10</v>
      </c>
      <c r="C11" s="42" t="s">
        <v>130</v>
      </c>
      <c r="D11" s="43">
        <f>VLOOKUP(C11,[1]Sheet3!$C$2:$D$34,2,0)</f>
        <v>415.87</v>
      </c>
      <c r="E11" s="32">
        <v>0</v>
      </c>
    </row>
    <row r="12" spans="2:5">
      <c r="B12" s="1">
        <f t="shared" si="0"/>
        <v>11</v>
      </c>
      <c r="C12" s="42" t="s">
        <v>131</v>
      </c>
      <c r="D12" s="43">
        <f>VLOOKUP(C12,[1]Sheet3!$C$2:$D$34,2,0)</f>
        <v>402.51</v>
      </c>
      <c r="E12" s="32">
        <v>0</v>
      </c>
    </row>
    <row r="13" spans="2:5">
      <c r="B13" s="1">
        <f t="shared" si="0"/>
        <v>12</v>
      </c>
      <c r="C13" s="44" t="s">
        <v>132</v>
      </c>
      <c r="D13" s="43">
        <f>VLOOKUP(C13,[1]Sheet3!$C$2:$D$34,2,0)</f>
        <v>301.62</v>
      </c>
      <c r="E13" s="32">
        <v>0</v>
      </c>
    </row>
    <row r="14" spans="2:5">
      <c r="B14" s="1">
        <f t="shared" si="0"/>
        <v>13</v>
      </c>
      <c r="C14" s="42" t="s">
        <v>133</v>
      </c>
      <c r="D14" s="43">
        <f>VLOOKUP(C14,[1]Sheet3!$C$2:$D$34,2,0)</f>
        <v>285.77999999999997</v>
      </c>
      <c r="E14" s="32">
        <v>0</v>
      </c>
    </row>
    <row r="15" spans="2:5">
      <c r="B15" s="1">
        <f t="shared" si="0"/>
        <v>14</v>
      </c>
      <c r="C15" s="42" t="s">
        <v>134</v>
      </c>
      <c r="D15" s="43">
        <f>VLOOKUP(C15,[1]Sheet3!$C$2:$D$34,2,0)</f>
        <v>216.52</v>
      </c>
      <c r="E15" s="32">
        <v>0</v>
      </c>
    </row>
    <row r="16" spans="2:5">
      <c r="B16" s="1">
        <f t="shared" si="0"/>
        <v>15</v>
      </c>
      <c r="C16" s="42" t="s">
        <v>135</v>
      </c>
      <c r="D16" s="43">
        <f>VLOOKUP(C16,[1]Sheet3!$C$2:$D$34,2,0)</f>
        <v>107.57</v>
      </c>
      <c r="E16" s="32">
        <v>0</v>
      </c>
    </row>
    <row r="17" spans="2:5">
      <c r="B17" s="1">
        <f t="shared" si="0"/>
        <v>16</v>
      </c>
      <c r="C17" s="42" t="s">
        <v>136</v>
      </c>
      <c r="D17" s="43">
        <f>VLOOKUP(C17,[1]Sheet3!$C$2:$D$34,2,0)</f>
        <v>83.89</v>
      </c>
      <c r="E17" s="32">
        <v>0</v>
      </c>
    </row>
    <row r="18" spans="2:5">
      <c r="C18" s="26" t="s">
        <v>140</v>
      </c>
      <c r="D18" s="31">
        <f>SUM(D2:D17)</f>
        <v>29009.179999999993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AFDA7991-75A2-45C2-859D-753D5577B699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iangles" iconId="1"/>
              <x14:cfIcon iconSet="3Triangles" iconId="1"/>
              <x14:cfIcon iconSet="3Triangles" iconId="1"/>
            </x14:iconSet>
          </x14:cfRule>
          <x14:cfRule type="iconSet" priority="2" id="{D28A6FD1-959D-48E8-BA40-29A24F7A61FB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E2:E17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0FC8-4750-4C50-9213-A7379FBA42FC}">
  <dimension ref="B1:E40"/>
  <sheetViews>
    <sheetView workbookViewId="0">
      <selection activeCell="B1" sqref="B1"/>
    </sheetView>
  </sheetViews>
  <sheetFormatPr defaultRowHeight="14.4"/>
  <cols>
    <col min="2" max="2" width="6" bestFit="1" customWidth="1"/>
    <col min="3" max="3" width="38.5546875" bestFit="1" customWidth="1"/>
    <col min="4" max="4" width="12.77734375" bestFit="1" customWidth="1"/>
    <col min="5" max="5" width="30.5546875" bestFit="1" customWidth="1"/>
  </cols>
  <sheetData>
    <row r="1" spans="2:5">
      <c r="B1" s="18" t="s">
        <v>42</v>
      </c>
      <c r="C1" s="18" t="s">
        <v>139</v>
      </c>
      <c r="D1" s="18" t="s">
        <v>141</v>
      </c>
      <c r="E1" s="18" t="s">
        <v>82</v>
      </c>
    </row>
    <row r="2" spans="2:5">
      <c r="B2" s="32">
        <v>1</v>
      </c>
      <c r="C2" s="19" t="s">
        <v>3</v>
      </c>
      <c r="D2" s="20">
        <v>34496.581200000001</v>
      </c>
      <c r="E2" s="32" t="s">
        <v>138</v>
      </c>
    </row>
    <row r="3" spans="2:5">
      <c r="B3" s="32">
        <v>2</v>
      </c>
      <c r="C3" s="19" t="s">
        <v>33</v>
      </c>
      <c r="D3" s="20">
        <v>28293.919099999999</v>
      </c>
      <c r="E3" s="32" t="s">
        <v>138</v>
      </c>
    </row>
    <row r="4" spans="2:5">
      <c r="B4" s="32">
        <v>3</v>
      </c>
      <c r="C4" s="19" t="s">
        <v>23</v>
      </c>
      <c r="D4" s="20">
        <v>24007.467700000001</v>
      </c>
      <c r="E4" s="32" t="s">
        <v>138</v>
      </c>
    </row>
    <row r="5" spans="2:5">
      <c r="B5" s="32">
        <v>4</v>
      </c>
      <c r="C5" s="19" t="s">
        <v>9</v>
      </c>
      <c r="D5" s="20">
        <v>15985.0641</v>
      </c>
      <c r="E5" s="32" t="s">
        <v>138</v>
      </c>
    </row>
    <row r="6" spans="2:5">
      <c r="B6" s="32">
        <v>5</v>
      </c>
      <c r="C6" s="19" t="s">
        <v>13</v>
      </c>
      <c r="D6" s="20">
        <v>15413.448</v>
      </c>
      <c r="E6" s="32" t="s">
        <v>138</v>
      </c>
    </row>
    <row r="7" spans="2:5">
      <c r="B7" s="32">
        <v>6</v>
      </c>
      <c r="C7" s="19" t="s">
        <v>2</v>
      </c>
      <c r="D7" s="20">
        <v>14626.044599999999</v>
      </c>
      <c r="E7" s="32" t="s">
        <v>138</v>
      </c>
    </row>
    <row r="8" spans="2:5">
      <c r="B8" s="32">
        <v>7</v>
      </c>
      <c r="C8" s="19" t="s">
        <v>26</v>
      </c>
      <c r="D8" s="20">
        <v>14449.228999999999</v>
      </c>
      <c r="E8" s="32" t="s">
        <v>138</v>
      </c>
    </row>
    <row r="9" spans="2:5">
      <c r="B9" s="32">
        <v>8</v>
      </c>
      <c r="C9" s="19" t="s">
        <v>16</v>
      </c>
      <c r="D9" s="20">
        <v>13587.126899999999</v>
      </c>
      <c r="E9" s="32" t="s">
        <v>138</v>
      </c>
    </row>
    <row r="10" spans="2:5">
      <c r="B10" s="32">
        <v>9</v>
      </c>
      <c r="C10" s="19" t="s">
        <v>30</v>
      </c>
      <c r="D10" s="20">
        <v>10278.6569</v>
      </c>
      <c r="E10" s="32" t="s">
        <v>138</v>
      </c>
    </row>
    <row r="11" spans="2:5">
      <c r="B11" s="32">
        <v>10</v>
      </c>
      <c r="C11" s="19" t="s">
        <v>8</v>
      </c>
      <c r="D11" s="20">
        <v>8375.6605</v>
      </c>
      <c r="E11" s="32" t="s">
        <v>138</v>
      </c>
    </row>
    <row r="12" spans="2:5">
      <c r="B12" s="32">
        <v>11</v>
      </c>
      <c r="C12" s="19" t="s">
        <v>5</v>
      </c>
      <c r="D12" s="20">
        <v>6620.1268</v>
      </c>
      <c r="E12" s="32" t="s">
        <v>138</v>
      </c>
    </row>
    <row r="13" spans="2:5">
      <c r="B13" s="32">
        <v>12</v>
      </c>
      <c r="C13" s="19" t="s">
        <v>11</v>
      </c>
      <c r="D13" s="20">
        <v>6438.3362999999999</v>
      </c>
      <c r="E13" s="32" t="s">
        <v>138</v>
      </c>
    </row>
    <row r="14" spans="2:5">
      <c r="B14" s="32">
        <v>13</v>
      </c>
      <c r="C14" s="19" t="s">
        <v>20</v>
      </c>
      <c r="D14" s="20">
        <v>5892.7551000000003</v>
      </c>
      <c r="E14" s="32" t="s">
        <v>138</v>
      </c>
    </row>
    <row r="15" spans="2:5">
      <c r="B15" s="32">
        <v>14</v>
      </c>
      <c r="C15" s="19" t="s">
        <v>29</v>
      </c>
      <c r="D15" s="20">
        <v>4572.1331</v>
      </c>
      <c r="E15" s="32" t="s">
        <v>138</v>
      </c>
    </row>
    <row r="16" spans="2:5">
      <c r="B16" s="32">
        <v>15</v>
      </c>
      <c r="C16" s="19" t="s">
        <v>36</v>
      </c>
      <c r="D16" s="20">
        <v>4397.9319999999998</v>
      </c>
      <c r="E16" s="32" t="s">
        <v>138</v>
      </c>
    </row>
    <row r="17" spans="2:5">
      <c r="B17" s="32">
        <v>16</v>
      </c>
      <c r="C17" s="19" t="s">
        <v>15</v>
      </c>
      <c r="D17" s="20">
        <v>4213.7754000000004</v>
      </c>
      <c r="E17" s="32" t="s">
        <v>138</v>
      </c>
    </row>
    <row r="18" spans="2:5">
      <c r="B18" s="32">
        <v>17</v>
      </c>
      <c r="C18" s="19" t="s">
        <v>24</v>
      </c>
      <c r="D18" s="20">
        <v>3876.2258999999999</v>
      </c>
      <c r="E18" s="32" t="s">
        <v>138</v>
      </c>
    </row>
    <row r="19" spans="2:5">
      <c r="B19" s="32">
        <v>18</v>
      </c>
      <c r="C19" s="19" t="s">
        <v>40</v>
      </c>
      <c r="D19" s="20">
        <v>3642.9841000000001</v>
      </c>
      <c r="E19" s="32" t="s">
        <v>138</v>
      </c>
    </row>
    <row r="20" spans="2:5">
      <c r="B20" s="32">
        <v>19</v>
      </c>
      <c r="C20" s="19" t="s">
        <v>35</v>
      </c>
      <c r="D20" s="20">
        <v>3029.6858000000002</v>
      </c>
      <c r="E20" s="32" t="s">
        <v>138</v>
      </c>
    </row>
    <row r="21" spans="2:5">
      <c r="B21" s="32">
        <v>20</v>
      </c>
      <c r="C21" s="19" t="s">
        <v>17</v>
      </c>
      <c r="D21" s="20">
        <v>2764.1741999999999</v>
      </c>
      <c r="E21" s="32" t="s">
        <v>138</v>
      </c>
    </row>
    <row r="22" spans="2:5">
      <c r="B22" s="32">
        <v>21</v>
      </c>
      <c r="C22" s="19" t="s">
        <v>21</v>
      </c>
      <c r="D22" s="20">
        <v>1572.942</v>
      </c>
      <c r="E22" s="32" t="s">
        <v>138</v>
      </c>
    </row>
    <row r="23" spans="2:5">
      <c r="B23" s="32">
        <v>22</v>
      </c>
      <c r="C23" s="19" t="s">
        <v>6</v>
      </c>
      <c r="D23" s="20">
        <v>1421.5092</v>
      </c>
      <c r="E23" s="32" t="s">
        <v>138</v>
      </c>
    </row>
    <row r="24" spans="2:5">
      <c r="B24" s="32">
        <v>23</v>
      </c>
      <c r="C24" s="19" t="s">
        <v>22</v>
      </c>
      <c r="D24" s="20">
        <v>895.52880000000005</v>
      </c>
      <c r="E24" s="32" t="s">
        <v>138</v>
      </c>
    </row>
    <row r="25" spans="2:5">
      <c r="B25" s="32">
        <v>24</v>
      </c>
      <c r="C25" s="19" t="s">
        <v>7</v>
      </c>
      <c r="D25" s="20">
        <v>892.98810000000003</v>
      </c>
      <c r="E25" s="32" t="s">
        <v>138</v>
      </c>
    </row>
    <row r="26" spans="2:5">
      <c r="B26" s="32">
        <v>25</v>
      </c>
      <c r="C26" s="19" t="s">
        <v>39</v>
      </c>
      <c r="D26" s="20">
        <v>863.07339999999999</v>
      </c>
      <c r="E26" s="32" t="s">
        <v>138</v>
      </c>
    </row>
    <row r="27" spans="2:5">
      <c r="B27" s="32">
        <v>26</v>
      </c>
      <c r="C27" s="19" t="s">
        <v>28</v>
      </c>
      <c r="D27" s="20">
        <v>749.45450000000005</v>
      </c>
      <c r="E27" s="32" t="s">
        <v>138</v>
      </c>
    </row>
    <row r="28" spans="2:5">
      <c r="B28" s="32">
        <v>27</v>
      </c>
      <c r="C28" s="19" t="s">
        <v>10</v>
      </c>
      <c r="D28" s="20">
        <v>383.46080000000001</v>
      </c>
      <c r="E28" s="32" t="s">
        <v>138</v>
      </c>
    </row>
    <row r="29" spans="2:5">
      <c r="B29" s="32">
        <v>28</v>
      </c>
      <c r="C29" s="19" t="s">
        <v>18</v>
      </c>
      <c r="D29" s="20">
        <v>374.22149999999999</v>
      </c>
      <c r="E29" s="32" t="s">
        <v>138</v>
      </c>
    </row>
    <row r="30" spans="2:5">
      <c r="B30" s="32">
        <v>29</v>
      </c>
      <c r="C30" s="19" t="s">
        <v>41</v>
      </c>
      <c r="D30" s="20">
        <v>312.11829999999998</v>
      </c>
      <c r="E30" s="32" t="s">
        <v>138</v>
      </c>
    </row>
    <row r="31" spans="2:5">
      <c r="B31" s="32">
        <v>30</v>
      </c>
      <c r="C31" s="19" t="s">
        <v>27</v>
      </c>
      <c r="D31" s="20">
        <v>246.774</v>
      </c>
      <c r="E31" s="32" t="s">
        <v>138</v>
      </c>
    </row>
    <row r="32" spans="2:5">
      <c r="B32" s="32">
        <v>31</v>
      </c>
      <c r="C32" s="19" t="s">
        <v>31</v>
      </c>
      <c r="D32" s="20">
        <v>212.09549999999999</v>
      </c>
      <c r="E32" s="32" t="s">
        <v>138</v>
      </c>
    </row>
    <row r="33" spans="2:5">
      <c r="B33" s="32">
        <v>32</v>
      </c>
      <c r="C33" s="19" t="s">
        <v>19</v>
      </c>
      <c r="D33" s="20">
        <v>180.13659999999999</v>
      </c>
      <c r="E33" s="32" t="s">
        <v>138</v>
      </c>
    </row>
    <row r="34" spans="2:5">
      <c r="B34" s="32">
        <v>33</v>
      </c>
      <c r="C34" s="19" t="s">
        <v>32</v>
      </c>
      <c r="D34" s="20">
        <v>106.2413</v>
      </c>
      <c r="E34" s="32" t="s">
        <v>138</v>
      </c>
    </row>
    <row r="35" spans="2:5">
      <c r="B35" s="32">
        <v>34</v>
      </c>
      <c r="C35" s="19" t="s">
        <v>37</v>
      </c>
      <c r="D35" s="20">
        <v>76.727900000000005</v>
      </c>
      <c r="E35" s="32" t="s">
        <v>138</v>
      </c>
    </row>
    <row r="36" spans="2:5">
      <c r="B36" s="32">
        <v>35</v>
      </c>
      <c r="C36" s="19" t="s">
        <v>25</v>
      </c>
      <c r="D36" s="20">
        <v>58.075899999999997</v>
      </c>
      <c r="E36" s="32" t="s">
        <v>138</v>
      </c>
    </row>
    <row r="37" spans="2:5">
      <c r="B37" s="32">
        <v>36</v>
      </c>
      <c r="C37" s="19" t="s">
        <v>34</v>
      </c>
      <c r="D37" s="20">
        <v>47.5306</v>
      </c>
      <c r="E37" s="32" t="s">
        <v>138</v>
      </c>
    </row>
    <row r="38" spans="2:5">
      <c r="B38" s="32">
        <v>37</v>
      </c>
      <c r="C38" s="19" t="s">
        <v>12</v>
      </c>
      <c r="D38" s="20">
        <v>46.170699999999997</v>
      </c>
      <c r="E38" s="32" t="s">
        <v>138</v>
      </c>
    </row>
    <row r="39" spans="2:5">
      <c r="B39" s="32">
        <v>38</v>
      </c>
      <c r="C39" s="38" t="s">
        <v>4</v>
      </c>
      <c r="D39" s="20">
        <v>29.506499999999999</v>
      </c>
      <c r="E39" s="32" t="s">
        <v>138</v>
      </c>
    </row>
    <row r="40" spans="2:5">
      <c r="B40" s="19"/>
      <c r="C40" s="26" t="s">
        <v>140</v>
      </c>
      <c r="D40" s="31">
        <f>SUM(D2:D39)</f>
        <v>233429.8823</v>
      </c>
      <c r="E40" s="19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C4C24-656A-4711-9D79-E76AD53E7D60}">
  <dimension ref="B1:E24"/>
  <sheetViews>
    <sheetView workbookViewId="0">
      <selection activeCell="B1" sqref="B1"/>
    </sheetView>
  </sheetViews>
  <sheetFormatPr defaultRowHeight="14.4"/>
  <cols>
    <col min="2" max="2" width="6" bestFit="1" customWidth="1"/>
    <col min="3" max="3" width="38.5546875" bestFit="1" customWidth="1"/>
    <col min="4" max="4" width="12.77734375" bestFit="1" customWidth="1"/>
    <col min="5" max="5" width="30.5546875" bestFit="1" customWidth="1"/>
  </cols>
  <sheetData>
    <row r="1" spans="2:5">
      <c r="B1" s="18" t="s">
        <v>42</v>
      </c>
      <c r="C1" s="18" t="s">
        <v>139</v>
      </c>
      <c r="D1" s="18" t="s">
        <v>142</v>
      </c>
      <c r="E1" s="18" t="s">
        <v>82</v>
      </c>
    </row>
    <row r="2" spans="2:5">
      <c r="B2" s="32">
        <v>1</v>
      </c>
      <c r="C2" s="19" t="s">
        <v>33</v>
      </c>
      <c r="D2" s="20">
        <v>11262.181500000001</v>
      </c>
      <c r="E2" s="32" t="s">
        <v>138</v>
      </c>
    </row>
    <row r="3" spans="2:5">
      <c r="B3" s="32">
        <v>2</v>
      </c>
      <c r="C3" s="19" t="s">
        <v>16</v>
      </c>
      <c r="D3" s="20">
        <v>6360.7937000000002</v>
      </c>
      <c r="E3" s="32" t="s">
        <v>138</v>
      </c>
    </row>
    <row r="4" spans="2:5">
      <c r="B4" s="32">
        <v>3</v>
      </c>
      <c r="C4" s="19" t="s">
        <v>20</v>
      </c>
      <c r="D4" s="20">
        <v>4093.9987000000001</v>
      </c>
      <c r="E4" s="32" t="s">
        <v>138</v>
      </c>
    </row>
    <row r="5" spans="2:5">
      <c r="B5" s="32">
        <v>4</v>
      </c>
      <c r="C5" s="19" t="s">
        <v>5</v>
      </c>
      <c r="D5" s="20">
        <v>3658.0621000000001</v>
      </c>
      <c r="E5" s="32" t="s">
        <v>138</v>
      </c>
    </row>
    <row r="6" spans="2:5">
      <c r="B6" s="32">
        <v>5</v>
      </c>
      <c r="C6" s="19" t="s">
        <v>13</v>
      </c>
      <c r="D6" s="20">
        <v>2983.3425000000002</v>
      </c>
      <c r="E6" s="32" t="s">
        <v>138</v>
      </c>
    </row>
    <row r="7" spans="2:5">
      <c r="B7" s="32">
        <v>6</v>
      </c>
      <c r="C7" s="19" t="s">
        <v>26</v>
      </c>
      <c r="D7" s="20">
        <v>2131.8436999999999</v>
      </c>
      <c r="E7" s="32" t="s">
        <v>138</v>
      </c>
    </row>
    <row r="8" spans="2:5">
      <c r="B8" s="32">
        <v>7</v>
      </c>
      <c r="C8" s="19" t="s">
        <v>2</v>
      </c>
      <c r="D8" s="20">
        <v>2027.3547000000001</v>
      </c>
      <c r="E8" s="32" t="s">
        <v>138</v>
      </c>
    </row>
    <row r="9" spans="2:5">
      <c r="B9" s="32">
        <v>8</v>
      </c>
      <c r="C9" s="19" t="s">
        <v>7</v>
      </c>
      <c r="D9" s="20">
        <v>1758.59</v>
      </c>
      <c r="E9" s="32" t="s">
        <v>138</v>
      </c>
    </row>
    <row r="10" spans="2:5">
      <c r="B10" s="32">
        <v>9</v>
      </c>
      <c r="C10" s="19" t="s">
        <v>9</v>
      </c>
      <c r="D10" s="20">
        <v>1715.9091000000001</v>
      </c>
      <c r="E10" s="32" t="s">
        <v>138</v>
      </c>
    </row>
    <row r="11" spans="2:5">
      <c r="B11" s="32">
        <v>10</v>
      </c>
      <c r="C11" s="19" t="s">
        <v>17</v>
      </c>
      <c r="D11" s="20">
        <v>1227.2301</v>
      </c>
      <c r="E11" s="32" t="s">
        <v>138</v>
      </c>
    </row>
    <row r="12" spans="2:5">
      <c r="B12" s="32">
        <v>11</v>
      </c>
      <c r="C12" s="19" t="s">
        <v>36</v>
      </c>
      <c r="D12" s="20">
        <v>1073.1674</v>
      </c>
      <c r="E12" s="32" t="s">
        <v>138</v>
      </c>
    </row>
    <row r="13" spans="2:5">
      <c r="B13" s="32">
        <v>12</v>
      </c>
      <c r="C13" s="19" t="s">
        <v>3</v>
      </c>
      <c r="D13" s="20">
        <v>934.26179999999999</v>
      </c>
      <c r="E13" s="32" t="s">
        <v>138</v>
      </c>
    </row>
    <row r="14" spans="2:5">
      <c r="B14" s="32">
        <v>13</v>
      </c>
      <c r="C14" s="19" t="s">
        <v>40</v>
      </c>
      <c r="D14" s="20">
        <v>647.81020000000001</v>
      </c>
      <c r="E14" s="32" t="s">
        <v>138</v>
      </c>
    </row>
    <row r="15" spans="2:5">
      <c r="B15" s="32">
        <v>14</v>
      </c>
      <c r="C15" s="19" t="s">
        <v>15</v>
      </c>
      <c r="D15" s="20">
        <v>260.9511</v>
      </c>
      <c r="E15" s="32" t="s">
        <v>138</v>
      </c>
    </row>
    <row r="16" spans="2:5">
      <c r="B16" s="32">
        <v>15</v>
      </c>
      <c r="C16" s="19" t="s">
        <v>10</v>
      </c>
      <c r="D16" s="20">
        <v>174.8974</v>
      </c>
      <c r="E16" s="32" t="s">
        <v>138</v>
      </c>
    </row>
    <row r="17" spans="2:5">
      <c r="B17" s="32">
        <v>16</v>
      </c>
      <c r="C17" s="19" t="s">
        <v>11</v>
      </c>
      <c r="D17" s="20">
        <v>151.8844</v>
      </c>
      <c r="E17" s="32" t="s">
        <v>138</v>
      </c>
    </row>
    <row r="18" spans="2:5">
      <c r="B18" s="32">
        <v>17</v>
      </c>
      <c r="C18" s="19" t="s">
        <v>8</v>
      </c>
      <c r="D18" s="20">
        <v>140.1824</v>
      </c>
      <c r="E18" s="32" t="s">
        <v>138</v>
      </c>
    </row>
    <row r="19" spans="2:5">
      <c r="B19" s="32">
        <v>18</v>
      </c>
      <c r="C19" s="19" t="s">
        <v>30</v>
      </c>
      <c r="D19" s="20">
        <v>121.1084</v>
      </c>
      <c r="E19" s="32" t="s">
        <v>138</v>
      </c>
    </row>
    <row r="20" spans="2:5">
      <c r="B20" s="32">
        <v>19</v>
      </c>
      <c r="C20" s="19" t="s">
        <v>28</v>
      </c>
      <c r="D20" s="20">
        <v>114.2413</v>
      </c>
      <c r="E20" s="32" t="s">
        <v>138</v>
      </c>
    </row>
    <row r="21" spans="2:5">
      <c r="B21" s="32">
        <v>20</v>
      </c>
      <c r="C21" s="19" t="s">
        <v>39</v>
      </c>
      <c r="D21" s="20">
        <v>113.83159999999999</v>
      </c>
      <c r="E21" s="32" t="s">
        <v>138</v>
      </c>
    </row>
    <row r="22" spans="2:5">
      <c r="B22" s="32">
        <v>21</v>
      </c>
      <c r="C22" s="19" t="s">
        <v>21</v>
      </c>
      <c r="D22" s="20">
        <v>103.229</v>
      </c>
      <c r="E22" s="32" t="s">
        <v>138</v>
      </c>
    </row>
    <row r="23" spans="2:5">
      <c r="B23" s="32">
        <v>22</v>
      </c>
      <c r="C23" s="38" t="s">
        <v>4</v>
      </c>
      <c r="D23" s="20">
        <v>46.6417</v>
      </c>
      <c r="E23" s="32" t="s">
        <v>138</v>
      </c>
    </row>
    <row r="24" spans="2:5">
      <c r="B24" s="32"/>
      <c r="C24" s="26" t="s">
        <v>140</v>
      </c>
      <c r="D24" s="31">
        <f>SUM(D2:D23)</f>
        <v>41101.51279999999</v>
      </c>
      <c r="E24" s="3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56756-41A3-4602-AA98-FF5ACB340F38}">
  <dimension ref="B1:F50"/>
  <sheetViews>
    <sheetView showGridLines="0" workbookViewId="0">
      <pane xSplit="2" ySplit="1" topLeftCell="C2" activePane="bottomRight" state="frozen"/>
      <selection activeCell="C41" sqref="C41"/>
      <selection pane="topRight" activeCell="C41" sqref="C41"/>
      <selection pane="bottomLeft" activeCell="C41" sqref="C41"/>
      <selection pane="bottomRight" activeCell="B1" sqref="B1"/>
    </sheetView>
  </sheetViews>
  <sheetFormatPr defaultColWidth="9.77734375" defaultRowHeight="13.8"/>
  <cols>
    <col min="1" max="1" width="9.77734375" style="6"/>
    <col min="2" max="2" width="14.44140625" style="7" customWidth="1"/>
    <col min="3" max="3" width="69.44140625" style="6" customWidth="1"/>
    <col min="4" max="4" width="38.77734375" style="8" customWidth="1"/>
    <col min="5" max="5" width="20.21875" style="6" customWidth="1"/>
    <col min="6" max="6" width="15" style="6" bestFit="1" customWidth="1"/>
    <col min="7" max="16384" width="9.77734375" style="6"/>
  </cols>
  <sheetData>
    <row r="1" spans="2:6" ht="14.4" thickBot="1">
      <c r="B1" s="13" t="s">
        <v>42</v>
      </c>
      <c r="C1" s="14" t="s">
        <v>139</v>
      </c>
      <c r="D1" s="15" t="s">
        <v>0</v>
      </c>
      <c r="E1" s="18" t="s">
        <v>82</v>
      </c>
    </row>
    <row r="2" spans="2:6">
      <c r="B2" s="9">
        <f t="shared" ref="B2:B40" si="0">RANK(D2,$D$2:$D$40,0)</f>
        <v>1</v>
      </c>
      <c r="C2" s="10" t="s">
        <v>29</v>
      </c>
      <c r="D2" s="11">
        <v>89703.463499999998</v>
      </c>
      <c r="E2" s="23">
        <v>0</v>
      </c>
      <c r="F2" s="28"/>
    </row>
    <row r="3" spans="2:6">
      <c r="B3" s="1">
        <f t="shared" si="0"/>
        <v>2</v>
      </c>
      <c r="C3" s="2" t="s">
        <v>13</v>
      </c>
      <c r="D3" s="11">
        <v>65966.821200000006</v>
      </c>
      <c r="E3" s="23">
        <v>0</v>
      </c>
      <c r="F3" s="28"/>
    </row>
    <row r="4" spans="2:6">
      <c r="B4" s="1">
        <f t="shared" si="0"/>
        <v>3</v>
      </c>
      <c r="C4" s="2" t="s">
        <v>20</v>
      </c>
      <c r="D4" s="11">
        <v>49112.037499999999</v>
      </c>
      <c r="E4" s="23">
        <v>0</v>
      </c>
      <c r="F4" s="28"/>
    </row>
    <row r="5" spans="2:6">
      <c r="B5" s="1">
        <f t="shared" si="0"/>
        <v>4</v>
      </c>
      <c r="C5" s="2" t="s">
        <v>40</v>
      </c>
      <c r="D5" s="11">
        <v>25096.327499999999</v>
      </c>
      <c r="E5" s="23">
        <v>0</v>
      </c>
      <c r="F5" s="28"/>
    </row>
    <row r="6" spans="2:6">
      <c r="B6" s="1">
        <f t="shared" si="0"/>
        <v>5</v>
      </c>
      <c r="C6" s="2" t="s">
        <v>33</v>
      </c>
      <c r="D6" s="11">
        <v>21592.652399999999</v>
      </c>
      <c r="E6" s="23">
        <v>1</v>
      </c>
      <c r="F6" s="28"/>
    </row>
    <row r="7" spans="2:6">
      <c r="B7" s="1">
        <f t="shared" si="0"/>
        <v>6</v>
      </c>
      <c r="C7" s="2" t="s">
        <v>2</v>
      </c>
      <c r="D7" s="11">
        <v>21416.973099999999</v>
      </c>
      <c r="E7" s="23">
        <v>-1</v>
      </c>
      <c r="F7" s="28"/>
    </row>
    <row r="8" spans="2:6">
      <c r="B8" s="1">
        <f t="shared" si="0"/>
        <v>7</v>
      </c>
      <c r="C8" s="2" t="s">
        <v>11</v>
      </c>
      <c r="D8" s="11">
        <v>17202.5821</v>
      </c>
      <c r="E8" s="23">
        <v>0</v>
      </c>
      <c r="F8" s="28"/>
    </row>
    <row r="9" spans="2:6">
      <c r="B9" s="1">
        <f t="shared" si="0"/>
        <v>8</v>
      </c>
      <c r="C9" s="2" t="s">
        <v>16</v>
      </c>
      <c r="D9" s="11">
        <v>16176.1417</v>
      </c>
      <c r="E9" s="23">
        <v>0</v>
      </c>
      <c r="F9" s="28"/>
    </row>
    <row r="10" spans="2:6">
      <c r="B10" s="1">
        <f t="shared" si="0"/>
        <v>9</v>
      </c>
      <c r="C10" s="2" t="s">
        <v>8</v>
      </c>
      <c r="D10" s="11">
        <v>12285.7875</v>
      </c>
      <c r="E10" s="23">
        <v>2</v>
      </c>
      <c r="F10" s="28"/>
    </row>
    <row r="11" spans="2:6">
      <c r="B11" s="1">
        <f t="shared" si="0"/>
        <v>10</v>
      </c>
      <c r="C11" s="2" t="s">
        <v>3</v>
      </c>
      <c r="D11" s="11">
        <v>12125.401900000001</v>
      </c>
      <c r="E11" s="23">
        <v>0</v>
      </c>
      <c r="F11" s="28"/>
    </row>
    <row r="12" spans="2:6">
      <c r="B12" s="1">
        <f t="shared" si="0"/>
        <v>11</v>
      </c>
      <c r="C12" s="2" t="s">
        <v>24</v>
      </c>
      <c r="D12" s="11">
        <v>11855.060299999999</v>
      </c>
      <c r="E12" s="23">
        <v>-2</v>
      </c>
      <c r="F12" s="28"/>
    </row>
    <row r="13" spans="2:6">
      <c r="B13" s="1">
        <f t="shared" si="0"/>
        <v>12</v>
      </c>
      <c r="C13" s="2" t="s">
        <v>9</v>
      </c>
      <c r="D13" s="11">
        <v>11032.793900000001</v>
      </c>
      <c r="E13" s="23">
        <v>0</v>
      </c>
      <c r="F13" s="28"/>
    </row>
    <row r="14" spans="2:6">
      <c r="B14" s="1">
        <f t="shared" si="0"/>
        <v>13</v>
      </c>
      <c r="C14" s="2" t="s">
        <v>26</v>
      </c>
      <c r="D14" s="11">
        <v>8258.5161000000007</v>
      </c>
      <c r="E14" s="23">
        <v>0</v>
      </c>
      <c r="F14" s="28"/>
    </row>
    <row r="15" spans="2:6">
      <c r="B15" s="1">
        <f t="shared" si="0"/>
        <v>14</v>
      </c>
      <c r="C15" s="2" t="s">
        <v>5</v>
      </c>
      <c r="D15" s="11">
        <v>6990.7583999999997</v>
      </c>
      <c r="E15" s="23">
        <v>1</v>
      </c>
      <c r="F15" s="28"/>
    </row>
    <row r="16" spans="2:6">
      <c r="B16" s="1">
        <f t="shared" si="0"/>
        <v>15</v>
      </c>
      <c r="C16" s="2" t="s">
        <v>30</v>
      </c>
      <c r="D16" s="11">
        <v>6829.0933999999997</v>
      </c>
      <c r="E16" s="23">
        <v>-1</v>
      </c>
      <c r="F16" s="28"/>
    </row>
    <row r="17" spans="2:6">
      <c r="B17" s="1">
        <f t="shared" si="0"/>
        <v>16</v>
      </c>
      <c r="C17" s="2" t="s">
        <v>28</v>
      </c>
      <c r="D17" s="11">
        <v>6054.0991000000004</v>
      </c>
      <c r="E17" s="23">
        <v>0</v>
      </c>
      <c r="F17" s="28"/>
    </row>
    <row r="18" spans="2:6">
      <c r="B18" s="1">
        <f t="shared" si="0"/>
        <v>17</v>
      </c>
      <c r="C18" s="2" t="s">
        <v>19</v>
      </c>
      <c r="D18" s="11">
        <v>5254.6548000000003</v>
      </c>
      <c r="E18" s="23">
        <v>0</v>
      </c>
      <c r="F18" s="28"/>
    </row>
    <row r="19" spans="2:6">
      <c r="B19" s="1">
        <f t="shared" si="0"/>
        <v>18</v>
      </c>
      <c r="C19" s="2" t="s">
        <v>15</v>
      </c>
      <c r="D19" s="11">
        <v>4680.3284999999996</v>
      </c>
      <c r="E19" s="23">
        <v>0</v>
      </c>
      <c r="F19" s="28"/>
    </row>
    <row r="20" spans="2:6">
      <c r="B20" s="1">
        <f t="shared" si="0"/>
        <v>19</v>
      </c>
      <c r="C20" s="2" t="s">
        <v>41</v>
      </c>
      <c r="D20" s="11">
        <v>4228.7920999999997</v>
      </c>
      <c r="E20" s="23">
        <v>0</v>
      </c>
      <c r="F20" s="28"/>
    </row>
    <row r="21" spans="2:6">
      <c r="B21" s="4">
        <f t="shared" si="0"/>
        <v>20</v>
      </c>
      <c r="C21" s="5" t="s">
        <v>4</v>
      </c>
      <c r="D21" s="11">
        <v>4046.3388</v>
      </c>
      <c r="E21" s="23">
        <v>0</v>
      </c>
      <c r="F21" s="28"/>
    </row>
    <row r="22" spans="2:6">
      <c r="B22" s="1">
        <f t="shared" si="0"/>
        <v>21</v>
      </c>
      <c r="C22" s="2" t="s">
        <v>36</v>
      </c>
      <c r="D22" s="11">
        <v>2885.8663000000001</v>
      </c>
      <c r="E22" s="23">
        <v>0</v>
      </c>
      <c r="F22" s="28"/>
    </row>
    <row r="23" spans="2:6">
      <c r="B23" s="1">
        <f t="shared" si="0"/>
        <v>22</v>
      </c>
      <c r="C23" s="2" t="s">
        <v>14</v>
      </c>
      <c r="D23" s="11">
        <v>2548.8928999999998</v>
      </c>
      <c r="E23" s="23">
        <v>0</v>
      </c>
      <c r="F23" s="28"/>
    </row>
    <row r="24" spans="2:6">
      <c r="B24" s="1">
        <f t="shared" si="0"/>
        <v>23</v>
      </c>
      <c r="C24" s="2" t="s">
        <v>23</v>
      </c>
      <c r="D24" s="11">
        <v>2472.7604999999999</v>
      </c>
      <c r="E24" s="23">
        <v>1</v>
      </c>
      <c r="F24" s="28"/>
    </row>
    <row r="25" spans="2:6">
      <c r="B25" s="1">
        <f t="shared" si="0"/>
        <v>24</v>
      </c>
      <c r="C25" s="2" t="s">
        <v>17</v>
      </c>
      <c r="D25" s="11">
        <v>2471.9025999999999</v>
      </c>
      <c r="E25" s="23">
        <v>-1</v>
      </c>
      <c r="F25" s="28"/>
    </row>
    <row r="26" spans="2:6">
      <c r="B26" s="1">
        <f t="shared" si="0"/>
        <v>25</v>
      </c>
      <c r="C26" s="2" t="s">
        <v>10</v>
      </c>
      <c r="D26" s="11">
        <v>2376.1158999999998</v>
      </c>
      <c r="E26" s="23">
        <v>0</v>
      </c>
      <c r="F26" s="28"/>
    </row>
    <row r="27" spans="2:6">
      <c r="B27" s="1">
        <f t="shared" si="0"/>
        <v>26</v>
      </c>
      <c r="C27" s="2" t="s">
        <v>39</v>
      </c>
      <c r="D27" s="11">
        <v>2160.0279999999998</v>
      </c>
      <c r="E27" s="23">
        <v>0</v>
      </c>
      <c r="F27" s="28"/>
    </row>
    <row r="28" spans="2:6">
      <c r="B28" s="1">
        <f t="shared" si="0"/>
        <v>27</v>
      </c>
      <c r="C28" s="2" t="s">
        <v>6</v>
      </c>
      <c r="D28" s="11">
        <v>1991.0397</v>
      </c>
      <c r="E28" s="23">
        <v>0</v>
      </c>
      <c r="F28" s="28"/>
    </row>
    <row r="29" spans="2:6">
      <c r="B29" s="1">
        <f t="shared" si="0"/>
        <v>28</v>
      </c>
      <c r="C29" s="2" t="s">
        <v>35</v>
      </c>
      <c r="D29" s="11">
        <v>1979.1125</v>
      </c>
      <c r="E29" s="23">
        <v>0</v>
      </c>
      <c r="F29" s="28"/>
    </row>
    <row r="30" spans="2:6">
      <c r="B30" s="1">
        <f t="shared" si="0"/>
        <v>29</v>
      </c>
      <c r="C30" s="2" t="s">
        <v>27</v>
      </c>
      <c r="D30" s="11">
        <v>1977.8318999999999</v>
      </c>
      <c r="E30" s="23">
        <v>0</v>
      </c>
      <c r="F30" s="28"/>
    </row>
    <row r="31" spans="2:6">
      <c r="B31" s="1">
        <f t="shared" si="0"/>
        <v>30</v>
      </c>
      <c r="C31" s="2" t="s">
        <v>22</v>
      </c>
      <c r="D31" s="11">
        <v>1399.2456999999999</v>
      </c>
      <c r="E31" s="23">
        <v>0</v>
      </c>
      <c r="F31" s="28"/>
    </row>
    <row r="32" spans="2:6">
      <c r="B32" s="1">
        <f t="shared" si="0"/>
        <v>31</v>
      </c>
      <c r="C32" s="2" t="s">
        <v>1</v>
      </c>
      <c r="D32" s="11">
        <v>1357.0407</v>
      </c>
      <c r="E32" s="23">
        <v>0</v>
      </c>
      <c r="F32" s="28"/>
    </row>
    <row r="33" spans="2:6">
      <c r="B33" s="1">
        <f t="shared" si="0"/>
        <v>32</v>
      </c>
      <c r="C33" s="2" t="s">
        <v>7</v>
      </c>
      <c r="D33" s="11">
        <v>1212.4957999999999</v>
      </c>
      <c r="E33" s="23">
        <v>0</v>
      </c>
      <c r="F33" s="28"/>
    </row>
    <row r="34" spans="2:6">
      <c r="B34" s="1">
        <f t="shared" si="0"/>
        <v>33</v>
      </c>
      <c r="C34" s="2" t="s">
        <v>18</v>
      </c>
      <c r="D34" s="11">
        <v>1200.5989</v>
      </c>
      <c r="E34" s="23">
        <v>0</v>
      </c>
      <c r="F34" s="28"/>
    </row>
    <row r="35" spans="2:6">
      <c r="B35" s="1">
        <f t="shared" si="0"/>
        <v>34</v>
      </c>
      <c r="C35" s="2" t="s">
        <v>21</v>
      </c>
      <c r="D35" s="11">
        <v>992.00879999999995</v>
      </c>
      <c r="E35" s="23">
        <v>0</v>
      </c>
      <c r="F35" s="28"/>
    </row>
    <row r="36" spans="2:6">
      <c r="B36" s="1">
        <f t="shared" si="0"/>
        <v>35</v>
      </c>
      <c r="C36" s="2" t="s">
        <v>38</v>
      </c>
      <c r="D36" s="11">
        <v>881.88099999999997</v>
      </c>
      <c r="E36" s="23">
        <v>0</v>
      </c>
      <c r="F36" s="28"/>
    </row>
    <row r="37" spans="2:6">
      <c r="B37" s="1">
        <f t="shared" si="0"/>
        <v>36</v>
      </c>
      <c r="C37" s="2" t="s">
        <v>32</v>
      </c>
      <c r="D37" s="11">
        <v>495.12920000000003</v>
      </c>
      <c r="E37" s="23">
        <v>0</v>
      </c>
      <c r="F37" s="28"/>
    </row>
    <row r="38" spans="2:6">
      <c r="B38" s="1">
        <f t="shared" si="0"/>
        <v>37</v>
      </c>
      <c r="C38" s="2" t="s">
        <v>37</v>
      </c>
      <c r="D38" s="11">
        <v>350.5403</v>
      </c>
      <c r="E38" s="23">
        <v>0</v>
      </c>
      <c r="F38" s="28"/>
    </row>
    <row r="39" spans="2:6">
      <c r="B39" s="1">
        <f t="shared" si="0"/>
        <v>38</v>
      </c>
      <c r="C39" s="2" t="s">
        <v>25</v>
      </c>
      <c r="D39" s="11">
        <v>249.24340000000001</v>
      </c>
      <c r="E39" s="23">
        <v>0</v>
      </c>
      <c r="F39" s="28"/>
    </row>
    <row r="40" spans="2:6">
      <c r="B40" s="1">
        <f t="shared" si="0"/>
        <v>39</v>
      </c>
      <c r="C40" s="2" t="s">
        <v>34</v>
      </c>
      <c r="D40" s="11">
        <v>129.6653</v>
      </c>
      <c r="E40" s="23">
        <v>0</v>
      </c>
      <c r="F40" s="28"/>
    </row>
    <row r="41" spans="2:6">
      <c r="B41" s="1"/>
      <c r="C41" s="26" t="s">
        <v>140</v>
      </c>
      <c r="D41" s="30">
        <f>SUM(D2:D40)</f>
        <v>429040.02319999988</v>
      </c>
      <c r="E41" s="22"/>
      <c r="F41" s="8"/>
    </row>
    <row r="42" spans="2:6">
      <c r="F42" s="8"/>
    </row>
    <row r="43" spans="2:6">
      <c r="F43" s="8"/>
    </row>
    <row r="44" spans="2:6">
      <c r="F44" s="8"/>
    </row>
    <row r="45" spans="2:6">
      <c r="F45" s="8"/>
    </row>
    <row r="46" spans="2:6">
      <c r="F46" s="8"/>
    </row>
    <row r="47" spans="2:6">
      <c r="F47" s="8"/>
    </row>
    <row r="48" spans="2:6">
      <c r="F48" s="8"/>
    </row>
    <row r="49" spans="6:6">
      <c r="F49" s="8"/>
    </row>
    <row r="50" spans="6:6">
      <c r="F50" s="8"/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68E0D57-5C48-4DA1-AFAE-C8E6748195F0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E1:E40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16EDA-D59D-4837-B868-29839F3139FC}">
  <dimension ref="B1:E33"/>
  <sheetViews>
    <sheetView showGridLines="0" tabSelected="1" workbookViewId="0">
      <pane xSplit="2" ySplit="1" topLeftCell="C2" activePane="bottomRight" state="frozen"/>
      <selection activeCell="C41" sqref="C41"/>
      <selection pane="topRight" activeCell="C41" sqref="C41"/>
      <selection pane="bottomLeft" activeCell="C41" sqref="C41"/>
      <selection pane="bottomRight" activeCell="C18" sqref="C18"/>
    </sheetView>
  </sheetViews>
  <sheetFormatPr defaultColWidth="9.77734375" defaultRowHeight="13.8"/>
  <cols>
    <col min="1" max="1" width="9.77734375" style="6"/>
    <col min="2" max="2" width="14.44140625" style="7" customWidth="1"/>
    <col min="3" max="3" width="73" style="6" customWidth="1"/>
    <col min="4" max="4" width="38.77734375" style="8" customWidth="1"/>
    <col min="5" max="5" width="20.21875" style="6" customWidth="1"/>
    <col min="6" max="16384" width="9.77734375" style="6"/>
  </cols>
  <sheetData>
    <row r="1" spans="2:5" ht="14.4" thickBot="1">
      <c r="B1" s="13" t="s">
        <v>42</v>
      </c>
      <c r="C1" s="14" t="s">
        <v>139</v>
      </c>
      <c r="D1" s="15" t="s">
        <v>43</v>
      </c>
      <c r="E1" s="18" t="s">
        <v>82</v>
      </c>
    </row>
    <row r="2" spans="2:5">
      <c r="B2" s="9">
        <f t="shared" ref="B2:B32" si="0">RANK(D2,$D$2:$D$32,0)</f>
        <v>1</v>
      </c>
      <c r="C2" s="10" t="s">
        <v>23</v>
      </c>
      <c r="D2" s="11">
        <v>36514.009899999997</v>
      </c>
      <c r="E2" s="23">
        <v>0</v>
      </c>
    </row>
    <row r="3" spans="2:5">
      <c r="B3" s="9">
        <f t="shared" si="0"/>
        <v>2</v>
      </c>
      <c r="C3" s="2" t="s">
        <v>33</v>
      </c>
      <c r="D3" s="11">
        <v>28677.294099999999</v>
      </c>
      <c r="E3" s="23">
        <v>0</v>
      </c>
    </row>
    <row r="4" spans="2:5">
      <c r="B4" s="9">
        <f t="shared" si="0"/>
        <v>3</v>
      </c>
      <c r="C4" s="2" t="s">
        <v>20</v>
      </c>
      <c r="D4" s="11">
        <v>24533.806</v>
      </c>
      <c r="E4" s="23">
        <v>0</v>
      </c>
    </row>
    <row r="5" spans="2:5">
      <c r="B5" s="9">
        <f t="shared" si="0"/>
        <v>4</v>
      </c>
      <c r="C5" s="2" t="s">
        <v>8</v>
      </c>
      <c r="D5" s="11">
        <v>23338.905200000001</v>
      </c>
      <c r="E5" s="23">
        <v>0</v>
      </c>
    </row>
    <row r="6" spans="2:5">
      <c r="B6" s="9">
        <f t="shared" si="0"/>
        <v>5</v>
      </c>
      <c r="C6" s="2" t="s">
        <v>13</v>
      </c>
      <c r="D6" s="11">
        <v>23139.6698</v>
      </c>
      <c r="E6" s="23">
        <v>0</v>
      </c>
    </row>
    <row r="7" spans="2:5">
      <c r="B7" s="9">
        <f t="shared" si="0"/>
        <v>6</v>
      </c>
      <c r="C7" s="2" t="s">
        <v>16</v>
      </c>
      <c r="D7" s="11">
        <v>18624.123500000002</v>
      </c>
      <c r="E7" s="23">
        <v>0</v>
      </c>
    </row>
    <row r="8" spans="2:5">
      <c r="B8" s="9">
        <f t="shared" si="0"/>
        <v>7</v>
      </c>
      <c r="C8" s="2" t="s">
        <v>3</v>
      </c>
      <c r="D8" s="11">
        <v>13522.2096</v>
      </c>
      <c r="E8" s="23">
        <v>0</v>
      </c>
    </row>
    <row r="9" spans="2:5">
      <c r="B9" s="9">
        <f t="shared" si="0"/>
        <v>8</v>
      </c>
      <c r="C9" s="2" t="s">
        <v>9</v>
      </c>
      <c r="D9" s="11">
        <v>13444.082</v>
      </c>
      <c r="E9" s="23">
        <v>0</v>
      </c>
    </row>
    <row r="10" spans="2:5">
      <c r="B10" s="9">
        <f t="shared" si="0"/>
        <v>9</v>
      </c>
      <c r="C10" s="2" t="s">
        <v>24</v>
      </c>
      <c r="D10" s="11">
        <v>8446.9164999999994</v>
      </c>
      <c r="E10" s="23">
        <v>0</v>
      </c>
    </row>
    <row r="11" spans="2:5">
      <c r="B11" s="9">
        <f t="shared" si="0"/>
        <v>10</v>
      </c>
      <c r="C11" s="2" t="s">
        <v>36</v>
      </c>
      <c r="D11" s="11">
        <v>7943.0355</v>
      </c>
      <c r="E11" s="23">
        <v>0</v>
      </c>
    </row>
    <row r="12" spans="2:5">
      <c r="B12" s="9">
        <f t="shared" si="0"/>
        <v>11</v>
      </c>
      <c r="C12" s="2" t="s">
        <v>5</v>
      </c>
      <c r="D12" s="11">
        <v>7574.3739999999998</v>
      </c>
      <c r="E12" s="23">
        <v>0</v>
      </c>
    </row>
    <row r="13" spans="2:5">
      <c r="B13" s="9">
        <f t="shared" si="0"/>
        <v>12</v>
      </c>
      <c r="C13" s="2" t="s">
        <v>35</v>
      </c>
      <c r="D13" s="11">
        <v>6470.3473999999997</v>
      </c>
      <c r="E13" s="23">
        <v>0</v>
      </c>
    </row>
    <row r="14" spans="2:5">
      <c r="B14" s="9">
        <f t="shared" si="0"/>
        <v>13</v>
      </c>
      <c r="C14" s="2" t="s">
        <v>17</v>
      </c>
      <c r="D14" s="11">
        <v>6249.8981999999996</v>
      </c>
      <c r="E14" s="23">
        <v>0</v>
      </c>
    </row>
    <row r="15" spans="2:5">
      <c r="B15" s="9">
        <f t="shared" si="0"/>
        <v>14</v>
      </c>
      <c r="C15" s="2" t="s">
        <v>2</v>
      </c>
      <c r="D15" s="11">
        <v>5482.7602999999999</v>
      </c>
      <c r="E15" s="23">
        <v>0</v>
      </c>
    </row>
    <row r="16" spans="2:5">
      <c r="B16" s="9">
        <f t="shared" si="0"/>
        <v>15</v>
      </c>
      <c r="C16" s="2" t="s">
        <v>26</v>
      </c>
      <c r="D16" s="11">
        <v>5352.8729999999996</v>
      </c>
      <c r="E16" s="23">
        <v>0</v>
      </c>
    </row>
    <row r="17" spans="2:5">
      <c r="B17" s="9">
        <f t="shared" si="0"/>
        <v>16</v>
      </c>
      <c r="C17" s="2" t="s">
        <v>40</v>
      </c>
      <c r="D17" s="11">
        <v>4046.6948000000002</v>
      </c>
      <c r="E17" s="23">
        <v>1</v>
      </c>
    </row>
    <row r="18" spans="2:5">
      <c r="B18" s="9">
        <f t="shared" si="0"/>
        <v>17</v>
      </c>
      <c r="C18" s="2" t="s">
        <v>30</v>
      </c>
      <c r="D18" s="11">
        <v>3873.3326999999999</v>
      </c>
      <c r="E18" s="23">
        <v>-1</v>
      </c>
    </row>
    <row r="19" spans="2:5">
      <c r="B19" s="9">
        <f t="shared" si="0"/>
        <v>18</v>
      </c>
      <c r="C19" s="2" t="s">
        <v>15</v>
      </c>
      <c r="D19" s="11">
        <v>3612.1835000000001</v>
      </c>
      <c r="E19" s="23">
        <v>1</v>
      </c>
    </row>
    <row r="20" spans="2:5">
      <c r="B20" s="9">
        <f t="shared" si="0"/>
        <v>19</v>
      </c>
      <c r="C20" s="2" t="s">
        <v>10</v>
      </c>
      <c r="D20" s="11">
        <v>3610.1304</v>
      </c>
      <c r="E20" s="23">
        <v>-1</v>
      </c>
    </row>
    <row r="21" spans="2:5">
      <c r="B21" s="9">
        <f t="shared" si="0"/>
        <v>20</v>
      </c>
      <c r="C21" s="2" t="s">
        <v>11</v>
      </c>
      <c r="D21" s="11">
        <v>3369.5639999999999</v>
      </c>
      <c r="E21" s="23">
        <v>0</v>
      </c>
    </row>
    <row r="22" spans="2:5">
      <c r="B22" s="9">
        <f t="shared" si="0"/>
        <v>21</v>
      </c>
      <c r="C22" s="2" t="s">
        <v>21</v>
      </c>
      <c r="D22" s="11">
        <v>2915.5318000000002</v>
      </c>
      <c r="E22" s="23">
        <v>0</v>
      </c>
    </row>
    <row r="23" spans="2:5">
      <c r="B23" s="9">
        <f t="shared" si="0"/>
        <v>22</v>
      </c>
      <c r="C23" s="2" t="s">
        <v>22</v>
      </c>
      <c r="D23" s="11">
        <v>2419.5074</v>
      </c>
      <c r="E23" s="23">
        <v>0</v>
      </c>
    </row>
    <row r="24" spans="2:5">
      <c r="B24" s="9">
        <f t="shared" si="0"/>
        <v>23</v>
      </c>
      <c r="C24" s="5" t="s">
        <v>4</v>
      </c>
      <c r="D24" s="11">
        <v>1703.7302</v>
      </c>
      <c r="E24" s="23">
        <v>0</v>
      </c>
    </row>
    <row r="25" spans="2:5">
      <c r="B25" s="9">
        <f t="shared" si="0"/>
        <v>24</v>
      </c>
      <c r="C25" s="2" t="s">
        <v>41</v>
      </c>
      <c r="D25" s="11">
        <v>1493.6229000000001</v>
      </c>
      <c r="E25" s="23">
        <v>0</v>
      </c>
    </row>
    <row r="26" spans="2:5">
      <c r="B26" s="9">
        <f t="shared" si="0"/>
        <v>25</v>
      </c>
      <c r="C26" s="2" t="s">
        <v>7</v>
      </c>
      <c r="D26" s="11">
        <v>1445.3860999999999</v>
      </c>
      <c r="E26" s="23">
        <v>0</v>
      </c>
    </row>
    <row r="27" spans="2:5">
      <c r="B27" s="9">
        <f t="shared" si="0"/>
        <v>26</v>
      </c>
      <c r="C27" s="2" t="s">
        <v>39</v>
      </c>
      <c r="D27" s="11">
        <v>805.40470000000005</v>
      </c>
      <c r="E27" s="23">
        <v>0</v>
      </c>
    </row>
    <row r="28" spans="2:5">
      <c r="B28" s="9">
        <f t="shared" si="0"/>
        <v>27</v>
      </c>
      <c r="C28" s="2" t="s">
        <v>18</v>
      </c>
      <c r="D28" s="11">
        <v>783.36990000000003</v>
      </c>
      <c r="E28" s="23">
        <v>0</v>
      </c>
    </row>
    <row r="29" spans="2:5">
      <c r="B29" s="9">
        <f t="shared" si="0"/>
        <v>28</v>
      </c>
      <c r="C29" s="2" t="s">
        <v>28</v>
      </c>
      <c r="D29" s="11">
        <v>602.29100000000005</v>
      </c>
      <c r="E29" s="23">
        <v>0</v>
      </c>
    </row>
    <row r="30" spans="2:5">
      <c r="B30" s="9">
        <f t="shared" si="0"/>
        <v>29</v>
      </c>
      <c r="C30" s="2" t="s">
        <v>6</v>
      </c>
      <c r="D30" s="11">
        <v>356.6814</v>
      </c>
      <c r="E30" s="23">
        <v>0</v>
      </c>
    </row>
    <row r="31" spans="2:5">
      <c r="B31" s="9">
        <f t="shared" si="0"/>
        <v>30</v>
      </c>
      <c r="C31" s="2" t="s">
        <v>25</v>
      </c>
      <c r="D31" s="11">
        <v>303.68709999999999</v>
      </c>
      <c r="E31" s="23">
        <v>0</v>
      </c>
    </row>
    <row r="32" spans="2:5">
      <c r="B32" s="9">
        <f t="shared" si="0"/>
        <v>31</v>
      </c>
      <c r="C32" s="2" t="s">
        <v>14</v>
      </c>
      <c r="D32" s="11">
        <v>247.08260000000001</v>
      </c>
      <c r="E32" s="23">
        <v>0</v>
      </c>
    </row>
    <row r="33" spans="2:5">
      <c r="B33" s="1"/>
      <c r="C33" s="26" t="s">
        <v>140</v>
      </c>
      <c r="D33" s="30">
        <f>SUM(D2:D32)</f>
        <v>260902.50549999997</v>
      </c>
      <c r="E33" s="8"/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5AD1CF5E-A616-41FC-A440-86273B3FA61A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14:cfRule type="iconSet" priority="2" id="{22316941-F6E5-4C82-B011-A65BCAB8C225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E2:E32</xm:sqref>
        </x14:conditionalFormatting>
        <x14:conditionalFormatting xmlns:xm="http://schemas.microsoft.com/office/excel/2006/main">
          <x14:cfRule type="iconSet" priority="5" id="{66DFBB93-542D-4500-8EFF-8B66CE80BEDA}">
            <x14:iconSet iconSet="3Triangles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3Triangles" iconId="0"/>
              <x14:cfIcon iconSet="3Triangles" iconId="0"/>
              <x14:cfIcon iconSet="3Triangles" iconId="2"/>
            </x14:iconSet>
          </x14:cfRule>
          <xm:sqref>F25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CA305-415A-4229-B91D-DA5D2F1A6E9F}">
  <dimension ref="B1:H36"/>
  <sheetViews>
    <sheetView showGridLines="0" workbookViewId="0">
      <pane xSplit="2" ySplit="1" topLeftCell="C2" activePane="bottomRight" state="frozen"/>
      <selection activeCell="C41" sqref="C41"/>
      <selection pane="topRight" activeCell="C41" sqref="C41"/>
      <selection pane="bottomLeft" activeCell="C41" sqref="C41"/>
      <selection pane="bottomRight" activeCell="B1" sqref="B1"/>
    </sheetView>
  </sheetViews>
  <sheetFormatPr defaultColWidth="9.77734375" defaultRowHeight="13.8"/>
  <cols>
    <col min="1" max="1" width="9.77734375" style="6"/>
    <col min="2" max="2" width="14.44140625" style="7" customWidth="1"/>
    <col min="3" max="3" width="73" style="6" customWidth="1"/>
    <col min="4" max="4" width="38.77734375" style="8" customWidth="1"/>
    <col min="5" max="5" width="20.21875" style="6" customWidth="1"/>
    <col min="6" max="16384" width="9.77734375" style="6"/>
  </cols>
  <sheetData>
    <row r="1" spans="2:8" ht="28.2" thickBot="1">
      <c r="B1" s="13" t="s">
        <v>42</v>
      </c>
      <c r="C1" s="14" t="s">
        <v>139</v>
      </c>
      <c r="D1" s="15" t="s">
        <v>44</v>
      </c>
      <c r="E1" s="18" t="s">
        <v>82</v>
      </c>
    </row>
    <row r="2" spans="2:8">
      <c r="B2" s="9">
        <f t="shared" ref="B2:B35" si="0">RANK(D2,$D$2:$D$35,0)</f>
        <v>1</v>
      </c>
      <c r="C2" s="10" t="s">
        <v>13</v>
      </c>
      <c r="D2" s="11">
        <v>94251.405400000003</v>
      </c>
      <c r="E2" s="1">
        <v>0</v>
      </c>
      <c r="H2" s="7"/>
    </row>
    <row r="3" spans="2:8">
      <c r="B3" s="1">
        <f t="shared" si="0"/>
        <v>2</v>
      </c>
      <c r="C3" s="2" t="s">
        <v>16</v>
      </c>
      <c r="D3" s="11">
        <v>60347.264199999998</v>
      </c>
      <c r="E3" s="1">
        <v>0</v>
      </c>
      <c r="H3" s="7"/>
    </row>
    <row r="4" spans="2:8">
      <c r="B4" s="1">
        <f t="shared" si="0"/>
        <v>3</v>
      </c>
      <c r="C4" s="2" t="s">
        <v>33</v>
      </c>
      <c r="D4" s="11">
        <v>33308.580399999999</v>
      </c>
      <c r="E4" s="1">
        <v>0</v>
      </c>
      <c r="H4" s="7"/>
    </row>
    <row r="5" spans="2:8">
      <c r="B5" s="1">
        <f t="shared" si="0"/>
        <v>4</v>
      </c>
      <c r="C5" s="2" t="s">
        <v>20</v>
      </c>
      <c r="D5" s="11">
        <v>16648.565900000001</v>
      </c>
      <c r="E5" s="1">
        <v>0</v>
      </c>
      <c r="H5" s="7"/>
    </row>
    <row r="6" spans="2:8">
      <c r="B6" s="1">
        <f t="shared" si="0"/>
        <v>5</v>
      </c>
      <c r="C6" s="2" t="s">
        <v>10</v>
      </c>
      <c r="D6" s="11">
        <v>12238.457899999999</v>
      </c>
      <c r="E6" s="1">
        <v>0</v>
      </c>
      <c r="H6" s="7"/>
    </row>
    <row r="7" spans="2:8">
      <c r="B7" s="1">
        <f t="shared" si="0"/>
        <v>6</v>
      </c>
      <c r="C7" s="2" t="s">
        <v>36</v>
      </c>
      <c r="D7" s="11">
        <v>10109.195900000001</v>
      </c>
      <c r="E7" s="1">
        <v>0</v>
      </c>
      <c r="H7" s="7"/>
    </row>
    <row r="8" spans="2:8">
      <c r="B8" s="1">
        <f t="shared" si="0"/>
        <v>7</v>
      </c>
      <c r="C8" s="2" t="s">
        <v>26</v>
      </c>
      <c r="D8" s="11">
        <v>8757.8402999999998</v>
      </c>
      <c r="E8" s="1">
        <v>0</v>
      </c>
      <c r="H8" s="7"/>
    </row>
    <row r="9" spans="2:8">
      <c r="B9" s="1">
        <f t="shared" si="0"/>
        <v>8</v>
      </c>
      <c r="C9" s="2" t="s">
        <v>40</v>
      </c>
      <c r="D9" s="11">
        <v>8272.6599000000006</v>
      </c>
      <c r="E9" s="1">
        <v>0</v>
      </c>
      <c r="H9" s="7"/>
    </row>
    <row r="10" spans="2:8">
      <c r="B10" s="1">
        <f t="shared" si="0"/>
        <v>9</v>
      </c>
      <c r="C10" s="2" t="s">
        <v>2</v>
      </c>
      <c r="D10" s="11">
        <v>7239.4798000000001</v>
      </c>
      <c r="E10" s="1">
        <v>0</v>
      </c>
      <c r="H10" s="7"/>
    </row>
    <row r="11" spans="2:8">
      <c r="B11" s="1">
        <f t="shared" si="0"/>
        <v>10</v>
      </c>
      <c r="C11" s="2" t="s">
        <v>7</v>
      </c>
      <c r="D11" s="11">
        <v>4078.0315000000001</v>
      </c>
      <c r="E11" s="1">
        <v>0</v>
      </c>
      <c r="H11" s="7"/>
    </row>
    <row r="12" spans="2:8">
      <c r="B12" s="1">
        <f t="shared" si="0"/>
        <v>11</v>
      </c>
      <c r="C12" s="2" t="s">
        <v>27</v>
      </c>
      <c r="D12" s="11">
        <v>3836.8092999999999</v>
      </c>
      <c r="E12" s="1">
        <v>0</v>
      </c>
      <c r="H12" s="7"/>
    </row>
    <row r="13" spans="2:8">
      <c r="B13" s="1">
        <f t="shared" si="0"/>
        <v>12</v>
      </c>
      <c r="C13" s="2" t="s">
        <v>9</v>
      </c>
      <c r="D13" s="11">
        <v>3185.6880000000001</v>
      </c>
      <c r="E13" s="1">
        <v>0</v>
      </c>
      <c r="H13" s="7"/>
    </row>
    <row r="14" spans="2:8">
      <c r="B14" s="1">
        <f t="shared" si="0"/>
        <v>13</v>
      </c>
      <c r="C14" s="2" t="s">
        <v>3</v>
      </c>
      <c r="D14" s="11">
        <v>2652.0621999999998</v>
      </c>
      <c r="E14" s="1">
        <v>0</v>
      </c>
      <c r="H14" s="7"/>
    </row>
    <row r="15" spans="2:8">
      <c r="B15" s="1">
        <f t="shared" si="0"/>
        <v>14</v>
      </c>
      <c r="C15" s="2" t="s">
        <v>11</v>
      </c>
      <c r="D15" s="11">
        <v>2487.4893999999999</v>
      </c>
      <c r="E15" s="1">
        <v>0</v>
      </c>
      <c r="H15" s="7"/>
    </row>
    <row r="16" spans="2:8">
      <c r="B16" s="1">
        <f t="shared" si="0"/>
        <v>15</v>
      </c>
      <c r="C16" s="2" t="s">
        <v>5</v>
      </c>
      <c r="D16" s="11">
        <v>2193.0142000000001</v>
      </c>
      <c r="E16" s="1">
        <v>0</v>
      </c>
      <c r="H16" s="7"/>
    </row>
    <row r="17" spans="2:8">
      <c r="B17" s="1">
        <f t="shared" si="0"/>
        <v>16</v>
      </c>
      <c r="C17" s="2" t="s">
        <v>23</v>
      </c>
      <c r="D17" s="11">
        <v>1750.9028000000001</v>
      </c>
      <c r="E17" s="1">
        <v>0</v>
      </c>
      <c r="H17" s="7"/>
    </row>
    <row r="18" spans="2:8">
      <c r="B18" s="1">
        <f t="shared" si="0"/>
        <v>17</v>
      </c>
      <c r="C18" s="2" t="s">
        <v>29</v>
      </c>
      <c r="D18" s="11">
        <v>1610.1868999999999</v>
      </c>
      <c r="E18" s="1">
        <v>1</v>
      </c>
      <c r="H18" s="7"/>
    </row>
    <row r="19" spans="2:8">
      <c r="B19" s="1">
        <f t="shared" si="0"/>
        <v>18</v>
      </c>
      <c r="C19" s="2" t="s">
        <v>35</v>
      </c>
      <c r="D19" s="11">
        <v>1495.9110000000001</v>
      </c>
      <c r="E19" s="1">
        <v>-1</v>
      </c>
      <c r="H19" s="7"/>
    </row>
    <row r="20" spans="2:8">
      <c r="B20" s="1">
        <f t="shared" si="0"/>
        <v>19</v>
      </c>
      <c r="C20" s="2" t="s">
        <v>15</v>
      </c>
      <c r="D20" s="11">
        <v>1484.4065000000001</v>
      </c>
      <c r="E20" s="1">
        <v>0</v>
      </c>
      <c r="H20" s="7"/>
    </row>
    <row r="21" spans="2:8">
      <c r="B21" s="1">
        <f t="shared" si="0"/>
        <v>20</v>
      </c>
      <c r="C21" s="2" t="s">
        <v>8</v>
      </c>
      <c r="D21" s="11">
        <v>1437.7090000000001</v>
      </c>
      <c r="E21" s="1">
        <v>0</v>
      </c>
      <c r="H21" s="7"/>
    </row>
    <row r="22" spans="2:8">
      <c r="B22" s="1">
        <f t="shared" si="0"/>
        <v>21</v>
      </c>
      <c r="C22" s="2" t="s">
        <v>39</v>
      </c>
      <c r="D22" s="11">
        <v>1382.6557</v>
      </c>
      <c r="E22" s="1">
        <v>0</v>
      </c>
      <c r="H22" s="7"/>
    </row>
    <row r="23" spans="2:8">
      <c r="B23" s="1">
        <f t="shared" si="0"/>
        <v>22</v>
      </c>
      <c r="C23" s="2" t="s">
        <v>41</v>
      </c>
      <c r="D23" s="11">
        <v>1327.5174999999999</v>
      </c>
      <c r="E23" s="1">
        <v>0</v>
      </c>
      <c r="H23" s="7"/>
    </row>
    <row r="24" spans="2:8">
      <c r="B24" s="4">
        <f t="shared" si="0"/>
        <v>23</v>
      </c>
      <c r="C24" s="5" t="s">
        <v>4</v>
      </c>
      <c r="D24" s="11">
        <v>1278.3131000000001</v>
      </c>
      <c r="E24" s="1">
        <v>1</v>
      </c>
      <c r="H24" s="7"/>
    </row>
    <row r="25" spans="2:8">
      <c r="B25" s="1">
        <f t="shared" si="0"/>
        <v>24</v>
      </c>
      <c r="C25" s="2" t="s">
        <v>30</v>
      </c>
      <c r="D25" s="11">
        <v>1274.1268</v>
      </c>
      <c r="E25" s="1">
        <v>-1</v>
      </c>
      <c r="H25" s="7"/>
    </row>
    <row r="26" spans="2:8">
      <c r="B26" s="1">
        <f t="shared" si="0"/>
        <v>25</v>
      </c>
      <c r="C26" s="2" t="s">
        <v>24</v>
      </c>
      <c r="D26" s="11">
        <v>1011.1162</v>
      </c>
      <c r="E26" s="1">
        <v>0</v>
      </c>
      <c r="H26" s="7"/>
    </row>
    <row r="27" spans="2:8">
      <c r="B27" s="1">
        <f t="shared" si="0"/>
        <v>26</v>
      </c>
      <c r="C27" s="2" t="s">
        <v>28</v>
      </c>
      <c r="D27" s="11">
        <v>977.9751</v>
      </c>
      <c r="E27" s="1">
        <v>0</v>
      </c>
      <c r="H27" s="7"/>
    </row>
    <row r="28" spans="2:8">
      <c r="B28" s="1">
        <f t="shared" si="0"/>
        <v>27</v>
      </c>
      <c r="C28" s="2" t="s">
        <v>17</v>
      </c>
      <c r="D28" s="11">
        <v>934.59019999999998</v>
      </c>
      <c r="E28" s="1">
        <v>0</v>
      </c>
      <c r="H28" s="7"/>
    </row>
    <row r="29" spans="2:8">
      <c r="B29" s="1">
        <f t="shared" si="0"/>
        <v>28</v>
      </c>
      <c r="C29" s="2" t="s">
        <v>22</v>
      </c>
      <c r="D29" s="11">
        <v>880.37540000000001</v>
      </c>
      <c r="E29" s="1">
        <v>0</v>
      </c>
      <c r="H29" s="7"/>
    </row>
    <row r="30" spans="2:8">
      <c r="B30" s="1">
        <f t="shared" si="0"/>
        <v>29</v>
      </c>
      <c r="C30" s="2" t="s">
        <v>21</v>
      </c>
      <c r="D30" s="11">
        <v>769.40589999999997</v>
      </c>
      <c r="E30" s="1">
        <v>0</v>
      </c>
      <c r="H30" s="7"/>
    </row>
    <row r="31" spans="2:8">
      <c r="B31" s="1">
        <f t="shared" si="0"/>
        <v>30</v>
      </c>
      <c r="C31" s="2" t="s">
        <v>32</v>
      </c>
      <c r="D31" s="11">
        <v>565.2962</v>
      </c>
      <c r="E31" s="1">
        <v>0</v>
      </c>
      <c r="H31" s="7"/>
    </row>
    <row r="32" spans="2:8">
      <c r="B32" s="1">
        <f t="shared" si="0"/>
        <v>31</v>
      </c>
      <c r="C32" s="2" t="s">
        <v>18</v>
      </c>
      <c r="D32" s="11">
        <v>378.30450000000002</v>
      </c>
      <c r="E32" s="1">
        <v>0</v>
      </c>
      <c r="H32" s="7"/>
    </row>
    <row r="33" spans="2:8">
      <c r="B33" s="1">
        <f t="shared" si="0"/>
        <v>32</v>
      </c>
      <c r="C33" s="2" t="s">
        <v>14</v>
      </c>
      <c r="D33" s="11">
        <v>284.66669999999999</v>
      </c>
      <c r="E33" s="1">
        <v>0</v>
      </c>
      <c r="H33" s="7"/>
    </row>
    <row r="34" spans="2:8">
      <c r="B34" s="1">
        <f t="shared" si="0"/>
        <v>33</v>
      </c>
      <c r="C34" s="2" t="s">
        <v>6</v>
      </c>
      <c r="D34" s="11">
        <v>132.35720000000001</v>
      </c>
      <c r="E34" s="1">
        <v>0</v>
      </c>
      <c r="H34" s="7"/>
    </row>
    <row r="35" spans="2:8">
      <c r="B35" s="1">
        <f t="shared" si="0"/>
        <v>34</v>
      </c>
      <c r="C35" s="2" t="s">
        <v>34</v>
      </c>
      <c r="D35" s="11">
        <v>60.314300000000003</v>
      </c>
      <c r="E35" s="1">
        <v>0</v>
      </c>
      <c r="H35" s="7"/>
    </row>
    <row r="36" spans="2:8">
      <c r="B36" s="1"/>
      <c r="C36" s="26" t="s">
        <v>140</v>
      </c>
      <c r="D36" s="30">
        <f>SUM(D2:D35)</f>
        <v>288642.67530000006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1" id="{7DD19047-22CF-4BE5-AC4D-1A065054AC9E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E2:E35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05A52-5893-4AC5-A649-89C97ADBE381}">
  <dimension ref="B1:E33"/>
  <sheetViews>
    <sheetView showGridLines="0" zoomScale="103" workbookViewId="0">
      <pane xSplit="2" ySplit="1" topLeftCell="C2" activePane="bottomRight" state="frozen"/>
      <selection activeCell="C41" sqref="C41"/>
      <selection pane="topRight" activeCell="C41" sqref="C41"/>
      <selection pane="bottomLeft" activeCell="C41" sqref="C41"/>
      <selection pane="bottomRight" activeCell="B1" sqref="B1"/>
    </sheetView>
  </sheetViews>
  <sheetFormatPr defaultColWidth="9.77734375" defaultRowHeight="13.8"/>
  <cols>
    <col min="1" max="1" width="9.77734375" style="6"/>
    <col min="2" max="2" width="14.44140625" style="7" customWidth="1"/>
    <col min="3" max="3" width="73" style="6" customWidth="1"/>
    <col min="4" max="4" width="38.77734375" style="8" customWidth="1"/>
    <col min="5" max="5" width="20.21875" style="6" customWidth="1"/>
    <col min="6" max="16384" width="9.77734375" style="6"/>
  </cols>
  <sheetData>
    <row r="1" spans="2:5" ht="14.4" thickBot="1">
      <c r="B1" s="18" t="s">
        <v>42</v>
      </c>
      <c r="C1" s="14" t="s">
        <v>139</v>
      </c>
      <c r="D1" s="15" t="s">
        <v>45</v>
      </c>
      <c r="E1" s="18" t="s">
        <v>82</v>
      </c>
    </row>
    <row r="2" spans="2:5">
      <c r="B2" s="9">
        <f t="shared" ref="B2:B32" si="0">RANK(D2,$D$2:$D$32,0)</f>
        <v>1</v>
      </c>
      <c r="C2" s="10" t="s">
        <v>20</v>
      </c>
      <c r="D2" s="11">
        <v>57567.021399999998</v>
      </c>
      <c r="E2" s="1">
        <v>0</v>
      </c>
    </row>
    <row r="3" spans="2:5">
      <c r="B3" s="9">
        <f t="shared" si="0"/>
        <v>2</v>
      </c>
      <c r="C3" s="2" t="s">
        <v>33</v>
      </c>
      <c r="D3" s="11">
        <v>32168.948700000001</v>
      </c>
      <c r="E3" s="1">
        <v>0</v>
      </c>
    </row>
    <row r="4" spans="2:5">
      <c r="B4" s="9">
        <f t="shared" si="0"/>
        <v>3</v>
      </c>
      <c r="C4" s="2" t="s">
        <v>16</v>
      </c>
      <c r="D4" s="11">
        <v>25324.331600000001</v>
      </c>
      <c r="E4" s="1">
        <v>0</v>
      </c>
    </row>
    <row r="5" spans="2:5">
      <c r="B5" s="9">
        <f t="shared" si="0"/>
        <v>4</v>
      </c>
      <c r="C5" s="2" t="s">
        <v>17</v>
      </c>
      <c r="D5" s="11">
        <v>18673.682700000001</v>
      </c>
      <c r="E5" s="1">
        <v>0</v>
      </c>
    </row>
    <row r="6" spans="2:5">
      <c r="B6" s="9">
        <f t="shared" si="0"/>
        <v>5</v>
      </c>
      <c r="C6" s="2" t="s">
        <v>13</v>
      </c>
      <c r="D6" s="11">
        <v>17654.287100000001</v>
      </c>
      <c r="E6" s="1">
        <v>0</v>
      </c>
    </row>
    <row r="7" spans="2:5">
      <c r="B7" s="9">
        <f t="shared" si="0"/>
        <v>6</v>
      </c>
      <c r="C7" s="2" t="s">
        <v>26</v>
      </c>
      <c r="D7" s="11">
        <v>14701.217000000001</v>
      </c>
      <c r="E7" s="1">
        <v>0</v>
      </c>
    </row>
    <row r="8" spans="2:5">
      <c r="B8" s="9">
        <f t="shared" si="0"/>
        <v>7</v>
      </c>
      <c r="C8" s="2" t="s">
        <v>2</v>
      </c>
      <c r="D8" s="11">
        <v>13920.1855</v>
      </c>
      <c r="E8" s="1">
        <v>0</v>
      </c>
    </row>
    <row r="9" spans="2:5">
      <c r="B9" s="9">
        <f t="shared" si="0"/>
        <v>8</v>
      </c>
      <c r="C9" s="2" t="s">
        <v>36</v>
      </c>
      <c r="D9" s="11">
        <v>12921.019200000001</v>
      </c>
      <c r="E9" s="1">
        <v>0</v>
      </c>
    </row>
    <row r="10" spans="2:5">
      <c r="B10" s="9">
        <f t="shared" si="0"/>
        <v>9</v>
      </c>
      <c r="C10" s="2" t="s">
        <v>10</v>
      </c>
      <c r="D10" s="11">
        <v>12905.7991</v>
      </c>
      <c r="E10" s="1">
        <v>0</v>
      </c>
    </row>
    <row r="11" spans="2:5">
      <c r="B11" s="9">
        <f t="shared" si="0"/>
        <v>10</v>
      </c>
      <c r="C11" s="2" t="s">
        <v>5</v>
      </c>
      <c r="D11" s="11">
        <v>7508.63</v>
      </c>
      <c r="E11" s="1">
        <v>0</v>
      </c>
    </row>
    <row r="12" spans="2:5">
      <c r="B12" s="9">
        <f t="shared" si="0"/>
        <v>11</v>
      </c>
      <c r="C12" s="2" t="s">
        <v>40</v>
      </c>
      <c r="D12" s="11">
        <v>6517.5987999999998</v>
      </c>
      <c r="E12" s="1">
        <v>0</v>
      </c>
    </row>
    <row r="13" spans="2:5">
      <c r="B13" s="9">
        <f t="shared" si="0"/>
        <v>12</v>
      </c>
      <c r="C13" s="2" t="s">
        <v>9</v>
      </c>
      <c r="D13" s="11">
        <v>6029.7088999999996</v>
      </c>
      <c r="E13" s="1">
        <v>0</v>
      </c>
    </row>
    <row r="14" spans="2:5">
      <c r="B14" s="9">
        <f t="shared" si="0"/>
        <v>13</v>
      </c>
      <c r="C14" s="2" t="s">
        <v>3</v>
      </c>
      <c r="D14" s="11">
        <v>5848.4601000000002</v>
      </c>
      <c r="E14" s="1">
        <v>0</v>
      </c>
    </row>
    <row r="15" spans="2:5">
      <c r="B15" s="9">
        <f t="shared" si="0"/>
        <v>14</v>
      </c>
      <c r="C15" s="2" t="s">
        <v>23</v>
      </c>
      <c r="D15" s="11">
        <v>2900.0302000000001</v>
      </c>
      <c r="E15" s="1">
        <v>0</v>
      </c>
    </row>
    <row r="16" spans="2:5">
      <c r="B16" s="9">
        <f t="shared" si="0"/>
        <v>15</v>
      </c>
      <c r="C16" s="2" t="s">
        <v>15</v>
      </c>
      <c r="D16" s="11">
        <v>2225.3739</v>
      </c>
      <c r="E16" s="1">
        <v>0</v>
      </c>
    </row>
    <row r="17" spans="2:5">
      <c r="B17" s="9">
        <f t="shared" si="0"/>
        <v>16</v>
      </c>
      <c r="C17" s="2" t="s">
        <v>29</v>
      </c>
      <c r="D17" s="11">
        <v>1204.4405999999999</v>
      </c>
      <c r="E17" s="1">
        <v>1</v>
      </c>
    </row>
    <row r="18" spans="2:5">
      <c r="B18" s="9">
        <f t="shared" si="0"/>
        <v>17</v>
      </c>
      <c r="C18" s="2" t="s">
        <v>7</v>
      </c>
      <c r="D18" s="11">
        <v>1145.9055000000001</v>
      </c>
      <c r="E18" s="1">
        <v>-1</v>
      </c>
    </row>
    <row r="19" spans="2:5">
      <c r="B19" s="9">
        <f t="shared" si="0"/>
        <v>18</v>
      </c>
      <c r="C19" s="5" t="s">
        <v>4</v>
      </c>
      <c r="D19" s="11">
        <v>951.38</v>
      </c>
      <c r="E19" s="1">
        <v>0</v>
      </c>
    </row>
    <row r="20" spans="2:5">
      <c r="B20" s="9">
        <f t="shared" si="0"/>
        <v>19</v>
      </c>
      <c r="C20" s="2" t="s">
        <v>24</v>
      </c>
      <c r="D20" s="11">
        <v>496.68779999999998</v>
      </c>
      <c r="E20" s="1">
        <v>2</v>
      </c>
    </row>
    <row r="21" spans="2:5">
      <c r="B21" s="9">
        <f t="shared" si="0"/>
        <v>20</v>
      </c>
      <c r="C21" s="2" t="s">
        <v>21</v>
      </c>
      <c r="D21" s="11">
        <v>353.27190000000002</v>
      </c>
      <c r="E21" s="1">
        <v>0</v>
      </c>
    </row>
    <row r="22" spans="2:5">
      <c r="B22" s="9">
        <f t="shared" si="0"/>
        <v>21</v>
      </c>
      <c r="C22" s="2" t="s">
        <v>27</v>
      </c>
      <c r="D22" s="11">
        <v>304.05930000000001</v>
      </c>
      <c r="E22" s="1">
        <v>-2</v>
      </c>
    </row>
    <row r="23" spans="2:5">
      <c r="B23" s="9">
        <f t="shared" si="0"/>
        <v>22</v>
      </c>
      <c r="C23" s="2" t="s">
        <v>39</v>
      </c>
      <c r="D23" s="11">
        <v>228.82769999999999</v>
      </c>
      <c r="E23" s="1">
        <v>1</v>
      </c>
    </row>
    <row r="24" spans="2:5">
      <c r="B24" s="9">
        <f t="shared" si="0"/>
        <v>23</v>
      </c>
      <c r="C24" s="2" t="s">
        <v>35</v>
      </c>
      <c r="D24" s="11">
        <v>215.75620000000001</v>
      </c>
      <c r="E24" s="1">
        <v>-1</v>
      </c>
    </row>
    <row r="25" spans="2:5">
      <c r="B25" s="9">
        <f t="shared" si="0"/>
        <v>24</v>
      </c>
      <c r="C25" s="2" t="s">
        <v>19</v>
      </c>
      <c r="D25" s="11">
        <v>209.86930000000001</v>
      </c>
      <c r="E25" s="1">
        <v>0</v>
      </c>
    </row>
    <row r="26" spans="2:5">
      <c r="B26" s="9">
        <f t="shared" si="0"/>
        <v>25</v>
      </c>
      <c r="C26" s="2" t="s">
        <v>11</v>
      </c>
      <c r="D26" s="11">
        <v>188.46119999999999</v>
      </c>
      <c r="E26" s="1">
        <v>0</v>
      </c>
    </row>
    <row r="27" spans="2:5">
      <c r="B27" s="9">
        <f t="shared" si="0"/>
        <v>26</v>
      </c>
      <c r="C27" s="2" t="s">
        <v>41</v>
      </c>
      <c r="D27" s="11">
        <v>167.80549999999999</v>
      </c>
      <c r="E27" s="1">
        <v>0</v>
      </c>
    </row>
    <row r="28" spans="2:5">
      <c r="B28" s="9">
        <f t="shared" si="0"/>
        <v>27</v>
      </c>
      <c r="C28" s="2" t="s">
        <v>22</v>
      </c>
      <c r="D28" s="11">
        <v>108.1071</v>
      </c>
      <c r="E28" s="1">
        <v>0</v>
      </c>
    </row>
    <row r="29" spans="2:5">
      <c r="B29" s="9">
        <f t="shared" si="0"/>
        <v>28</v>
      </c>
      <c r="C29" s="2" t="s">
        <v>28</v>
      </c>
      <c r="D29" s="11">
        <v>85.347899999999996</v>
      </c>
      <c r="E29" s="1">
        <v>0</v>
      </c>
    </row>
    <row r="30" spans="2:5">
      <c r="B30" s="9">
        <f t="shared" si="0"/>
        <v>29</v>
      </c>
      <c r="C30" s="2" t="s">
        <v>6</v>
      </c>
      <c r="D30" s="11">
        <v>43.597700000000003</v>
      </c>
      <c r="E30" s="1">
        <v>0</v>
      </c>
    </row>
    <row r="31" spans="2:5">
      <c r="B31" s="9">
        <f t="shared" si="0"/>
        <v>30</v>
      </c>
      <c r="C31" s="2" t="s">
        <v>18</v>
      </c>
      <c r="D31" s="11">
        <v>43.180999999999997</v>
      </c>
      <c r="E31" s="1">
        <v>0</v>
      </c>
    </row>
    <row r="32" spans="2:5">
      <c r="B32" s="9">
        <f t="shared" si="0"/>
        <v>31</v>
      </c>
      <c r="C32" s="2" t="s">
        <v>32</v>
      </c>
      <c r="D32" s="11">
        <v>29.673400000000001</v>
      </c>
      <c r="E32" s="1">
        <v>0</v>
      </c>
    </row>
    <row r="33" spans="2:4">
      <c r="B33" s="1"/>
      <c r="C33" s="26" t="s">
        <v>140</v>
      </c>
      <c r="D33" s="30">
        <f>SUM(D2:D32)</f>
        <v>242642.66630000004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1CD2752-8D4F-4207-917A-92D7057C02D8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E2:E32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97F3B-A968-4466-B979-9CB6EC01340F}">
  <dimension ref="B1:E24"/>
  <sheetViews>
    <sheetView showGridLines="0" topLeftCell="B1" zoomScale="110" zoomScaleNormal="100" workbookViewId="0">
      <pane xSplit="1" ySplit="1" topLeftCell="C2" activePane="bottomRight" state="frozen"/>
      <selection activeCell="C41" sqref="C41"/>
      <selection pane="topRight" activeCell="C41" sqref="C41"/>
      <selection pane="bottomLeft" activeCell="C41" sqref="C41"/>
      <selection pane="bottomRight" activeCell="B1" sqref="B1"/>
    </sheetView>
  </sheetViews>
  <sheetFormatPr defaultColWidth="9.77734375" defaultRowHeight="13.8"/>
  <cols>
    <col min="1" max="1" width="9.77734375" style="6"/>
    <col min="2" max="2" width="14.44140625" style="7" customWidth="1"/>
    <col min="3" max="3" width="73" style="6" customWidth="1"/>
    <col min="4" max="4" width="38.77734375" style="8" customWidth="1"/>
    <col min="5" max="5" width="20.21875" style="6" customWidth="1"/>
    <col min="6" max="16384" width="9.77734375" style="6"/>
  </cols>
  <sheetData>
    <row r="1" spans="2:5" ht="14.4" thickBot="1">
      <c r="B1" s="13" t="s">
        <v>42</v>
      </c>
      <c r="C1" s="14" t="s">
        <v>139</v>
      </c>
      <c r="D1" s="15" t="s">
        <v>46</v>
      </c>
      <c r="E1" s="18" t="s">
        <v>82</v>
      </c>
    </row>
    <row r="2" spans="2:5">
      <c r="B2" s="9">
        <f t="shared" ref="B2:B23" si="0">RANK(D2,$D$2:$D$23,0)</f>
        <v>1</v>
      </c>
      <c r="C2" s="10" t="s">
        <v>5</v>
      </c>
      <c r="D2" s="11">
        <v>13421.641299999999</v>
      </c>
      <c r="E2" s="1">
        <v>0</v>
      </c>
    </row>
    <row r="3" spans="2:5">
      <c r="B3" s="1">
        <f t="shared" si="0"/>
        <v>2</v>
      </c>
      <c r="C3" s="2" t="s">
        <v>3</v>
      </c>
      <c r="D3" s="11">
        <v>12968.7161</v>
      </c>
      <c r="E3" s="1">
        <v>0</v>
      </c>
    </row>
    <row r="4" spans="2:5">
      <c r="B4" s="1">
        <f t="shared" si="0"/>
        <v>3</v>
      </c>
      <c r="C4" s="2" t="s">
        <v>16</v>
      </c>
      <c r="D4" s="11">
        <v>9979.9100999999991</v>
      </c>
      <c r="E4" s="1">
        <v>0</v>
      </c>
    </row>
    <row r="5" spans="2:5">
      <c r="B5" s="1">
        <f t="shared" si="0"/>
        <v>4</v>
      </c>
      <c r="C5" s="2" t="s">
        <v>2</v>
      </c>
      <c r="D5" s="11">
        <v>9477.6906999999992</v>
      </c>
      <c r="E5" s="1">
        <v>0</v>
      </c>
    </row>
    <row r="6" spans="2:5">
      <c r="B6" s="1">
        <f t="shared" si="0"/>
        <v>5</v>
      </c>
      <c r="C6" s="2" t="s">
        <v>13</v>
      </c>
      <c r="D6" s="11">
        <v>5864.5635000000002</v>
      </c>
      <c r="E6" s="1">
        <v>0</v>
      </c>
    </row>
    <row r="7" spans="2:5">
      <c r="B7" s="1">
        <f t="shared" si="0"/>
        <v>6</v>
      </c>
      <c r="C7" s="2" t="s">
        <v>26</v>
      </c>
      <c r="D7" s="11">
        <v>5721.1298999999999</v>
      </c>
      <c r="E7" s="1">
        <v>1</v>
      </c>
    </row>
    <row r="8" spans="2:5">
      <c r="B8" s="1">
        <f t="shared" si="0"/>
        <v>7</v>
      </c>
      <c r="C8" s="2" t="s">
        <v>20</v>
      </c>
      <c r="D8" s="11">
        <v>5654.6338999999998</v>
      </c>
      <c r="E8" s="1">
        <v>-1</v>
      </c>
    </row>
    <row r="9" spans="2:5">
      <c r="B9" s="1">
        <f t="shared" si="0"/>
        <v>8</v>
      </c>
      <c r="C9" s="2" t="s">
        <v>15</v>
      </c>
      <c r="D9" s="11">
        <v>4128.5758999999998</v>
      </c>
      <c r="E9" s="1">
        <v>0</v>
      </c>
    </row>
    <row r="10" spans="2:5">
      <c r="B10" s="1">
        <f t="shared" si="0"/>
        <v>9</v>
      </c>
      <c r="C10" s="2" t="s">
        <v>33</v>
      </c>
      <c r="D10" s="11">
        <v>3787.2973000000002</v>
      </c>
      <c r="E10" s="1">
        <v>0</v>
      </c>
    </row>
    <row r="11" spans="2:5">
      <c r="B11" s="1">
        <f t="shared" si="0"/>
        <v>10</v>
      </c>
      <c r="C11" s="2" t="s">
        <v>9</v>
      </c>
      <c r="D11" s="11">
        <v>2978.4639000000002</v>
      </c>
      <c r="E11" s="1">
        <v>0</v>
      </c>
    </row>
    <row r="12" spans="2:5">
      <c r="B12" s="1">
        <f t="shared" si="0"/>
        <v>11</v>
      </c>
      <c r="C12" s="2" t="s">
        <v>21</v>
      </c>
      <c r="D12" s="11">
        <v>1868.1075000000001</v>
      </c>
      <c r="E12" s="1">
        <v>0</v>
      </c>
    </row>
    <row r="13" spans="2:5">
      <c r="B13" s="1">
        <f t="shared" si="0"/>
        <v>12</v>
      </c>
      <c r="C13" s="2" t="s">
        <v>40</v>
      </c>
      <c r="D13" s="11">
        <v>814.20929999999998</v>
      </c>
      <c r="E13" s="1">
        <v>0</v>
      </c>
    </row>
    <row r="14" spans="2:5">
      <c r="B14" s="1">
        <f t="shared" si="0"/>
        <v>13</v>
      </c>
      <c r="C14" s="2" t="s">
        <v>11</v>
      </c>
      <c r="D14" s="11">
        <v>595.56060000000002</v>
      </c>
      <c r="E14" s="1">
        <v>0</v>
      </c>
    </row>
    <row r="15" spans="2:5">
      <c r="B15" s="1">
        <f t="shared" si="0"/>
        <v>14</v>
      </c>
      <c r="C15" s="2" t="s">
        <v>35</v>
      </c>
      <c r="D15" s="11">
        <v>336.50150000000002</v>
      </c>
      <c r="E15" s="1">
        <v>0</v>
      </c>
    </row>
    <row r="16" spans="2:5">
      <c r="B16" s="1">
        <f t="shared" si="0"/>
        <v>15</v>
      </c>
      <c r="C16" s="2" t="s">
        <v>10</v>
      </c>
      <c r="D16" s="11">
        <v>269.52339999999998</v>
      </c>
      <c r="E16" s="1">
        <v>0</v>
      </c>
    </row>
    <row r="17" spans="2:5">
      <c r="B17" s="1">
        <f t="shared" si="0"/>
        <v>16</v>
      </c>
      <c r="C17" s="2" t="s">
        <v>8</v>
      </c>
      <c r="D17" s="11">
        <v>235.0992</v>
      </c>
      <c r="E17" s="1">
        <v>0</v>
      </c>
    </row>
    <row r="18" spans="2:5">
      <c r="B18" s="1">
        <f t="shared" si="0"/>
        <v>17</v>
      </c>
      <c r="C18" s="2" t="s">
        <v>38</v>
      </c>
      <c r="D18" s="11">
        <v>192.79920000000001</v>
      </c>
      <c r="E18" s="1">
        <v>0</v>
      </c>
    </row>
    <row r="19" spans="2:5">
      <c r="B19" s="4">
        <f t="shared" si="0"/>
        <v>18</v>
      </c>
      <c r="C19" s="5" t="s">
        <v>4</v>
      </c>
      <c r="D19" s="11">
        <v>114.54649999999999</v>
      </c>
      <c r="E19" s="1">
        <v>1</v>
      </c>
    </row>
    <row r="20" spans="2:5">
      <c r="B20" s="1">
        <f t="shared" si="0"/>
        <v>19</v>
      </c>
      <c r="C20" s="2" t="s">
        <v>17</v>
      </c>
      <c r="D20" s="11">
        <v>100.1044</v>
      </c>
      <c r="E20" s="1">
        <v>-1</v>
      </c>
    </row>
    <row r="21" spans="2:5">
      <c r="B21" s="1">
        <f t="shared" si="0"/>
        <v>20</v>
      </c>
      <c r="C21" s="2" t="s">
        <v>23</v>
      </c>
      <c r="D21" s="11">
        <v>49.029899999999998</v>
      </c>
      <c r="E21" s="1">
        <v>0</v>
      </c>
    </row>
    <row r="22" spans="2:5">
      <c r="B22" s="1">
        <f t="shared" si="0"/>
        <v>21</v>
      </c>
      <c r="C22" s="2" t="s">
        <v>18</v>
      </c>
      <c r="D22" s="11">
        <v>30.731000000000002</v>
      </c>
      <c r="E22" s="1">
        <v>0</v>
      </c>
    </row>
    <row r="23" spans="2:5">
      <c r="B23" s="1">
        <f t="shared" si="0"/>
        <v>22</v>
      </c>
      <c r="C23" s="2" t="s">
        <v>7</v>
      </c>
      <c r="D23" s="11">
        <v>25.843800000000002</v>
      </c>
      <c r="E23" s="1">
        <v>0</v>
      </c>
    </row>
    <row r="24" spans="2:5">
      <c r="B24" s="1"/>
      <c r="C24" s="26" t="s">
        <v>140</v>
      </c>
      <c r="D24" s="30">
        <f>SUM(D2:D23)</f>
        <v>78614.678899999984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501A572A-13DA-4075-A03E-EDC29BFFE9B6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E2:E23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4DAC3-A85B-4D64-A7EE-BB62FDF97C6C}">
  <dimension ref="B1:E39"/>
  <sheetViews>
    <sheetView showGridLines="0" zoomScale="110" zoomScaleNormal="73" workbookViewId="0">
      <pane xSplit="2" ySplit="1" topLeftCell="C2" activePane="bottomRight" state="frozen"/>
      <selection activeCell="C41" sqref="C41"/>
      <selection pane="topRight" activeCell="C41" sqref="C41"/>
      <selection pane="bottomLeft" activeCell="C41" sqref="C41"/>
      <selection pane="bottomRight" activeCell="B1" sqref="B1"/>
    </sheetView>
  </sheetViews>
  <sheetFormatPr defaultColWidth="9.77734375" defaultRowHeight="13.8"/>
  <cols>
    <col min="1" max="1" width="9.77734375" style="6"/>
    <col min="2" max="2" width="14.44140625" style="7" customWidth="1"/>
    <col min="3" max="3" width="73" style="6" customWidth="1"/>
    <col min="4" max="4" width="38.77734375" style="8" customWidth="1"/>
    <col min="5" max="5" width="20.21875" style="6" customWidth="1"/>
    <col min="6" max="16384" width="9.77734375" style="6"/>
  </cols>
  <sheetData>
    <row r="1" spans="2:5" ht="14.4" thickBot="1">
      <c r="B1" s="13" t="s">
        <v>42</v>
      </c>
      <c r="C1" s="14" t="s">
        <v>139</v>
      </c>
      <c r="D1" s="15" t="s">
        <v>47</v>
      </c>
      <c r="E1" s="18" t="s">
        <v>82</v>
      </c>
    </row>
    <row r="2" spans="2:5">
      <c r="B2" s="9">
        <f t="shared" ref="B2:B38" si="0">RANK(D2,$D$2:$D$38,0)</f>
        <v>1</v>
      </c>
      <c r="C2" s="10" t="s">
        <v>13</v>
      </c>
      <c r="D2" s="11">
        <v>72211.758000000002</v>
      </c>
      <c r="E2" s="1">
        <v>0</v>
      </c>
    </row>
    <row r="3" spans="2:5">
      <c r="B3" s="9">
        <f t="shared" si="0"/>
        <v>2</v>
      </c>
      <c r="C3" s="2" t="s">
        <v>33</v>
      </c>
      <c r="D3" s="11">
        <v>64019.028299999998</v>
      </c>
      <c r="E3" s="1">
        <v>0</v>
      </c>
    </row>
    <row r="4" spans="2:5">
      <c r="B4" s="9">
        <f t="shared" si="0"/>
        <v>3</v>
      </c>
      <c r="C4" s="2" t="s">
        <v>16</v>
      </c>
      <c r="D4" s="11">
        <v>56989.3246</v>
      </c>
      <c r="E4" s="1">
        <v>0</v>
      </c>
    </row>
    <row r="5" spans="2:5">
      <c r="B5" s="9">
        <f t="shared" si="0"/>
        <v>4</v>
      </c>
      <c r="C5" s="2" t="s">
        <v>2</v>
      </c>
      <c r="D5" s="11">
        <v>49810.186699999998</v>
      </c>
      <c r="E5" s="1">
        <v>0</v>
      </c>
    </row>
    <row r="6" spans="2:5">
      <c r="B6" s="9">
        <f t="shared" si="0"/>
        <v>5</v>
      </c>
      <c r="C6" s="2" t="s">
        <v>3</v>
      </c>
      <c r="D6" s="11">
        <v>43033.623899999999</v>
      </c>
      <c r="E6" s="1">
        <v>1</v>
      </c>
    </row>
    <row r="7" spans="2:5">
      <c r="B7" s="9">
        <f t="shared" si="0"/>
        <v>6</v>
      </c>
      <c r="C7" s="2" t="s">
        <v>20</v>
      </c>
      <c r="D7" s="11">
        <v>37643.852700000003</v>
      </c>
      <c r="E7" s="1">
        <v>-1</v>
      </c>
    </row>
    <row r="8" spans="2:5">
      <c r="B8" s="9">
        <f t="shared" si="0"/>
        <v>7</v>
      </c>
      <c r="C8" s="2" t="s">
        <v>26</v>
      </c>
      <c r="D8" s="11">
        <v>31095.496299999999</v>
      </c>
      <c r="E8" s="1">
        <v>0</v>
      </c>
    </row>
    <row r="9" spans="2:5">
      <c r="B9" s="9">
        <f t="shared" si="0"/>
        <v>8</v>
      </c>
      <c r="C9" s="2" t="s">
        <v>40</v>
      </c>
      <c r="D9" s="11">
        <v>27431.595399999998</v>
      </c>
      <c r="E9" s="1">
        <v>0</v>
      </c>
    </row>
    <row r="10" spans="2:5">
      <c r="B10" s="9">
        <f t="shared" si="0"/>
        <v>9</v>
      </c>
      <c r="C10" s="2" t="s">
        <v>36</v>
      </c>
      <c r="D10" s="11">
        <v>23490.594099999998</v>
      </c>
      <c r="E10" s="1">
        <v>0</v>
      </c>
    </row>
    <row r="11" spans="2:5">
      <c r="B11" s="9">
        <f t="shared" si="0"/>
        <v>10</v>
      </c>
      <c r="C11" s="2" t="s">
        <v>15</v>
      </c>
      <c r="D11" s="11">
        <v>22670.0834</v>
      </c>
      <c r="E11" s="1">
        <v>1</v>
      </c>
    </row>
    <row r="12" spans="2:5">
      <c r="B12" s="9">
        <f t="shared" si="0"/>
        <v>11</v>
      </c>
      <c r="C12" s="2" t="s">
        <v>9</v>
      </c>
      <c r="D12" s="11">
        <v>21927.124800000001</v>
      </c>
      <c r="E12" s="1">
        <v>-1</v>
      </c>
    </row>
    <row r="13" spans="2:5">
      <c r="B13" s="9">
        <f t="shared" si="0"/>
        <v>12</v>
      </c>
      <c r="C13" s="2" t="s">
        <v>5</v>
      </c>
      <c r="D13" s="11">
        <v>15403.233200000001</v>
      </c>
      <c r="E13" s="1">
        <v>0</v>
      </c>
    </row>
    <row r="14" spans="2:5">
      <c r="B14" s="9">
        <f t="shared" si="0"/>
        <v>13</v>
      </c>
      <c r="C14" s="2" t="s">
        <v>23</v>
      </c>
      <c r="D14" s="11">
        <v>13882.427900000001</v>
      </c>
      <c r="E14" s="1">
        <v>1</v>
      </c>
    </row>
    <row r="15" spans="2:5">
      <c r="B15" s="9">
        <f t="shared" si="0"/>
        <v>14</v>
      </c>
      <c r="C15" s="2" t="s">
        <v>17</v>
      </c>
      <c r="D15" s="11">
        <v>13265.071900000001</v>
      </c>
      <c r="E15" s="1">
        <v>-1</v>
      </c>
    </row>
    <row r="16" spans="2:5">
      <c r="B16" s="9">
        <f t="shared" si="0"/>
        <v>15</v>
      </c>
      <c r="C16" s="2" t="s">
        <v>21</v>
      </c>
      <c r="D16" s="11">
        <v>12286.5337</v>
      </c>
      <c r="E16" s="1">
        <v>0</v>
      </c>
    </row>
    <row r="17" spans="2:5">
      <c r="B17" s="9">
        <f t="shared" si="0"/>
        <v>16</v>
      </c>
      <c r="C17" s="2" t="s">
        <v>7</v>
      </c>
      <c r="D17" s="11">
        <v>11399.0365</v>
      </c>
      <c r="E17" s="1">
        <v>0</v>
      </c>
    </row>
    <row r="18" spans="2:5">
      <c r="B18" s="9">
        <f t="shared" si="0"/>
        <v>17</v>
      </c>
      <c r="C18" s="2" t="s">
        <v>10</v>
      </c>
      <c r="D18" s="11">
        <v>6578.9558999999999</v>
      </c>
      <c r="E18" s="1">
        <v>1</v>
      </c>
    </row>
    <row r="19" spans="2:5">
      <c r="B19" s="9">
        <f t="shared" si="0"/>
        <v>18</v>
      </c>
      <c r="C19" s="2" t="s">
        <v>35</v>
      </c>
      <c r="D19" s="11">
        <v>6042.8090000000002</v>
      </c>
      <c r="E19" s="1">
        <v>-1</v>
      </c>
    </row>
    <row r="20" spans="2:5">
      <c r="B20" s="9">
        <f t="shared" si="0"/>
        <v>19</v>
      </c>
      <c r="C20" s="2" t="s">
        <v>8</v>
      </c>
      <c r="D20" s="11">
        <v>5184.2628000000004</v>
      </c>
      <c r="E20" s="1">
        <v>1</v>
      </c>
    </row>
    <row r="21" spans="2:5">
      <c r="B21" s="9">
        <f t="shared" si="0"/>
        <v>20</v>
      </c>
      <c r="C21" s="2" t="s">
        <v>39</v>
      </c>
      <c r="D21" s="11">
        <v>4740.9402</v>
      </c>
      <c r="E21" s="1">
        <v>-1</v>
      </c>
    </row>
    <row r="22" spans="2:5">
      <c r="B22" s="9">
        <f t="shared" si="0"/>
        <v>21</v>
      </c>
      <c r="C22" s="5" t="s">
        <v>4</v>
      </c>
      <c r="D22" s="11">
        <v>4234.7169000000004</v>
      </c>
      <c r="E22" s="1">
        <v>0</v>
      </c>
    </row>
    <row r="23" spans="2:5">
      <c r="B23" s="9">
        <f t="shared" si="0"/>
        <v>22</v>
      </c>
      <c r="C23" s="2" t="s">
        <v>19</v>
      </c>
      <c r="D23" s="11">
        <v>3220.6736000000001</v>
      </c>
      <c r="E23" s="1">
        <v>0</v>
      </c>
    </row>
    <row r="24" spans="2:5">
      <c r="B24" s="9">
        <f t="shared" si="0"/>
        <v>23</v>
      </c>
      <c r="C24" s="2" t="s">
        <v>29</v>
      </c>
      <c r="D24" s="11">
        <v>2256.9427000000001</v>
      </c>
      <c r="E24" s="1">
        <v>0</v>
      </c>
    </row>
    <row r="25" spans="2:5">
      <c r="B25" s="9">
        <f t="shared" si="0"/>
        <v>24</v>
      </c>
      <c r="C25" s="2" t="s">
        <v>11</v>
      </c>
      <c r="D25" s="11">
        <v>2075.2689</v>
      </c>
      <c r="E25" s="1">
        <v>0</v>
      </c>
    </row>
    <row r="26" spans="2:5">
      <c r="B26" s="9">
        <f t="shared" si="0"/>
        <v>25</v>
      </c>
      <c r="C26" s="2" t="s">
        <v>6</v>
      </c>
      <c r="D26" s="11">
        <v>1855.0779</v>
      </c>
      <c r="E26" s="1">
        <v>1</v>
      </c>
    </row>
    <row r="27" spans="2:5">
      <c r="B27" s="9">
        <f t="shared" si="0"/>
        <v>26</v>
      </c>
      <c r="C27" s="2" t="s">
        <v>30</v>
      </c>
      <c r="D27" s="11">
        <v>1546.6884</v>
      </c>
      <c r="E27" s="1">
        <v>-1</v>
      </c>
    </row>
    <row r="28" spans="2:5">
      <c r="B28" s="9">
        <f t="shared" si="0"/>
        <v>27</v>
      </c>
      <c r="C28" s="2" t="s">
        <v>22</v>
      </c>
      <c r="D28" s="11">
        <v>1227.2502999999999</v>
      </c>
      <c r="E28" s="1">
        <v>0</v>
      </c>
    </row>
    <row r="29" spans="2:5">
      <c r="B29" s="9">
        <f t="shared" si="0"/>
        <v>28</v>
      </c>
      <c r="C29" s="2" t="s">
        <v>1</v>
      </c>
      <c r="D29" s="11">
        <v>1023.7738000000001</v>
      </c>
      <c r="E29" s="1">
        <v>1</v>
      </c>
    </row>
    <row r="30" spans="2:5">
      <c r="B30" s="9">
        <f t="shared" si="0"/>
        <v>29</v>
      </c>
      <c r="C30" s="2" t="s">
        <v>24</v>
      </c>
      <c r="D30" s="11">
        <v>998.01179999999999</v>
      </c>
      <c r="E30" s="1">
        <v>-1</v>
      </c>
    </row>
    <row r="31" spans="2:5">
      <c r="B31" s="9">
        <f t="shared" si="0"/>
        <v>30</v>
      </c>
      <c r="C31" s="2" t="s">
        <v>31</v>
      </c>
      <c r="D31" s="11">
        <v>526.78240000000005</v>
      </c>
      <c r="E31" s="1">
        <v>0</v>
      </c>
    </row>
    <row r="32" spans="2:5">
      <c r="B32" s="9">
        <f t="shared" si="0"/>
        <v>31</v>
      </c>
      <c r="C32" s="2" t="s">
        <v>28</v>
      </c>
      <c r="D32" s="11">
        <v>423.85340000000002</v>
      </c>
      <c r="E32" s="1">
        <v>0</v>
      </c>
    </row>
    <row r="33" spans="2:5">
      <c r="B33" s="9">
        <f t="shared" si="0"/>
        <v>32</v>
      </c>
      <c r="C33" s="2" t="s">
        <v>38</v>
      </c>
      <c r="D33" s="11">
        <v>348.48009999999999</v>
      </c>
      <c r="E33" s="1">
        <v>1</v>
      </c>
    </row>
    <row r="34" spans="2:5">
      <c r="B34" s="9">
        <f t="shared" si="0"/>
        <v>33</v>
      </c>
      <c r="C34" s="2" t="s">
        <v>41</v>
      </c>
      <c r="D34" s="11">
        <v>319.63339999999999</v>
      </c>
      <c r="E34" s="1">
        <v>-1</v>
      </c>
    </row>
    <row r="35" spans="2:5">
      <c r="B35" s="9">
        <f t="shared" si="0"/>
        <v>34</v>
      </c>
      <c r="C35" s="2" t="s">
        <v>12</v>
      </c>
      <c r="D35" s="11">
        <v>179.98320000000001</v>
      </c>
      <c r="E35" s="1">
        <v>0</v>
      </c>
    </row>
    <row r="36" spans="2:5">
      <c r="B36" s="9">
        <f t="shared" si="0"/>
        <v>35</v>
      </c>
      <c r="C36" s="2" t="s">
        <v>34</v>
      </c>
      <c r="D36" s="11">
        <v>109.28100000000001</v>
      </c>
      <c r="E36" s="1">
        <v>0</v>
      </c>
    </row>
    <row r="37" spans="2:5">
      <c r="B37" s="9">
        <f t="shared" si="0"/>
        <v>36</v>
      </c>
      <c r="C37" s="2" t="s">
        <v>18</v>
      </c>
      <c r="D37" s="11">
        <v>80.5471</v>
      </c>
      <c r="E37" s="1">
        <v>1</v>
      </c>
    </row>
    <row r="38" spans="2:5">
      <c r="B38" s="9">
        <f t="shared" si="0"/>
        <v>37</v>
      </c>
      <c r="C38" s="2" t="s">
        <v>25</v>
      </c>
      <c r="D38" s="11">
        <v>69.826300000000003</v>
      </c>
      <c r="E38" s="1">
        <v>-1</v>
      </c>
    </row>
    <row r="39" spans="2:5">
      <c r="B39" s="1"/>
      <c r="C39" s="26" t="s">
        <v>140</v>
      </c>
      <c r="D39" s="30">
        <f>SUM(D2:D38)</f>
        <v>559602.73049999995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9A10562-5B42-43D4-B4B6-94101F517C39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E2:E38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9F238-6992-4697-BE05-8D5164FB4D49}">
  <dimension ref="B1:E36"/>
  <sheetViews>
    <sheetView showGridLines="0" workbookViewId="0">
      <pane xSplit="2" ySplit="1" topLeftCell="C2" activePane="bottomRight" state="frozen"/>
      <selection activeCell="C41" sqref="C41"/>
      <selection pane="topRight" activeCell="C41" sqref="C41"/>
      <selection pane="bottomLeft" activeCell="C41" sqref="C41"/>
      <selection pane="bottomRight" activeCell="B1" sqref="B1"/>
    </sheetView>
  </sheetViews>
  <sheetFormatPr defaultColWidth="9.77734375" defaultRowHeight="13.8"/>
  <cols>
    <col min="1" max="1" width="9.77734375" style="6"/>
    <col min="2" max="2" width="14.44140625" style="7" customWidth="1"/>
    <col min="3" max="3" width="73" style="6" customWidth="1"/>
    <col min="4" max="4" width="38.77734375" style="8" customWidth="1"/>
    <col min="5" max="5" width="20.21875" style="6" customWidth="1"/>
    <col min="6" max="16384" width="9.77734375" style="6"/>
  </cols>
  <sheetData>
    <row r="1" spans="2:5" ht="14.4" thickBot="1">
      <c r="B1" s="13" t="s">
        <v>42</v>
      </c>
      <c r="C1" s="14" t="s">
        <v>139</v>
      </c>
      <c r="D1" s="15" t="s">
        <v>48</v>
      </c>
      <c r="E1" s="18" t="s">
        <v>82</v>
      </c>
    </row>
    <row r="2" spans="2:5">
      <c r="B2" s="9">
        <f t="shared" ref="B2:B35" si="0">RANK(D2,$D$2:$D$35,0)</f>
        <v>1</v>
      </c>
      <c r="C2" s="10" t="s">
        <v>33</v>
      </c>
      <c r="D2" s="11">
        <v>16755.950400000002</v>
      </c>
      <c r="E2" s="1">
        <v>0</v>
      </c>
    </row>
    <row r="3" spans="2:5">
      <c r="B3" s="1">
        <f t="shared" si="0"/>
        <v>2</v>
      </c>
      <c r="C3" s="2" t="s">
        <v>13</v>
      </c>
      <c r="D3" s="11">
        <v>11516.468999999999</v>
      </c>
      <c r="E3" s="1">
        <v>0</v>
      </c>
    </row>
    <row r="4" spans="2:5">
      <c r="B4" s="1">
        <f t="shared" si="0"/>
        <v>3</v>
      </c>
      <c r="C4" s="2" t="s">
        <v>16</v>
      </c>
      <c r="D4" s="11">
        <v>11186.4048</v>
      </c>
      <c r="E4" s="1">
        <v>0</v>
      </c>
    </row>
    <row r="5" spans="2:5">
      <c r="B5" s="1">
        <f t="shared" si="0"/>
        <v>4</v>
      </c>
      <c r="C5" s="2" t="s">
        <v>3</v>
      </c>
      <c r="D5" s="11">
        <v>8869.3045999999995</v>
      </c>
      <c r="E5" s="1">
        <v>0</v>
      </c>
    </row>
    <row r="6" spans="2:5">
      <c r="B6" s="1">
        <f t="shared" si="0"/>
        <v>5</v>
      </c>
      <c r="C6" s="2" t="s">
        <v>2</v>
      </c>
      <c r="D6" s="11">
        <v>8032.491</v>
      </c>
      <c r="E6" s="1">
        <v>0</v>
      </c>
    </row>
    <row r="7" spans="2:5">
      <c r="B7" s="1">
        <f t="shared" si="0"/>
        <v>6</v>
      </c>
      <c r="C7" s="2" t="s">
        <v>26</v>
      </c>
      <c r="D7" s="11">
        <v>6970.3783000000003</v>
      </c>
      <c r="E7" s="1">
        <v>0</v>
      </c>
    </row>
    <row r="8" spans="2:5">
      <c r="B8" s="1">
        <f t="shared" si="0"/>
        <v>7</v>
      </c>
      <c r="C8" s="2" t="s">
        <v>20</v>
      </c>
      <c r="D8" s="11">
        <v>6437.1716999999999</v>
      </c>
      <c r="E8" s="1">
        <v>0</v>
      </c>
    </row>
    <row r="9" spans="2:5">
      <c r="B9" s="1">
        <f t="shared" si="0"/>
        <v>8</v>
      </c>
      <c r="C9" s="2" t="s">
        <v>40</v>
      </c>
      <c r="D9" s="11">
        <v>6405.7821000000004</v>
      </c>
      <c r="E9" s="1">
        <v>0</v>
      </c>
    </row>
    <row r="10" spans="2:5">
      <c r="B10" s="1">
        <f t="shared" si="0"/>
        <v>9</v>
      </c>
      <c r="C10" s="2" t="s">
        <v>36</v>
      </c>
      <c r="D10" s="11">
        <v>3299.3094999999998</v>
      </c>
      <c r="E10" s="1">
        <v>0</v>
      </c>
    </row>
    <row r="11" spans="2:5">
      <c r="B11" s="1">
        <f t="shared" si="0"/>
        <v>10</v>
      </c>
      <c r="C11" s="2" t="s">
        <v>15</v>
      </c>
      <c r="D11" s="11">
        <v>3086.9596999999999</v>
      </c>
      <c r="E11" s="1">
        <v>0</v>
      </c>
    </row>
    <row r="12" spans="2:5">
      <c r="B12" s="1">
        <f t="shared" si="0"/>
        <v>11</v>
      </c>
      <c r="C12" s="2" t="s">
        <v>9</v>
      </c>
      <c r="D12" s="11">
        <v>2459.3485999999998</v>
      </c>
      <c r="E12" s="1">
        <v>0</v>
      </c>
    </row>
    <row r="13" spans="2:5">
      <c r="B13" s="1">
        <f t="shared" si="0"/>
        <v>12</v>
      </c>
      <c r="C13" s="2" t="s">
        <v>21</v>
      </c>
      <c r="D13" s="11">
        <v>1328.5171</v>
      </c>
      <c r="E13" s="1">
        <v>0</v>
      </c>
    </row>
    <row r="14" spans="2:5">
      <c r="B14" s="1">
        <f t="shared" si="0"/>
        <v>13</v>
      </c>
      <c r="C14" s="2" t="s">
        <v>17</v>
      </c>
      <c r="D14" s="11">
        <v>1096.3732</v>
      </c>
      <c r="E14" s="1">
        <v>6</v>
      </c>
    </row>
    <row r="15" spans="2:5">
      <c r="B15" s="1">
        <f t="shared" si="0"/>
        <v>14</v>
      </c>
      <c r="C15" s="2" t="s">
        <v>23</v>
      </c>
      <c r="D15" s="11">
        <v>944.05859999999996</v>
      </c>
      <c r="E15" s="1">
        <v>-1</v>
      </c>
    </row>
    <row r="16" spans="2:5">
      <c r="B16" s="1">
        <f t="shared" si="0"/>
        <v>15</v>
      </c>
      <c r="C16" s="2" t="s">
        <v>35</v>
      </c>
      <c r="D16" s="11">
        <v>815.29010000000005</v>
      </c>
      <c r="E16" s="1">
        <v>1</v>
      </c>
    </row>
    <row r="17" spans="2:5">
      <c r="B17" s="1">
        <f t="shared" si="0"/>
        <v>16</v>
      </c>
      <c r="C17" s="2" t="s">
        <v>5</v>
      </c>
      <c r="D17" s="11">
        <v>690.43370000000004</v>
      </c>
      <c r="E17" s="1">
        <v>-1</v>
      </c>
    </row>
    <row r="18" spans="2:5">
      <c r="B18" s="1">
        <f t="shared" si="0"/>
        <v>17</v>
      </c>
      <c r="C18" s="2" t="s">
        <v>8</v>
      </c>
      <c r="D18" s="11">
        <v>626.33720000000005</v>
      </c>
      <c r="E18" s="1">
        <v>7</v>
      </c>
    </row>
    <row r="19" spans="2:5">
      <c r="B19" s="1">
        <f t="shared" si="0"/>
        <v>18</v>
      </c>
      <c r="C19" s="2" t="s">
        <v>7</v>
      </c>
      <c r="D19" s="11">
        <v>624.73440000000005</v>
      </c>
      <c r="E19" s="1">
        <v>-4</v>
      </c>
    </row>
    <row r="20" spans="2:5">
      <c r="B20" s="1">
        <f t="shared" si="0"/>
        <v>19</v>
      </c>
      <c r="C20" s="2" t="s">
        <v>11</v>
      </c>
      <c r="D20" s="11">
        <v>481.18709999999999</v>
      </c>
      <c r="E20" s="1">
        <v>-1</v>
      </c>
    </row>
    <row r="21" spans="2:5">
      <c r="B21" s="4">
        <f t="shared" si="0"/>
        <v>20</v>
      </c>
      <c r="C21" s="5" t="s">
        <v>4</v>
      </c>
      <c r="D21" s="11">
        <v>342.27749999999997</v>
      </c>
      <c r="E21" s="1">
        <v>-3</v>
      </c>
    </row>
    <row r="22" spans="2:5">
      <c r="B22" s="1">
        <f t="shared" si="0"/>
        <v>21</v>
      </c>
      <c r="C22" s="2" t="s">
        <v>10</v>
      </c>
      <c r="D22" s="11">
        <v>315.17500000000001</v>
      </c>
      <c r="E22" s="1">
        <v>1</v>
      </c>
    </row>
    <row r="23" spans="2:5">
      <c r="B23" s="1">
        <f t="shared" si="0"/>
        <v>22</v>
      </c>
      <c r="C23" s="2" t="s">
        <v>39</v>
      </c>
      <c r="D23" s="11">
        <v>247.0574</v>
      </c>
      <c r="E23" s="1">
        <v>-2</v>
      </c>
    </row>
    <row r="24" spans="2:5">
      <c r="B24" s="1">
        <f t="shared" si="0"/>
        <v>23</v>
      </c>
      <c r="C24" s="2" t="s">
        <v>22</v>
      </c>
      <c r="D24" s="11">
        <v>214.14349999999999</v>
      </c>
      <c r="E24" s="1">
        <v>0</v>
      </c>
    </row>
    <row r="25" spans="2:5">
      <c r="B25" s="1">
        <f t="shared" si="0"/>
        <v>24</v>
      </c>
      <c r="C25" s="2" t="s">
        <v>38</v>
      </c>
      <c r="D25" s="11">
        <v>196.29040000000001</v>
      </c>
      <c r="E25" s="1">
        <v>3</v>
      </c>
    </row>
    <row r="26" spans="2:5">
      <c r="B26" s="1">
        <f t="shared" si="0"/>
        <v>25</v>
      </c>
      <c r="C26" s="2" t="s">
        <v>34</v>
      </c>
      <c r="D26" s="11">
        <v>178.41980000000001</v>
      </c>
      <c r="E26" s="1">
        <v>0</v>
      </c>
    </row>
    <row r="27" spans="2:5">
      <c r="B27" s="1">
        <f t="shared" si="0"/>
        <v>26</v>
      </c>
      <c r="C27" s="2" t="s">
        <v>27</v>
      </c>
      <c r="D27" s="11">
        <v>165.16720000000001</v>
      </c>
      <c r="E27" s="1">
        <v>0</v>
      </c>
    </row>
    <row r="28" spans="2:5">
      <c r="B28" s="1">
        <f t="shared" si="0"/>
        <v>27</v>
      </c>
      <c r="C28" s="2" t="s">
        <v>14</v>
      </c>
      <c r="D28" s="11">
        <v>145.67089999999999</v>
      </c>
      <c r="E28" s="1">
        <v>1</v>
      </c>
    </row>
    <row r="29" spans="2:5">
      <c r="B29" s="1">
        <f t="shared" si="0"/>
        <v>28</v>
      </c>
      <c r="C29" s="2" t="s">
        <v>6</v>
      </c>
      <c r="D29" s="11">
        <v>138.9152</v>
      </c>
      <c r="E29" s="1">
        <v>3</v>
      </c>
    </row>
    <row r="30" spans="2:5">
      <c r="B30" s="1">
        <f t="shared" si="0"/>
        <v>29</v>
      </c>
      <c r="C30" s="2" t="s">
        <v>30</v>
      </c>
      <c r="D30" s="11">
        <v>117.414</v>
      </c>
      <c r="E30" s="1">
        <v>0</v>
      </c>
    </row>
    <row r="31" spans="2:5">
      <c r="B31" s="1">
        <f t="shared" si="0"/>
        <v>30</v>
      </c>
      <c r="C31" s="2" t="s">
        <v>19</v>
      </c>
      <c r="D31" s="11">
        <v>104.6405</v>
      </c>
      <c r="E31" s="1">
        <v>-9</v>
      </c>
    </row>
    <row r="32" spans="2:5">
      <c r="B32" s="1">
        <f t="shared" si="0"/>
        <v>31</v>
      </c>
      <c r="C32" s="2" t="s">
        <v>28</v>
      </c>
      <c r="D32" s="11">
        <v>91.194999999999993</v>
      </c>
      <c r="E32" s="1">
        <v>-1</v>
      </c>
    </row>
    <row r="33" spans="2:5">
      <c r="B33" s="1">
        <f t="shared" si="0"/>
        <v>32</v>
      </c>
      <c r="C33" s="2" t="s">
        <v>32</v>
      </c>
      <c r="D33" s="11">
        <v>49.587299999999999</v>
      </c>
      <c r="E33" s="1">
        <v>0</v>
      </c>
    </row>
    <row r="34" spans="2:5">
      <c r="B34" s="1">
        <f t="shared" si="0"/>
        <v>33</v>
      </c>
      <c r="C34" s="2" t="s">
        <v>12</v>
      </c>
      <c r="D34" s="11">
        <v>33.514699999999998</v>
      </c>
      <c r="E34" s="1">
        <v>0</v>
      </c>
    </row>
    <row r="35" spans="2:5">
      <c r="B35" s="1">
        <f t="shared" si="0"/>
        <v>34</v>
      </c>
      <c r="C35" s="2" t="s">
        <v>18</v>
      </c>
      <c r="D35" s="11">
        <v>18.292100000000001</v>
      </c>
      <c r="E35" s="1">
        <v>0</v>
      </c>
    </row>
    <row r="36" spans="2:5">
      <c r="B36" s="1"/>
      <c r="C36" s="26" t="s">
        <v>140</v>
      </c>
      <c r="D36" s="30">
        <f>SUM(D2:D35)</f>
        <v>93984.261600000027</v>
      </c>
      <c r="E36" s="7"/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2" id="{2B8BD88D-86AA-4B39-A4CE-BAE89E6D3F91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E2:E36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E1D24-9BD8-405B-ABDA-40DF29A35000}">
  <dimension ref="B1:E25"/>
  <sheetViews>
    <sheetView showGridLines="0" workbookViewId="0">
      <pane xSplit="2" ySplit="1" topLeftCell="C2" activePane="bottomRight" state="frozen"/>
      <selection activeCell="C41" sqref="C41"/>
      <selection pane="topRight" activeCell="C41" sqref="C41"/>
      <selection pane="bottomLeft" activeCell="C41" sqref="C41"/>
      <selection pane="bottomRight" activeCell="B1" sqref="B1"/>
    </sheetView>
  </sheetViews>
  <sheetFormatPr defaultColWidth="9.77734375" defaultRowHeight="13.8"/>
  <cols>
    <col min="1" max="1" width="9.77734375" style="6"/>
    <col min="2" max="2" width="14.44140625" style="7" customWidth="1"/>
    <col min="3" max="3" width="73" style="6" customWidth="1"/>
    <col min="4" max="4" width="38.77734375" style="8" customWidth="1"/>
    <col min="5" max="5" width="20.21875" style="6" customWidth="1"/>
    <col min="6" max="16384" width="9.77734375" style="6"/>
  </cols>
  <sheetData>
    <row r="1" spans="2:5" ht="14.4" thickBot="1">
      <c r="B1" s="13" t="s">
        <v>42</v>
      </c>
      <c r="C1" s="14" t="s">
        <v>139</v>
      </c>
      <c r="D1" s="15" t="s">
        <v>49</v>
      </c>
      <c r="E1" s="18" t="s">
        <v>82</v>
      </c>
    </row>
    <row r="2" spans="2:5">
      <c r="B2" s="9">
        <f t="shared" ref="B2:B24" si="0">RANK(D2,$D$2:$D$24,0)</f>
        <v>1</v>
      </c>
      <c r="C2" s="10" t="s">
        <v>16</v>
      </c>
      <c r="D2" s="11">
        <f>VLOOKUP(C2,[1]Sheet1!$A$1:$I$48,9,0)</f>
        <v>27651.777300000002</v>
      </c>
      <c r="E2" s="1">
        <v>2</v>
      </c>
    </row>
    <row r="3" spans="2:5">
      <c r="B3" s="1">
        <f t="shared" si="0"/>
        <v>2</v>
      </c>
      <c r="C3" s="2" t="s">
        <v>33</v>
      </c>
      <c r="D3" s="11">
        <f>VLOOKUP(C3,[1]Sheet1!$A$1:$I$48,9,0)</f>
        <v>27466.817200000001</v>
      </c>
      <c r="E3" s="1">
        <v>0</v>
      </c>
    </row>
    <row r="4" spans="2:5">
      <c r="B4" s="1">
        <f t="shared" si="0"/>
        <v>3</v>
      </c>
      <c r="C4" s="2" t="s">
        <v>13</v>
      </c>
      <c r="D4" s="11">
        <f>VLOOKUP(C4,[1]Sheet1!$A$1:$I$48,9,0)</f>
        <v>27366.370599999998</v>
      </c>
      <c r="E4" s="1">
        <v>1</v>
      </c>
    </row>
    <row r="5" spans="2:5">
      <c r="B5" s="1">
        <f t="shared" si="0"/>
        <v>4</v>
      </c>
      <c r="C5" s="2" t="s">
        <v>36</v>
      </c>
      <c r="D5" s="11">
        <f>VLOOKUP(C5,[1]Sheet1!$A$1:$I$48,9,0)</f>
        <v>27183.887599999998</v>
      </c>
      <c r="E5" s="1">
        <v>1</v>
      </c>
    </row>
    <row r="6" spans="2:5">
      <c r="B6" s="1">
        <f t="shared" si="0"/>
        <v>5</v>
      </c>
      <c r="C6" s="2" t="s">
        <v>20</v>
      </c>
      <c r="D6" s="11">
        <f>VLOOKUP(C6,[1]Sheet1!$A$1:$I$48,9,0)</f>
        <v>26221.1106</v>
      </c>
      <c r="E6" s="1">
        <v>-4</v>
      </c>
    </row>
    <row r="7" spans="2:5">
      <c r="B7" s="1">
        <f t="shared" si="0"/>
        <v>6</v>
      </c>
      <c r="C7" s="2" t="s">
        <v>2</v>
      </c>
      <c r="D7" s="11">
        <f>VLOOKUP(C7,[1]Sheet1!$A$1:$I$48,9,0)</f>
        <v>25918.849200000001</v>
      </c>
      <c r="E7" s="1">
        <v>0</v>
      </c>
    </row>
    <row r="8" spans="2:5">
      <c r="B8" s="1">
        <f t="shared" si="0"/>
        <v>7</v>
      </c>
      <c r="C8" s="2" t="s">
        <v>40</v>
      </c>
      <c r="D8" s="11">
        <f>VLOOKUP(C8,[1]Sheet1!$A$1:$I$48,9,0)</f>
        <v>17809.802199999998</v>
      </c>
      <c r="E8" s="1">
        <v>2</v>
      </c>
    </row>
    <row r="9" spans="2:5">
      <c r="B9" s="1">
        <f t="shared" si="0"/>
        <v>8</v>
      </c>
      <c r="C9" s="2" t="s">
        <v>3</v>
      </c>
      <c r="D9" s="11">
        <f>VLOOKUP(C9,[1]Sheet1!$A$1:$I$48,9,0)</f>
        <v>17744.775900000001</v>
      </c>
      <c r="E9" s="1">
        <v>0</v>
      </c>
    </row>
    <row r="10" spans="2:5">
      <c r="B10" s="1">
        <f t="shared" si="0"/>
        <v>9</v>
      </c>
      <c r="C10" s="2" t="s">
        <v>26</v>
      </c>
      <c r="D10" s="11">
        <f>VLOOKUP(C10,[1]Sheet1!$A$1:$I$48,9,0)</f>
        <v>16582.076099999998</v>
      </c>
      <c r="E10" s="1">
        <v>-2</v>
      </c>
    </row>
    <row r="11" spans="2:5">
      <c r="B11" s="1">
        <f t="shared" si="0"/>
        <v>10</v>
      </c>
      <c r="C11" s="2" t="s">
        <v>5</v>
      </c>
      <c r="D11" s="11">
        <f>VLOOKUP(C11,[1]Sheet1!$A$1:$I$48,9,0)</f>
        <v>10624.4853</v>
      </c>
      <c r="E11" s="1">
        <v>0</v>
      </c>
    </row>
    <row r="12" spans="2:5">
      <c r="B12" s="1">
        <f t="shared" si="0"/>
        <v>11</v>
      </c>
      <c r="C12" s="2" t="s">
        <v>17</v>
      </c>
      <c r="D12" s="11">
        <f>VLOOKUP(C12,[1]Sheet1!$A$1:$I$48,9,0)</f>
        <v>5681.7704000000003</v>
      </c>
      <c r="E12" s="1">
        <v>0</v>
      </c>
    </row>
    <row r="13" spans="2:5">
      <c r="B13" s="1">
        <f t="shared" si="0"/>
        <v>12</v>
      </c>
      <c r="C13" s="2" t="s">
        <v>9</v>
      </c>
      <c r="D13" s="11">
        <f>VLOOKUP(C13,[1]Sheet1!$A$1:$I$48,9,0)</f>
        <v>4030.0284000000001</v>
      </c>
      <c r="E13" s="1">
        <v>0</v>
      </c>
    </row>
    <row r="14" spans="2:5">
      <c r="B14" s="4">
        <f t="shared" si="0"/>
        <v>13</v>
      </c>
      <c r="C14" s="5" t="s">
        <v>4</v>
      </c>
      <c r="D14" s="11">
        <f>VLOOKUP(C14,[1]Sheet1!$A$1:$I$48,9,0)</f>
        <v>2992.2977999999998</v>
      </c>
      <c r="E14" s="1">
        <v>0</v>
      </c>
    </row>
    <row r="15" spans="2:5">
      <c r="B15" s="1">
        <f t="shared" si="0"/>
        <v>14</v>
      </c>
      <c r="C15" s="2" t="s">
        <v>11</v>
      </c>
      <c r="D15" s="11">
        <f>VLOOKUP(C15,[1]Sheet1!$A$1:$I$48,9,0)</f>
        <v>2547.8290999999999</v>
      </c>
      <c r="E15" s="1">
        <v>0</v>
      </c>
    </row>
    <row r="16" spans="2:5">
      <c r="B16" s="1">
        <f t="shared" si="0"/>
        <v>15</v>
      </c>
      <c r="C16" s="2" t="s">
        <v>15</v>
      </c>
      <c r="D16" s="11">
        <f>VLOOKUP(C16,[1]Sheet1!$A$1:$I$48,9,0)</f>
        <v>2456.2665000000002</v>
      </c>
      <c r="E16" s="1">
        <v>0</v>
      </c>
    </row>
    <row r="17" spans="2:5">
      <c r="B17" s="1">
        <f t="shared" si="0"/>
        <v>16</v>
      </c>
      <c r="C17" s="2" t="s">
        <v>23</v>
      </c>
      <c r="D17" s="11">
        <f>VLOOKUP(C17,[1]Sheet1!$A$1:$I$48,9,0)</f>
        <v>1956.7240999999999</v>
      </c>
      <c r="E17" s="1">
        <v>0</v>
      </c>
    </row>
    <row r="18" spans="2:5">
      <c r="B18" s="1">
        <f t="shared" si="0"/>
        <v>17</v>
      </c>
      <c r="C18" s="2" t="s">
        <v>10</v>
      </c>
      <c r="D18" s="11">
        <f>VLOOKUP(C18,[1]Sheet1!$A$1:$I$48,9,0)</f>
        <v>1368.7657999999999</v>
      </c>
      <c r="E18" s="1">
        <v>0</v>
      </c>
    </row>
    <row r="19" spans="2:5">
      <c r="B19" s="1">
        <f t="shared" si="0"/>
        <v>18</v>
      </c>
      <c r="C19" s="2" t="s">
        <v>35</v>
      </c>
      <c r="D19" s="11">
        <f>VLOOKUP(C19,[1]Sheet1!$A$1:$I$48,9,0)</f>
        <v>573.84709999999995</v>
      </c>
      <c r="E19" s="1">
        <v>0</v>
      </c>
    </row>
    <row r="20" spans="2:5">
      <c r="B20" s="1">
        <f t="shared" si="0"/>
        <v>19</v>
      </c>
      <c r="C20" s="2" t="s">
        <v>7</v>
      </c>
      <c r="D20" s="11">
        <f>VLOOKUP(C20,[1]Sheet1!$A$1:$I$48,9,0)</f>
        <v>543.27359999999999</v>
      </c>
      <c r="E20" s="1">
        <v>0</v>
      </c>
    </row>
    <row r="21" spans="2:5">
      <c r="B21" s="1">
        <f t="shared" si="0"/>
        <v>20</v>
      </c>
      <c r="C21" s="2" t="s">
        <v>28</v>
      </c>
      <c r="D21" s="11">
        <f>VLOOKUP(C21,[1]Sheet1!$A$1:$I$48,9,0)</f>
        <v>181.11259999999999</v>
      </c>
      <c r="E21" s="1">
        <v>1</v>
      </c>
    </row>
    <row r="22" spans="2:5">
      <c r="B22" s="1">
        <f t="shared" si="0"/>
        <v>21</v>
      </c>
      <c r="C22" s="2" t="s">
        <v>39</v>
      </c>
      <c r="D22" s="11">
        <f>VLOOKUP(C22,[1]Sheet1!$A$1:$I$48,9,0)</f>
        <v>175.96940000000001</v>
      </c>
      <c r="E22" s="1">
        <v>-1</v>
      </c>
    </row>
    <row r="23" spans="2:5">
      <c r="B23" s="1">
        <f t="shared" si="0"/>
        <v>22</v>
      </c>
      <c r="C23" s="2" t="s">
        <v>38</v>
      </c>
      <c r="D23" s="11">
        <f>VLOOKUP(C23,[1]Sheet1!$A$1:$I$48,9,0)</f>
        <v>84.248800000000003</v>
      </c>
      <c r="E23" s="1">
        <v>0</v>
      </c>
    </row>
    <row r="24" spans="2:5">
      <c r="B24" s="1">
        <f t="shared" si="0"/>
        <v>23</v>
      </c>
      <c r="C24" s="2" t="s">
        <v>21</v>
      </c>
      <c r="D24" s="11">
        <f>VLOOKUP(C24,[1]Sheet1!$A$1:$I$48,9,0)</f>
        <v>22.484000000000002</v>
      </c>
      <c r="E24" s="1">
        <v>0</v>
      </c>
    </row>
    <row r="25" spans="2:5">
      <c r="B25" s="1"/>
      <c r="C25" s="26" t="s">
        <v>140</v>
      </c>
      <c r="D25" s="30">
        <f>SUM(D2:D24)</f>
        <v>247184.56960000002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71060D43-A75B-4D81-91A7-872303F99746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E2:E24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392736e-9454-4f40-9f98-ab4905ec88e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864D59BE24EE48A2F623C2E20941A5" ma:contentTypeVersion="15" ma:contentTypeDescription="Create a new document." ma:contentTypeScope="" ma:versionID="32e226412699d5974daa8275a54a9c9e">
  <xsd:schema xmlns:xsd="http://www.w3.org/2001/XMLSchema" xmlns:xs="http://www.w3.org/2001/XMLSchema" xmlns:p="http://schemas.microsoft.com/office/2006/metadata/properties" xmlns:ns3="7392736e-9454-4f40-9f98-ab4905ec88e3" xmlns:ns4="b9f1250f-5d23-4311-84a7-ab120a5eb655" targetNamespace="http://schemas.microsoft.com/office/2006/metadata/properties" ma:root="true" ma:fieldsID="5415813ad36bc383ff7be450a59a5fb5" ns3:_="" ns4:_="">
    <xsd:import namespace="7392736e-9454-4f40-9f98-ab4905ec88e3"/>
    <xsd:import namespace="b9f1250f-5d23-4311-84a7-ab120a5eb65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92736e-9454-4f40-9f98-ab4905ec88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f1250f-5d23-4311-84a7-ab120a5eb655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03C3614-B21C-403E-8D00-737E08EF876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D6A8AA3-CC8D-4C60-AE45-6668D8873DD0}">
  <ds:schemaRefs>
    <ds:schemaRef ds:uri="http://schemas.microsoft.com/office/2006/metadata/properties"/>
    <ds:schemaRef ds:uri="b9f1250f-5d23-4311-84a7-ab120a5eb655"/>
    <ds:schemaRef ds:uri="http://purl.org/dc/terms/"/>
    <ds:schemaRef ds:uri="7392736e-9454-4f40-9f98-ab4905ec88e3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EC6FEBB5-BC56-4941-A710-72B2C8BB10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92736e-9454-4f40-9f98-ab4905ec88e3"/>
    <ds:schemaRef ds:uri="b9f1250f-5d23-4311-84a7-ab120a5eb6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Fund House AUM</vt:lpstr>
      <vt:lpstr>Flexi Cap</vt:lpstr>
      <vt:lpstr>Large and Mid Cap</vt:lpstr>
      <vt:lpstr>BAF</vt:lpstr>
      <vt:lpstr>Arbitrage</vt:lpstr>
      <vt:lpstr>BPSU</vt:lpstr>
      <vt:lpstr>Liquid</vt:lpstr>
      <vt:lpstr>Overnight</vt:lpstr>
      <vt:lpstr>MMF</vt:lpstr>
      <vt:lpstr>MAAF</vt:lpstr>
      <vt:lpstr>Large Cap</vt:lpstr>
      <vt:lpstr>Nifty Bank ETF</vt:lpstr>
      <vt:lpstr>Nifty 50 ETF</vt:lpstr>
      <vt:lpstr>1D Rate ETF</vt:lpstr>
      <vt:lpstr>Consumption</vt:lpstr>
      <vt:lpstr>Healthcare</vt:lpstr>
      <vt:lpstr>ELSS</vt:lpstr>
      <vt:lpstr>GILT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Anirudhan Rajesh/HO/Product/AMC</dc:creator>
  <cp:lastModifiedBy>Hanson Braganza</cp:lastModifiedBy>
  <dcterms:created xsi:type="dcterms:W3CDTF">2024-05-13T10:17:01Z</dcterms:created>
  <dcterms:modified xsi:type="dcterms:W3CDTF">2025-03-13T20:05:20Z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f7825ae-b849-4a3e-98b8-10f48185e5be_Enabled">
    <vt:lpwstr>true</vt:lpwstr>
  </property>
  <property fmtid="{D5CDD505-2E9C-101B-9397-08002B2CF9AE}" pid="3" name="MSIP_Label_4f7825ae-b849-4a3e-98b8-10f48185e5be_SetDate">
    <vt:lpwstr>2024-05-14T04:27:09Z</vt:lpwstr>
  </property>
  <property fmtid="{D5CDD505-2E9C-101B-9397-08002B2CF9AE}" pid="4" name="MSIP_Label_4f7825ae-b849-4a3e-98b8-10f48185e5be_Method">
    <vt:lpwstr>Standard</vt:lpwstr>
  </property>
  <property fmtid="{D5CDD505-2E9C-101B-9397-08002B2CF9AE}" pid="5" name="MSIP_Label_4f7825ae-b849-4a3e-98b8-10f48185e5be_Name">
    <vt:lpwstr>Internal</vt:lpwstr>
  </property>
  <property fmtid="{D5CDD505-2E9C-101B-9397-08002B2CF9AE}" pid="6" name="MSIP_Label_4f7825ae-b849-4a3e-98b8-10f48185e5be_SiteId">
    <vt:lpwstr>a2b34ba7-ee6b-4996-a5d2-720638ab739c</vt:lpwstr>
  </property>
  <property fmtid="{D5CDD505-2E9C-101B-9397-08002B2CF9AE}" pid="7" name="MSIP_Label_4f7825ae-b849-4a3e-98b8-10f48185e5be_ActionId">
    <vt:lpwstr>a919370a-a939-4e8c-9f38-5ec7c4fcfd57</vt:lpwstr>
  </property>
  <property fmtid="{D5CDD505-2E9C-101B-9397-08002B2CF9AE}" pid="8" name="MSIP_Label_4f7825ae-b849-4a3e-98b8-10f48185e5be_ContentBits">
    <vt:lpwstr>0</vt:lpwstr>
  </property>
  <property fmtid="{D5CDD505-2E9C-101B-9397-08002B2CF9AE}" pid="9" name="ContentTypeId">
    <vt:lpwstr>0x01010037864D59BE24EE48A2F623C2E20941A5</vt:lpwstr>
  </property>
</Properties>
</file>