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style2.xml" ContentType="application/vnd.ms-office.chartstyle+xml"/>
  <Override PartName="/xl/charts/chart1.xml" ContentType="application/vnd.openxmlformats-officedocument.drawingml.chart+xml"/>
  <Override PartName="/xl/theme/theme1.xml" ContentType="application/vnd.openxmlformats-officedocument.theme+xml"/>
  <Override PartName="/xl/charts/style10.xml" ContentType="application/vnd.ms-office.chartstyle+xml"/>
  <Override PartName="/xl/charts/chart2.xml" ContentType="application/vnd.openxmlformats-officedocument.drawingml.chart+xml"/>
  <Override PartName="/xl/charts/style1.xml" ContentType="application/vnd.ms-office.chartstyle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Cache/pivotCacheDefinition1.xml" ContentType="application/vnd.openxmlformats-officedocument.spreadsheetml.pivotCacheDefinition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harts/chart9.xml" ContentType="application/vnd.openxmlformats-officedocument.drawingml.chart+xml"/>
  <Override PartName="/xl/charts/style9.xml" ContentType="application/vnd.ms-office.chartstyle+xml"/>
  <Override PartName="/xl/styles.xml" ContentType="application/vnd.openxmlformats-officedocument.spreadsheetml.styles+xml"/>
  <Override PartName="/xl/charts/colors10.xml" ContentType="application/vnd.ms-office.chartcolorstyle+xml"/>
  <Override PartName="/xl/charts/colors9.xml" ContentType="application/vnd.ms-office.chartcolorstyle+xml"/>
  <Override PartName="/xl/charts/chart10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pivotCache/pivotCacheRecords1.xml" ContentType="application/vnd.openxmlformats-officedocument.spreadsheetml.pivotCacheRecord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Sheet3" sheetId="2" state="visible" r:id="rId3"/>
  </sheets>
  <calcPr fullCalcOnLoad="1"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<sst xmlns="http://schemas.openxmlformats.org/spreadsheetml/2006/main" count="57" uniqueCount="57">
  <si>
    <t xml:space="preserve">Grade Book</t>
  </si>
  <si>
    <t>Column1</t>
  </si>
  <si>
    <t xml:space="preserve">Safety Test</t>
  </si>
  <si>
    <t xml:space="preserve">Company Philosophy Test</t>
  </si>
  <si>
    <t xml:space="preserve">Financial Skills Test</t>
  </si>
  <si>
    <t xml:space="preserve">Drug Test</t>
  </si>
  <si>
    <t xml:space="preserve">Technical Knowledge Test</t>
  </si>
  <si>
    <t xml:space="preserve">Time Management Test</t>
  </si>
  <si>
    <t xml:space="preserve">Communication Skills Test</t>
  </si>
  <si>
    <t xml:space="preserve">Problem Solving Test</t>
  </si>
  <si>
    <t xml:space="preserve">Leadership Assessment</t>
  </si>
  <si>
    <t xml:space="preserve">Total Score</t>
  </si>
  <si>
    <t xml:space="preserve">Safety Test4</t>
  </si>
  <si>
    <t xml:space="preserve">Company Philosophy Test5</t>
  </si>
  <si>
    <t xml:space="preserve">Financial Skills Test6</t>
  </si>
  <si>
    <t xml:space="preserve">Drug Test7</t>
  </si>
  <si>
    <t xml:space="preserve">Technical Knowledge Test8</t>
  </si>
  <si>
    <t xml:space="preserve">Time Management Test2</t>
  </si>
  <si>
    <t xml:space="preserve">Communication Skills Test10</t>
  </si>
  <si>
    <t xml:space="preserve">Problem Solving Test11</t>
  </si>
  <si>
    <t xml:space="preserve">Leadership Assessment2</t>
  </si>
  <si>
    <t xml:space="preserve">Total Score %</t>
  </si>
  <si>
    <t xml:space="preserve">Fire Employees</t>
  </si>
  <si>
    <t xml:space="preserve">Possible Points</t>
  </si>
  <si>
    <t xml:space="preserve">Last Name</t>
  </si>
  <si>
    <t xml:space="preserve">First Name</t>
  </si>
  <si>
    <t>Farooq</t>
  </si>
  <si>
    <t>Bilal</t>
  </si>
  <si>
    <t>Rahman</t>
  </si>
  <si>
    <t>Lina</t>
  </si>
  <si>
    <t>Yousef</t>
  </si>
  <si>
    <t>Hassan</t>
  </si>
  <si>
    <t>Hamdan</t>
  </si>
  <si>
    <t>Laila</t>
  </si>
  <si>
    <t>Syed</t>
  </si>
  <si>
    <t>Zaid</t>
  </si>
  <si>
    <t>Qureshi</t>
  </si>
  <si>
    <t>Farid</t>
  </si>
  <si>
    <t>Najeeb</t>
  </si>
  <si>
    <t>Tariq</t>
  </si>
  <si>
    <t>Hussein</t>
  </si>
  <si>
    <t>Khalid</t>
  </si>
  <si>
    <t>Rayan</t>
  </si>
  <si>
    <t>Fatima</t>
  </si>
  <si>
    <t>Khan</t>
  </si>
  <si>
    <t>Nour</t>
  </si>
  <si>
    <t>Noor</t>
  </si>
  <si>
    <t>Ali</t>
  </si>
  <si>
    <t>Maya</t>
  </si>
  <si>
    <t>Alma</t>
  </si>
  <si>
    <t>Min</t>
  </si>
  <si>
    <t>Max</t>
  </si>
  <si>
    <t>AVG</t>
  </si>
  <si>
    <t xml:space="preserve">Summary Table</t>
  </si>
  <si>
    <t xml:space="preserve">Row Labels</t>
  </si>
  <si>
    <t>Count</t>
  </si>
  <si>
    <t xml:space="preserve">Grand 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</si>
</sst>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name val="Calibri"/>
      <scheme val="minor"/>
    </font>
    <font>
      <sz val="11.000000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0070C0"/>
        <bgColor rgb="FF0070C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9">
    <xf fontId="0" fillId="0" borderId="0" numFmtId="0" xfId="0"/>
    <xf fontId="1" fillId="3" borderId="1" numFmtId="0" xfId="0" applyFont="1" applyFill="1" applyBorder="1"/>
    <xf fontId="2" fillId="3" borderId="1" numFmtId="0" xfId="0" applyFont="1" applyFill="1" applyBorder="1" applyAlignment="1">
      <alignment textRotation="90"/>
    </xf>
    <xf fontId="0" fillId="3" borderId="1" numFmtId="0" xfId="0" applyFill="1" applyBorder="1" applyAlignment="1">
      <alignment textRotation="90"/>
    </xf>
    <xf fontId="0" fillId="4" borderId="0" numFmtId="0" xfId="0" applyFill="1"/>
    <xf fontId="3" fillId="3" borderId="1" numFmtId="0" xfId="0" applyFont="1" applyFill="1" applyBorder="1"/>
    <xf fontId="0" fillId="3" borderId="1" numFmtId="0" xfId="0" applyFill="1" applyBorder="1"/>
    <xf fontId="2" fillId="3" borderId="1" numFmtId="0" xfId="0" applyFont="1" applyFill="1" applyBorder="1" applyAlignment="1">
      <alignment vertical="center"/>
    </xf>
    <xf fontId="2" fillId="3" borderId="1" numFmtId="0" xfId="0" applyFont="1" applyFill="1" applyBorder="1"/>
    <xf fontId="3" fillId="3" borderId="1" numFmtId="0" xfId="0" applyFont="1" applyFill="1" applyBorder="1" applyAlignment="1">
      <alignment horizontal="center" vertical="top"/>
    </xf>
    <xf fontId="2" fillId="3" borderId="1" numFmtId="10" xfId="0" applyNumberFormat="1" applyFont="1" applyFill="1" applyBorder="1" applyAlignment="1">
      <alignment horizontal="center" vertical="top"/>
    </xf>
    <xf fontId="0" fillId="3" borderId="1" numFmtId="10" xfId="0" applyNumberFormat="1" applyFill="1" applyBorder="1"/>
    <xf fontId="0" fillId="3" borderId="1" numFmtId="9" xfId="1" applyNumberFormat="1" applyFill="1" applyBorder="1"/>
    <xf fontId="2" fillId="3" borderId="1" numFmtId="9" xfId="1" applyNumberFormat="1" applyFont="1" applyFill="1" applyBorder="1"/>
    <xf fontId="3" fillId="5" borderId="0" numFmtId="0" xfId="0" applyFont="1" applyFill="1" applyAlignment="1">
      <alignment horizontal="center"/>
    </xf>
    <xf fontId="0" fillId="5" borderId="0" numFmtId="0" xfId="0" applyFill="1"/>
    <xf fontId="3" fillId="5" borderId="0" numFmtId="0" xfId="0" applyFont="1" applyFill="1"/>
    <xf fontId="3" fillId="0" borderId="0" numFmtId="0" xfId="0" applyFont="1"/>
    <xf fontId="0" fillId="0" borderId="0" numFmt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Comprehensive Performance Overview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0">
                  <c:v>Company Philosophy Test5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Sheet1!$N$3:$N$27</c:f>
              <c:numCache>
                <c:formatCode>0%</c:formatCode>
                <c:ptCount val="25"/>
                <c:pt idx="1">
                  <c:v>0.9</c:v>
                </c:pt>
                <c:pt idx="2">
                  <c:v>0.8</c:v>
                </c:pt>
                <c:pt idx="3">
                  <c:v>0.95</c:v>
                </c:pt>
                <c:pt idx="4">
                  <c:v>0.85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0.9</c:v>
                </c:pt>
                <c:pt idx="9">
                  <c:v>0.5</c:v>
                </c:pt>
                <c:pt idx="10">
                  <c:v>0.75</c:v>
                </c:pt>
                <c:pt idx="11">
                  <c:v>0.95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0.75</c:v>
                </c:pt>
                <c:pt idx="19">
                  <c:v>0.7</c:v>
                </c:pt>
                <c:pt idx="20">
                  <c:v>0.3</c:v>
                </c:pt>
                <c:pt idx="22">
                  <c:v>0.3</c:v>
                </c:pt>
                <c:pt idx="23">
                  <c:v>1</c:v>
                </c:pt>
                <c:pt idx="24">
                  <c:v>0.7874999999999999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Sheet1!$O$1:$O$2</c:f>
              <c:strCache>
                <c:ptCount val="2"/>
                <c:pt idx="0">
                  <c:v>Financial Skills Test6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34925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Sheet1!$O$3:$O$27</c:f>
              <c:numCache>
                <c:formatCode>0%</c:formatCode>
                <c:ptCount val="25"/>
                <c:pt idx="1">
                  <c:v>0.98</c:v>
                </c:pt>
                <c:pt idx="2">
                  <c:v>0.88</c:v>
                </c:pt>
                <c:pt idx="3">
                  <c:v>0.74</c:v>
                </c:pt>
                <c:pt idx="4">
                  <c:v>0.85</c:v>
                </c:pt>
                <c:pt idx="5">
                  <c:v>0.58</c:v>
                </c:pt>
                <c:pt idx="6">
                  <c:v>0.61</c:v>
                </c:pt>
                <c:pt idx="7">
                  <c:v>0.78</c:v>
                </c:pt>
                <c:pt idx="8">
                  <c:v>0.94</c:v>
                </c:pt>
                <c:pt idx="9">
                  <c:v>0.77</c:v>
                </c:pt>
                <c:pt idx="10">
                  <c:v>0.8</c:v>
                </c:pt>
                <c:pt idx="11">
                  <c:v>0.69</c:v>
                </c:pt>
                <c:pt idx="12">
                  <c:v>0.84</c:v>
                </c:pt>
                <c:pt idx="13">
                  <c:v>0.67</c:v>
                </c:pt>
                <c:pt idx="14">
                  <c:v>0.34</c:v>
                </c:pt>
                <c:pt idx="15">
                  <c:v>0.69</c:v>
                </c:pt>
                <c:pt idx="16">
                  <c:v>0.66</c:v>
                </c:pt>
                <c:pt idx="17">
                  <c:v>0.54</c:v>
                </c:pt>
                <c:pt idx="18">
                  <c:v>0.82</c:v>
                </c:pt>
                <c:pt idx="19">
                  <c:v>0.39</c:v>
                </c:pt>
                <c:pt idx="20">
                  <c:v>0.6</c:v>
                </c:pt>
                <c:pt idx="22">
                  <c:v>0.34</c:v>
                </c:pt>
                <c:pt idx="23">
                  <c:v>0.98</c:v>
                </c:pt>
                <c:pt idx="24">
                  <c:v>0.7085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Sheet1!$P$1:$P$2</c:f>
              <c:strCache>
                <c:ptCount val="2"/>
                <c:pt idx="0">
                  <c:v>Drug Test7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34925" cap="rnd">
              <a:solidFill>
                <a:schemeClr val="accent3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Sheet1!$P$3:$P$27</c:f>
              <c:numCache>
                <c:formatCode>0%</c:formatCode>
                <c:ptCount val="2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Sheet1!$Q$1:$Q$2</c:f>
              <c:strCache>
                <c:ptCount val="2"/>
                <c:pt idx="0">
                  <c:v>Technical Knowledge Test8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34925" cap="rnd">
              <a:solidFill>
                <a:schemeClr val="accent4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Sheet1!$Q$3:$Q$27</c:f>
              <c:numCache>
                <c:formatCode>0%</c:formatCode>
                <c:ptCount val="25"/>
                <c:pt idx="1">
                  <c:v>0.78</c:v>
                </c:pt>
                <c:pt idx="2">
                  <c:v>0.72</c:v>
                </c:pt>
                <c:pt idx="3">
                  <c:v>0.92</c:v>
                </c:pt>
                <c:pt idx="4">
                  <c:v>0.84</c:v>
                </c:pt>
                <c:pt idx="5">
                  <c:v>0.82</c:v>
                </c:pt>
                <c:pt idx="6">
                  <c:v>0.62</c:v>
                </c:pt>
                <c:pt idx="7">
                  <c:v>0.8</c:v>
                </c:pt>
                <c:pt idx="8">
                  <c:v>0.92</c:v>
                </c:pt>
                <c:pt idx="9">
                  <c:v>0.8</c:v>
                </c:pt>
                <c:pt idx="10">
                  <c:v>0.8</c:v>
                </c:pt>
                <c:pt idx="11">
                  <c:v>0.62</c:v>
                </c:pt>
                <c:pt idx="12">
                  <c:v>1</c:v>
                </c:pt>
                <c:pt idx="13">
                  <c:v>0.68</c:v>
                </c:pt>
                <c:pt idx="14">
                  <c:v>0.7</c:v>
                </c:pt>
                <c:pt idx="15">
                  <c:v>0.72</c:v>
                </c:pt>
                <c:pt idx="16">
                  <c:v>0.92</c:v>
                </c:pt>
                <c:pt idx="17">
                  <c:v>0.9</c:v>
                </c:pt>
                <c:pt idx="18">
                  <c:v>0.96</c:v>
                </c:pt>
                <c:pt idx="19">
                  <c:v>0.24</c:v>
                </c:pt>
                <c:pt idx="20">
                  <c:v>0.7</c:v>
                </c:pt>
                <c:pt idx="22">
                  <c:v>0.24</c:v>
                </c:pt>
                <c:pt idx="23">
                  <c:v>1</c:v>
                </c:pt>
                <c:pt idx="24">
                  <c:v>0.7729999999999999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Sheet1!$R$1:$R$2</c:f>
              <c:strCache>
                <c:ptCount val="2"/>
                <c:pt idx="0">
                  <c:v>Time Management Test2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34925" cap="rnd">
              <a:solidFill>
                <a:schemeClr val="accent5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Sheet1!$R$3:$R$27</c:f>
              <c:numCache>
                <c:formatCode>0%</c:formatCode>
                <c:ptCount val="25"/>
                <c:pt idx="1">
                  <c:v>0.8333333333333334</c:v>
                </c:pt>
                <c:pt idx="2">
                  <c:v>0.9333333333333333</c:v>
                </c:pt>
                <c:pt idx="3">
                  <c:v>0.7333333333333333</c:v>
                </c:pt>
                <c:pt idx="4">
                  <c:v>0.8</c:v>
                </c:pt>
                <c:pt idx="5">
                  <c:v>0.7666666666666667</c:v>
                </c:pt>
                <c:pt idx="6">
                  <c:v>0.7333333333333333</c:v>
                </c:pt>
                <c:pt idx="7">
                  <c:v>0.8333333333333334</c:v>
                </c:pt>
                <c:pt idx="8">
                  <c:v>0.5</c:v>
                </c:pt>
                <c:pt idx="9">
                  <c:v>0.6</c:v>
                </c:pt>
                <c:pt idx="10">
                  <c:v>0.6333333333333333</c:v>
                </c:pt>
                <c:pt idx="11">
                  <c:v>0.9666666666666667</c:v>
                </c:pt>
                <c:pt idx="12">
                  <c:v>0.6333333333333333</c:v>
                </c:pt>
                <c:pt idx="13">
                  <c:v>0.9333333333333333</c:v>
                </c:pt>
                <c:pt idx="14">
                  <c:v>0.9333333333333333</c:v>
                </c:pt>
                <c:pt idx="15">
                  <c:v>0.6333333333333333</c:v>
                </c:pt>
                <c:pt idx="16">
                  <c:v>0.7333333333333333</c:v>
                </c:pt>
                <c:pt idx="17">
                  <c:v>0.7666666666666667</c:v>
                </c:pt>
                <c:pt idx="18">
                  <c:v>0.7</c:v>
                </c:pt>
                <c:pt idx="19">
                  <c:v>0.3</c:v>
                </c:pt>
                <c:pt idx="20">
                  <c:v>0.6</c:v>
                </c:pt>
                <c:pt idx="22">
                  <c:v>0.3</c:v>
                </c:pt>
                <c:pt idx="23">
                  <c:v>0.9666666666666667</c:v>
                </c:pt>
                <c:pt idx="24">
                  <c:v>0.7283333333333333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Sheet1!$S$1:$S$2</c:f>
              <c:strCache>
                <c:ptCount val="2"/>
                <c:pt idx="0">
                  <c:v>Communication Skills Test10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34925" cap="rnd">
              <a:solidFill>
                <a:schemeClr val="accent6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Sheet1!$S$3:$S$27</c:f>
              <c:numCache>
                <c:formatCode>0%</c:formatCode>
                <c:ptCount val="25"/>
                <c:pt idx="1">
                  <c:v>0.875</c:v>
                </c:pt>
                <c:pt idx="2">
                  <c:v>0.825</c:v>
                </c:pt>
                <c:pt idx="3">
                  <c:v>0.8</c:v>
                </c:pt>
                <c:pt idx="4">
                  <c:v>0.725</c:v>
                </c:pt>
                <c:pt idx="5">
                  <c:v>0.6</c:v>
                </c:pt>
                <c:pt idx="6">
                  <c:v>0.6</c:v>
                </c:pt>
                <c:pt idx="7">
                  <c:v>1</c:v>
                </c:pt>
                <c:pt idx="8">
                  <c:v>0.825</c:v>
                </c:pt>
                <c:pt idx="9">
                  <c:v>0.65</c:v>
                </c:pt>
                <c:pt idx="10">
                  <c:v>0.825</c:v>
                </c:pt>
                <c:pt idx="11">
                  <c:v>0.675</c:v>
                </c:pt>
                <c:pt idx="12">
                  <c:v>0.875</c:v>
                </c:pt>
                <c:pt idx="13">
                  <c:v>0.65</c:v>
                </c:pt>
                <c:pt idx="14">
                  <c:v>0.675</c:v>
                </c:pt>
                <c:pt idx="15">
                  <c:v>0.875</c:v>
                </c:pt>
                <c:pt idx="16">
                  <c:v>0.825</c:v>
                </c:pt>
                <c:pt idx="17">
                  <c:v>0.75</c:v>
                </c:pt>
                <c:pt idx="18">
                  <c:v>0.9</c:v>
                </c:pt>
                <c:pt idx="19">
                  <c:v>0.55</c:v>
                </c:pt>
                <c:pt idx="20">
                  <c:v>0.425</c:v>
                </c:pt>
                <c:pt idx="22">
                  <c:v>0.425</c:v>
                </c:pt>
                <c:pt idx="23">
                  <c:v>1</c:v>
                </c:pt>
                <c:pt idx="24">
                  <c:v>0.7462500000000001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Sheet1!$T$1:$T$2</c:f>
              <c:strCache>
                <c:ptCount val="2"/>
                <c:pt idx="0">
                  <c:v>Problem Solving Test11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34925" cap="rnd">
              <a:solidFill>
                <a:schemeClr val="accent1">
                  <a:lumMod val="60000"/>
                </a:schemeClr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Sheet1!$T$3:$T$27</c:f>
              <c:numCache>
                <c:formatCode>0%</c:formatCode>
                <c:ptCount val="25"/>
                <c:pt idx="1">
                  <c:v>0.75</c:v>
                </c:pt>
                <c:pt idx="2">
                  <c:v>0.9166666666666666</c:v>
                </c:pt>
                <c:pt idx="3">
                  <c:v>0.7666666666666667</c:v>
                </c:pt>
                <c:pt idx="4">
                  <c:v>0.65</c:v>
                </c:pt>
                <c:pt idx="5">
                  <c:v>0.9333333333333333</c:v>
                </c:pt>
                <c:pt idx="6">
                  <c:v>0.6</c:v>
                </c:pt>
                <c:pt idx="7">
                  <c:v>0.75</c:v>
                </c:pt>
                <c:pt idx="8">
                  <c:v>0.8</c:v>
                </c:pt>
                <c:pt idx="9">
                  <c:v>0.9666666666666667</c:v>
                </c:pt>
                <c:pt idx="10">
                  <c:v>0.16666666666666666</c:v>
                </c:pt>
                <c:pt idx="11">
                  <c:v>0.5666666666666667</c:v>
                </c:pt>
                <c:pt idx="12">
                  <c:v>0.5333333333333333</c:v>
                </c:pt>
                <c:pt idx="13">
                  <c:v>1</c:v>
                </c:pt>
                <c:pt idx="14">
                  <c:v>0.6</c:v>
                </c:pt>
                <c:pt idx="15">
                  <c:v>0.7666666666666667</c:v>
                </c:pt>
                <c:pt idx="16">
                  <c:v>0.7333333333333333</c:v>
                </c:pt>
                <c:pt idx="17">
                  <c:v>0.9333333333333333</c:v>
                </c:pt>
                <c:pt idx="18">
                  <c:v>0.7666666666666667</c:v>
                </c:pt>
                <c:pt idx="19">
                  <c:v>0.6333333333333333</c:v>
                </c:pt>
                <c:pt idx="20">
                  <c:v>0.6666666666666666</c:v>
                </c:pt>
                <c:pt idx="22">
                  <c:v>0.16666666666666666</c:v>
                </c:pt>
                <c:pt idx="23">
                  <c:v>1</c:v>
                </c:pt>
                <c:pt idx="24">
                  <c:v>0.725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Sheet1!$U$1:$U$2</c:f>
              <c:strCache>
                <c:ptCount val="2"/>
                <c:pt idx="0">
                  <c:v>Leadership Assessment2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34925" cap="rnd">
              <a:solidFill>
                <a:schemeClr val="accent2">
                  <a:lumMod val="60000"/>
                </a:schemeClr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Sheet1!$U$3:$U$27</c:f>
              <c:numCache>
                <c:formatCode>0%</c:formatCode>
                <c:ptCount val="25"/>
                <c:pt idx="1">
                  <c:v>0.96</c:v>
                </c:pt>
                <c:pt idx="2">
                  <c:v>0.88</c:v>
                </c:pt>
                <c:pt idx="3">
                  <c:v>0.8</c:v>
                </c:pt>
                <c:pt idx="4">
                  <c:v>0.88</c:v>
                </c:pt>
                <c:pt idx="5">
                  <c:v>0.72</c:v>
                </c:pt>
                <c:pt idx="6">
                  <c:v>0.68</c:v>
                </c:pt>
                <c:pt idx="7">
                  <c:v>0.68</c:v>
                </c:pt>
                <c:pt idx="8">
                  <c:v>0.56</c:v>
                </c:pt>
                <c:pt idx="9">
                  <c:v>0.96</c:v>
                </c:pt>
                <c:pt idx="10">
                  <c:v>0.76</c:v>
                </c:pt>
                <c:pt idx="11">
                  <c:v>0.68</c:v>
                </c:pt>
                <c:pt idx="12">
                  <c:v>1</c:v>
                </c:pt>
                <c:pt idx="13">
                  <c:v>0.88</c:v>
                </c:pt>
                <c:pt idx="14">
                  <c:v>0.8</c:v>
                </c:pt>
                <c:pt idx="15">
                  <c:v>0.88</c:v>
                </c:pt>
                <c:pt idx="16">
                  <c:v>1</c:v>
                </c:pt>
                <c:pt idx="17">
                  <c:v>0.92</c:v>
                </c:pt>
                <c:pt idx="18">
                  <c:v>0.84</c:v>
                </c:pt>
                <c:pt idx="19">
                  <c:v>0.24</c:v>
                </c:pt>
                <c:pt idx="20">
                  <c:v>0.48</c:v>
                </c:pt>
                <c:pt idx="22">
                  <c:v>0.24</c:v>
                </c:pt>
                <c:pt idx="23">
                  <c:v>1</c:v>
                </c:pt>
                <c:pt idx="24">
                  <c:v>0.78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Sheet1!$V$1:$V$2</c:f>
              <c:strCache>
                <c:ptCount val="2"/>
                <c:pt idx="0">
                  <c:v>Total Score %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34925" cap="rnd">
              <a:solidFill>
                <a:schemeClr val="accent3">
                  <a:lumMod val="60000"/>
                </a:schemeClr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Sheet1!$V$3:$V$27</c:f>
              <c:numCache>
                <c:formatCode>0%</c:formatCode>
                <c:ptCount val="25"/>
                <c:pt idx="1">
                  <c:v>0.8720238095238095</c:v>
                </c:pt>
                <c:pt idx="2">
                  <c:v>0.8511904761904762</c:v>
                </c:pt>
                <c:pt idx="3">
                  <c:v>0.7976190476190477</c:v>
                </c:pt>
                <c:pt idx="4">
                  <c:v>0.7976190476190477</c:v>
                </c:pt>
                <c:pt idx="5">
                  <c:v>0.7232142857142857</c:v>
                </c:pt>
                <c:pt idx="6">
                  <c:v>0.6428571428571429</c:v>
                </c:pt>
                <c:pt idx="7">
                  <c:v>0.8184523809523809</c:v>
                </c:pt>
                <c:pt idx="8">
                  <c:v>0.8273809523809523</c:v>
                </c:pt>
                <c:pt idx="9">
                  <c:v>0.7767857142857143</c:v>
                </c:pt>
                <c:pt idx="10">
                  <c:v>0.6488095238095238</c:v>
                </c:pt>
                <c:pt idx="11">
                  <c:v>0.6934523809523809</c:v>
                </c:pt>
                <c:pt idx="12">
                  <c:v>0.7827380952380952</c:v>
                </c:pt>
                <c:pt idx="13">
                  <c:v>0.7767857142857143</c:v>
                </c:pt>
                <c:pt idx="14">
                  <c:v>0.6041666666666666</c:v>
                </c:pt>
                <c:pt idx="15">
                  <c:v>0.7440476190476191</c:v>
                </c:pt>
                <c:pt idx="16">
                  <c:v>0.7619047619047619</c:v>
                </c:pt>
                <c:pt idx="17">
                  <c:v>0.7738095238095238</c:v>
                </c:pt>
                <c:pt idx="18">
                  <c:v>0.8244047619047619</c:v>
                </c:pt>
                <c:pt idx="19">
                  <c:v>0.42857142857142855</c:v>
                </c:pt>
                <c:pt idx="20">
                  <c:v>0.5833333333333334</c:v>
                </c:pt>
                <c:pt idx="22">
                  <c:v>0.42857142857142855</c:v>
                </c:pt>
                <c:pt idx="23">
                  <c:v>0.8720238095238095</c:v>
                </c:pt>
                <c:pt idx="24">
                  <c:v>0.7364583333333332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1998338033"/>
        <c:axId val="1998338034"/>
      </c:lineChart>
      <c:catAx>
        <c:axId val="199833803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8034"/>
        <c:crosses val="autoZero"/>
        <c:auto val="1"/>
        <c:lblAlgn val="ctr"/>
        <c:lblOffset val="100"/>
        <c:tickMarkSkip val="1"/>
        <c:noMultiLvlLbl val="0"/>
      </c:catAx>
      <c:valAx>
        <c:axId val="1998338034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8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6174698" y="426718"/>
      <a:ext cx="9239249" cy="621283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Employee Retention vs Termination Overview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0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</c:spPr>
          </c:dPt>
          <c:dPt>
            <c:idx val="1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</c:spPr>
          </c:dPt>
          <c:dLbls>
            <c:dLbl>
              <c:idx val="0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layout/>
              <c:showBubbleSize val="0"/>
              <c:showCatName val="0"/>
              <c:showLegendKey val="0"/>
              <c:showPercent val="0"/>
              <c:showSerName val="0"/>
              <c:showVal val="0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Sheet3!$B$4:$B$5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firstSliceAng val="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3402923" y="7119618"/>
      <a:ext cx="11601450" cy="677925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>
        <c:manualLayout>
          <c:x val="-0.002080"/>
          <c:y val="0.02793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0">
                  <c:v>Company Philosophy Test5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Sheet1!$N$3:$N$27</c:f>
              <c:numCache>
                <c:formatCode>0%</c:formatCode>
                <c:ptCount val="25"/>
                <c:pt idx="1">
                  <c:v>0.9</c:v>
                </c:pt>
                <c:pt idx="2">
                  <c:v>0.8</c:v>
                </c:pt>
                <c:pt idx="3">
                  <c:v>0.95</c:v>
                </c:pt>
                <c:pt idx="4">
                  <c:v>0.85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0.9</c:v>
                </c:pt>
                <c:pt idx="9">
                  <c:v>0.5</c:v>
                </c:pt>
                <c:pt idx="10">
                  <c:v>0.75</c:v>
                </c:pt>
                <c:pt idx="11">
                  <c:v>0.95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0.75</c:v>
                </c:pt>
                <c:pt idx="19">
                  <c:v>0.7</c:v>
                </c:pt>
                <c:pt idx="20">
                  <c:v>0.3</c:v>
                </c:pt>
                <c:pt idx="22">
                  <c:v>0.3</c:v>
                </c:pt>
                <c:pt idx="23">
                  <c:v>1</c:v>
                </c:pt>
                <c:pt idx="24">
                  <c:v>0.7874999999999999</c:v>
                </c:pt>
              </c:numCache>
            </c:numRef>
          </c:val>
          <c:smooth val="0"/>
        </c:ser>
        <c:marker val="1"/>
        <c:smooth val="0"/>
        <c:axId val="1998338025"/>
        <c:axId val="1998338026"/>
      </c:lineChart>
      <c:catAx>
        <c:axId val="199833802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8026"/>
        <c:crossesAt val="0.100000"/>
        <c:auto val="1"/>
        <c:lblAlgn val="ctr"/>
        <c:lblOffset val="100"/>
        <c:tickMarkSkip val="1"/>
        <c:noMultiLvlLbl val="0"/>
      </c:catAx>
      <c:valAx>
        <c:axId val="1998338026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802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0314824" y="269049"/>
      <a:ext cx="5520266" cy="342890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Sheet1!$O$1:$O$2</c:f>
              <c:strCache>
                <c:ptCount val="2"/>
                <c:pt idx="0">
                  <c:v>Financial Skills Test6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Sheet1!$O$3:$O$27</c:f>
              <c:numCache>
                <c:formatCode>0%</c:formatCode>
                <c:ptCount val="25"/>
                <c:pt idx="1">
                  <c:v>0.98</c:v>
                </c:pt>
                <c:pt idx="2">
                  <c:v>0.88</c:v>
                </c:pt>
                <c:pt idx="3">
                  <c:v>0.74</c:v>
                </c:pt>
                <c:pt idx="4">
                  <c:v>0.85</c:v>
                </c:pt>
                <c:pt idx="5">
                  <c:v>0.58</c:v>
                </c:pt>
                <c:pt idx="6">
                  <c:v>0.61</c:v>
                </c:pt>
                <c:pt idx="7">
                  <c:v>0.78</c:v>
                </c:pt>
                <c:pt idx="8">
                  <c:v>0.94</c:v>
                </c:pt>
                <c:pt idx="9">
                  <c:v>0.77</c:v>
                </c:pt>
                <c:pt idx="10">
                  <c:v>0.8</c:v>
                </c:pt>
                <c:pt idx="11">
                  <c:v>0.69</c:v>
                </c:pt>
                <c:pt idx="12">
                  <c:v>0.84</c:v>
                </c:pt>
                <c:pt idx="13">
                  <c:v>0.67</c:v>
                </c:pt>
                <c:pt idx="14">
                  <c:v>0.34</c:v>
                </c:pt>
                <c:pt idx="15">
                  <c:v>0.69</c:v>
                </c:pt>
                <c:pt idx="16">
                  <c:v>0.66</c:v>
                </c:pt>
                <c:pt idx="17">
                  <c:v>0.54</c:v>
                </c:pt>
                <c:pt idx="18">
                  <c:v>0.82</c:v>
                </c:pt>
                <c:pt idx="19">
                  <c:v>0.39</c:v>
                </c:pt>
                <c:pt idx="20">
                  <c:v>0.6</c:v>
                </c:pt>
                <c:pt idx="22">
                  <c:v>0.34</c:v>
                </c:pt>
                <c:pt idx="23">
                  <c:v>0.98</c:v>
                </c:pt>
                <c:pt idx="24">
                  <c:v>0.7085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811"/>
        <c:axId val="1998337812"/>
      </c:barChart>
      <c:catAx>
        <c:axId val="19983378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812"/>
        <c:crosses val="autoZero"/>
        <c:auto val="1"/>
        <c:lblAlgn val="ctr"/>
        <c:lblOffset val="100"/>
        <c:tickMarkSkip val="1"/>
        <c:noMultiLvlLbl val="0"/>
      </c:catAx>
      <c:valAx>
        <c:axId val="1998337812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8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5409660" y="6996851"/>
      <a:ext cx="7150946" cy="339701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263390"/>
          <c:y val="0.184030"/>
          <c:w val="0.891800"/>
          <c:h val="0.58694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Sheet1!$P$1:$P$2</c:f>
              <c:strCache>
                <c:ptCount val="2"/>
                <c:pt idx="0">
                  <c:v>Drug Test7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Sheet1!$P$3:$P$27</c:f>
              <c:numCache>
                <c:formatCode>0%</c:formatCode>
                <c:ptCount val="2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0.9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845"/>
        <c:axId val="1998337846"/>
      </c:barChart>
      <c:catAx>
        <c:axId val="19983378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846"/>
        <c:crosses val="autoZero"/>
        <c:auto val="1"/>
        <c:lblAlgn val="ctr"/>
        <c:lblOffset val="100"/>
        <c:tickMarkSkip val="1"/>
        <c:noMultiLvlLbl val="0"/>
      </c:catAx>
      <c:valAx>
        <c:axId val="1998337846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84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8844372" y="6996851"/>
      <a:ext cx="6142659" cy="340350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Drug Test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Sheet1!$Q$1:$Q$2</c:f>
              <c:strCache>
                <c:ptCount val="2"/>
                <c:pt idx="0">
                  <c:v>Technical Knowledge Test8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Sheet1!$Q$3:$Q$27</c:f>
              <c:numCache>
                <c:formatCode>0%</c:formatCode>
                <c:ptCount val="25"/>
                <c:pt idx="1">
                  <c:v>0.78</c:v>
                </c:pt>
                <c:pt idx="2">
                  <c:v>0.72</c:v>
                </c:pt>
                <c:pt idx="3">
                  <c:v>0.92</c:v>
                </c:pt>
                <c:pt idx="4">
                  <c:v>0.84</c:v>
                </c:pt>
                <c:pt idx="5">
                  <c:v>0.82</c:v>
                </c:pt>
                <c:pt idx="6">
                  <c:v>0.62</c:v>
                </c:pt>
                <c:pt idx="7">
                  <c:v>0.8</c:v>
                </c:pt>
                <c:pt idx="8">
                  <c:v>0.92</c:v>
                </c:pt>
                <c:pt idx="9">
                  <c:v>0.8</c:v>
                </c:pt>
                <c:pt idx="10">
                  <c:v>0.8</c:v>
                </c:pt>
                <c:pt idx="11">
                  <c:v>0.62</c:v>
                </c:pt>
                <c:pt idx="12">
                  <c:v>1</c:v>
                </c:pt>
                <c:pt idx="13">
                  <c:v>0.68</c:v>
                </c:pt>
                <c:pt idx="14">
                  <c:v>0.7</c:v>
                </c:pt>
                <c:pt idx="15">
                  <c:v>0.72</c:v>
                </c:pt>
                <c:pt idx="16">
                  <c:v>0.92</c:v>
                </c:pt>
                <c:pt idx="17">
                  <c:v>0.9</c:v>
                </c:pt>
                <c:pt idx="18">
                  <c:v>0.96</c:v>
                </c:pt>
                <c:pt idx="19">
                  <c:v>0.24</c:v>
                </c:pt>
                <c:pt idx="20">
                  <c:v>0.7</c:v>
                </c:pt>
                <c:pt idx="22">
                  <c:v>0.24</c:v>
                </c:pt>
                <c:pt idx="23">
                  <c:v>1</c:v>
                </c:pt>
                <c:pt idx="24">
                  <c:v>0.7729999999999999</c:v>
                </c:pt>
              </c:numCache>
            </c:numRef>
          </c:val>
          <c:smooth val="0"/>
        </c:ser>
        <c:marker val="1"/>
        <c:smooth val="0"/>
        <c:axId val="1998338023"/>
        <c:axId val="1998338024"/>
        <c:axId val="1998338023"/>
        <c:axId val="1998338024"/>
      </c:lineChart>
      <c:catAx>
        <c:axId val="199833802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8024"/>
        <c:crosses val="autoZero"/>
        <c:auto val="1"/>
        <c:lblAlgn val="ctr"/>
        <c:lblOffset val="100"/>
        <c:tickMarkSkip val="1"/>
        <c:noMultiLvlLbl val="0"/>
      </c:catAx>
      <c:valAx>
        <c:axId val="1998338024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80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65240" y="7156872"/>
      <a:ext cx="5929018" cy="350002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Sheet1!$R$1:$R$2</c:f>
              <c:strCache>
                <c:ptCount val="2"/>
                <c:pt idx="0">
                  <c:v>Time Management Test2</c:v>
                </c:pt>
              </c:strCache>
            </c:strRef>
          </c:tx>
          <c:spPr bwMode="auto">
            <a:prstGeom prst="rect">
              <a:avLst/>
            </a:prstGeom>
            <a:noFill/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Sheet1!$R$3:$R$27</c:f>
              <c:numCache>
                <c:formatCode>0%</c:formatCode>
                <c:ptCount val="25"/>
                <c:pt idx="1">
                  <c:v>0.8333333333333334</c:v>
                </c:pt>
                <c:pt idx="2">
                  <c:v>0.9333333333333333</c:v>
                </c:pt>
                <c:pt idx="3">
                  <c:v>0.7333333333333333</c:v>
                </c:pt>
                <c:pt idx="4">
                  <c:v>0.8</c:v>
                </c:pt>
                <c:pt idx="5">
                  <c:v>0.7666666666666667</c:v>
                </c:pt>
                <c:pt idx="6">
                  <c:v>0.7333333333333333</c:v>
                </c:pt>
                <c:pt idx="7">
                  <c:v>0.8333333333333334</c:v>
                </c:pt>
                <c:pt idx="8">
                  <c:v>0.5</c:v>
                </c:pt>
                <c:pt idx="9">
                  <c:v>0.6</c:v>
                </c:pt>
                <c:pt idx="10">
                  <c:v>0.6333333333333333</c:v>
                </c:pt>
                <c:pt idx="11">
                  <c:v>0.9666666666666667</c:v>
                </c:pt>
                <c:pt idx="12">
                  <c:v>0.6333333333333333</c:v>
                </c:pt>
                <c:pt idx="13">
                  <c:v>0.9333333333333333</c:v>
                </c:pt>
                <c:pt idx="14">
                  <c:v>0.9333333333333333</c:v>
                </c:pt>
                <c:pt idx="15">
                  <c:v>0.6333333333333333</c:v>
                </c:pt>
                <c:pt idx="16">
                  <c:v>0.7333333333333333</c:v>
                </c:pt>
                <c:pt idx="17">
                  <c:v>0.7666666666666667</c:v>
                </c:pt>
                <c:pt idx="18">
                  <c:v>0.7</c:v>
                </c:pt>
                <c:pt idx="19">
                  <c:v>0.3</c:v>
                </c:pt>
                <c:pt idx="20">
                  <c:v>0.6</c:v>
                </c:pt>
                <c:pt idx="22">
                  <c:v>0.3</c:v>
                </c:pt>
                <c:pt idx="23">
                  <c:v>0.9666666666666667</c:v>
                </c:pt>
                <c:pt idx="24">
                  <c:v>0.7283333333333333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1998337857"/>
        <c:axId val="1998337858"/>
        <c:axId val="1998337857"/>
        <c:axId val="1998337858"/>
      </c:lineChart>
      <c:catAx>
        <c:axId val="19983378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858"/>
        <c:crosses val="autoZero"/>
        <c:auto val="1"/>
        <c:lblAlgn val="ctr"/>
        <c:lblOffset val="100"/>
        <c:tickMarkSkip val="1"/>
        <c:noMultiLvlLbl val="0"/>
      </c:catAx>
      <c:valAx>
        <c:axId val="1998337858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85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18203" y="10929407"/>
      <a:ext cx="5976055" cy="35305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Sheet1!$S$1:$S$2</c:f>
              <c:strCache>
                <c:ptCount val="2"/>
                <c:pt idx="0">
                  <c:v>Communication Skills Test10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Sheet1!$S$3:$S$27</c:f>
              <c:numCache>
                <c:formatCode>0%</c:formatCode>
                <c:ptCount val="25"/>
                <c:pt idx="1">
                  <c:v>0.875</c:v>
                </c:pt>
                <c:pt idx="2">
                  <c:v>0.825</c:v>
                </c:pt>
                <c:pt idx="3">
                  <c:v>0.8</c:v>
                </c:pt>
                <c:pt idx="4">
                  <c:v>0.725</c:v>
                </c:pt>
                <c:pt idx="5">
                  <c:v>0.6</c:v>
                </c:pt>
                <c:pt idx="6">
                  <c:v>0.6</c:v>
                </c:pt>
                <c:pt idx="7">
                  <c:v>1</c:v>
                </c:pt>
                <c:pt idx="8">
                  <c:v>0.825</c:v>
                </c:pt>
                <c:pt idx="9">
                  <c:v>0.65</c:v>
                </c:pt>
                <c:pt idx="10">
                  <c:v>0.825</c:v>
                </c:pt>
                <c:pt idx="11">
                  <c:v>0.675</c:v>
                </c:pt>
                <c:pt idx="12">
                  <c:v>0.875</c:v>
                </c:pt>
                <c:pt idx="13">
                  <c:v>0.65</c:v>
                </c:pt>
                <c:pt idx="14">
                  <c:v>0.675</c:v>
                </c:pt>
                <c:pt idx="15">
                  <c:v>0.875</c:v>
                </c:pt>
                <c:pt idx="16">
                  <c:v>0.825</c:v>
                </c:pt>
                <c:pt idx="17">
                  <c:v>0.75</c:v>
                </c:pt>
                <c:pt idx="18">
                  <c:v>0.9</c:v>
                </c:pt>
                <c:pt idx="19">
                  <c:v>0.55</c:v>
                </c:pt>
                <c:pt idx="20">
                  <c:v>0.425</c:v>
                </c:pt>
                <c:pt idx="22">
                  <c:v>0.425</c:v>
                </c:pt>
                <c:pt idx="23">
                  <c:v>1</c:v>
                </c:pt>
                <c:pt idx="24">
                  <c:v>0.7462500000000001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1998337867"/>
        <c:axId val="1998337868"/>
      </c:barChart>
      <c:catAx>
        <c:axId val="199833786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868"/>
        <c:crosses val="autoZero"/>
        <c:auto val="1"/>
        <c:lblAlgn val="ctr"/>
        <c:lblOffset val="100"/>
        <c:tickMarkSkip val="1"/>
        <c:noMultiLvlLbl val="0"/>
      </c:catAx>
      <c:valAx>
        <c:axId val="1998337868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8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8844372" y="10704757"/>
      <a:ext cx="6090919" cy="334997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>
        <c:manualLayout>
          <c:x val="0.003090"/>
          <c:y val="0.004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Sheet1!$T$1:$T$2</c:f>
              <c:strCache>
                <c:ptCount val="2"/>
                <c:pt idx="0">
                  <c:v>Problem Solving Test11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Sheet1!$T$3:$T$27</c:f>
              <c:numCache>
                <c:formatCode>0%</c:formatCode>
                <c:ptCount val="25"/>
                <c:pt idx="1">
                  <c:v>0.75</c:v>
                </c:pt>
                <c:pt idx="2">
                  <c:v>0.9166666666666666</c:v>
                </c:pt>
                <c:pt idx="3">
                  <c:v>0.7666666666666667</c:v>
                </c:pt>
                <c:pt idx="4">
                  <c:v>0.65</c:v>
                </c:pt>
                <c:pt idx="5">
                  <c:v>0.9333333333333333</c:v>
                </c:pt>
                <c:pt idx="6">
                  <c:v>0.6</c:v>
                </c:pt>
                <c:pt idx="7">
                  <c:v>0.75</c:v>
                </c:pt>
                <c:pt idx="8">
                  <c:v>0.8</c:v>
                </c:pt>
                <c:pt idx="9">
                  <c:v>0.9666666666666667</c:v>
                </c:pt>
                <c:pt idx="10">
                  <c:v>0.16666666666666666</c:v>
                </c:pt>
                <c:pt idx="11">
                  <c:v>0.5666666666666667</c:v>
                </c:pt>
                <c:pt idx="12">
                  <c:v>0.5333333333333333</c:v>
                </c:pt>
                <c:pt idx="13">
                  <c:v>1</c:v>
                </c:pt>
                <c:pt idx="14">
                  <c:v>0.6</c:v>
                </c:pt>
                <c:pt idx="15">
                  <c:v>0.7666666666666667</c:v>
                </c:pt>
                <c:pt idx="16">
                  <c:v>0.7333333333333333</c:v>
                </c:pt>
                <c:pt idx="17">
                  <c:v>0.9333333333333333</c:v>
                </c:pt>
                <c:pt idx="18">
                  <c:v>0.7666666666666667</c:v>
                </c:pt>
                <c:pt idx="19">
                  <c:v>0.6333333333333333</c:v>
                </c:pt>
                <c:pt idx="20">
                  <c:v>0.6666666666666666</c:v>
                </c:pt>
                <c:pt idx="22">
                  <c:v>0.16666666666666666</c:v>
                </c:pt>
                <c:pt idx="23">
                  <c:v>1</c:v>
                </c:pt>
                <c:pt idx="24">
                  <c:v>0.725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889"/>
        <c:axId val="1998337890"/>
      </c:barChart>
      <c:catAx>
        <c:axId val="19983378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890"/>
        <c:crosses val="autoZero"/>
        <c:auto val="1"/>
        <c:lblAlgn val="ctr"/>
        <c:lblOffset val="100"/>
        <c:noMultiLvlLbl val="0"/>
      </c:catAx>
      <c:valAx>
        <c:axId val="19983378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8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15409660" y="10662706"/>
      <a:ext cx="7150946" cy="33295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72340"/>
          <c:y val="0.121570"/>
          <c:w val="0.933210"/>
          <c:h val="0.76992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Sheet1!$U$1:$U$2</c:f>
              <c:strCache>
                <c:ptCount val="2"/>
                <c:pt idx="0">
                  <c:v>Leadership Assessment2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Sheet1!$B$3:$B$27</c:f>
              <c:strCache>
                <c:ptCount val="25"/>
                <c:pt idx="0">
                  <c:v>First Name</c:v>
                </c:pt>
                <c:pt idx="1">
                  <c:v>Bilal</c:v>
                </c:pt>
                <c:pt idx="2">
                  <c:v>Lina</c:v>
                </c:pt>
                <c:pt idx="3">
                  <c:v>Hassan</c:v>
                </c:pt>
                <c:pt idx="4">
                  <c:v>Laila</c:v>
                </c:pt>
                <c:pt idx="5">
                  <c:v>Zaid</c:v>
                </c:pt>
                <c:pt idx="6">
                  <c:v>Farid</c:v>
                </c:pt>
                <c:pt idx="7">
                  <c:v>Tariq</c:v>
                </c:pt>
                <c:pt idx="8">
                  <c:v>Khalid</c:v>
                </c:pt>
                <c:pt idx="9">
                  <c:v>Rayan</c:v>
                </c:pt>
                <c:pt idx="10">
                  <c:v>Fatima</c:v>
                </c:pt>
                <c:pt idx="11">
                  <c:v>Nour</c:v>
                </c:pt>
                <c:pt idx="12">
                  <c:v>Bilal</c:v>
                </c:pt>
                <c:pt idx="13">
                  <c:v>Lina</c:v>
                </c:pt>
                <c:pt idx="14">
                  <c:v>Bilal</c:v>
                </c:pt>
                <c:pt idx="15">
                  <c:v>Noor</c:v>
                </c:pt>
                <c:pt idx="16">
                  <c:v>Ali</c:v>
                </c:pt>
                <c:pt idx="17">
                  <c:v>Lina</c:v>
                </c:pt>
                <c:pt idx="18">
                  <c:v>Maya</c:v>
                </c:pt>
                <c:pt idx="19">
                  <c:v>Alma</c:v>
                </c:pt>
                <c:pt idx="20">
                  <c:v>Farid</c:v>
                </c:pt>
                <c:pt idx="22">
                  <c:v>Min</c:v>
                </c:pt>
                <c:pt idx="23">
                  <c:v>Max</c:v>
                </c:pt>
                <c:pt idx="24">
                  <c:v>AVG</c:v>
                </c:pt>
              </c:strCache>
            </c:strRef>
          </c:cat>
          <c:val>
            <c:numRef>
              <c:f>Sheet1!$U$3:$U$27</c:f>
              <c:numCache>
                <c:formatCode>0%</c:formatCode>
                <c:ptCount val="25"/>
                <c:pt idx="1">
                  <c:v>0.96</c:v>
                </c:pt>
                <c:pt idx="2">
                  <c:v>0.88</c:v>
                </c:pt>
                <c:pt idx="3">
                  <c:v>0.8</c:v>
                </c:pt>
                <c:pt idx="4">
                  <c:v>0.88</c:v>
                </c:pt>
                <c:pt idx="5">
                  <c:v>0.72</c:v>
                </c:pt>
                <c:pt idx="6">
                  <c:v>0.68</c:v>
                </c:pt>
                <c:pt idx="7">
                  <c:v>0.68</c:v>
                </c:pt>
                <c:pt idx="8">
                  <c:v>0.56</c:v>
                </c:pt>
                <c:pt idx="9">
                  <c:v>0.96</c:v>
                </c:pt>
                <c:pt idx="10">
                  <c:v>0.76</c:v>
                </c:pt>
                <c:pt idx="11">
                  <c:v>0.68</c:v>
                </c:pt>
                <c:pt idx="12">
                  <c:v>1</c:v>
                </c:pt>
                <c:pt idx="13">
                  <c:v>0.88</c:v>
                </c:pt>
                <c:pt idx="14">
                  <c:v>0.8</c:v>
                </c:pt>
                <c:pt idx="15">
                  <c:v>0.88</c:v>
                </c:pt>
                <c:pt idx="16">
                  <c:v>1</c:v>
                </c:pt>
                <c:pt idx="17">
                  <c:v>0.92</c:v>
                </c:pt>
                <c:pt idx="18">
                  <c:v>0.84</c:v>
                </c:pt>
                <c:pt idx="19">
                  <c:v>0.24</c:v>
                </c:pt>
                <c:pt idx="20">
                  <c:v>0.48</c:v>
                </c:pt>
                <c:pt idx="22">
                  <c:v>0.24</c:v>
                </c:pt>
                <c:pt idx="23">
                  <c:v>1</c:v>
                </c:pt>
                <c:pt idx="24">
                  <c:v>0.78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921"/>
        <c:axId val="1998337922"/>
      </c:barChart>
      <c:catAx>
        <c:axId val="19983379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922"/>
        <c:crosses val="autoZero"/>
        <c:auto val="1"/>
        <c:lblAlgn val="ctr"/>
        <c:lblOffset val="100"/>
        <c:tickMarkSkip val="1"/>
        <c:noMultiLvlLbl val="0"/>
      </c:catAx>
      <c:valAx>
        <c:axId val="1998337922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92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20294833" y="3877778"/>
      <a:ext cx="5560248" cy="28519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Relationship Id="rId10" Type="http://schemas.openxmlformats.org/officeDocument/2006/relationships/chart" Target="../charts/chart10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36</xdr:col>
      <xdr:colOff>152398</xdr:colOff>
      <xdr:row>0</xdr:row>
      <xdr:rowOff>426718</xdr:rowOff>
    </xdr:from>
    <xdr:to>
      <xdr:col>51</xdr:col>
      <xdr:colOff>247648</xdr:colOff>
      <xdr:row>29</xdr:row>
      <xdr:rowOff>99058</xdr:rowOff>
    </xdr:to>
    <xdr:graphicFrame>
      <xdr:nvGraphicFramePr>
        <xdr:cNvPr id="888476305" name=""/>
        <xdr:cNvGraphicFramePr>
          <a:graphicFrameLocks xmlns:a="http://schemas.openxmlformats.org/drawingml/2006/main"/>
        </xdr:cNvGraphicFramePr>
      </xdr:nvGraphicFramePr>
      <xdr:xfrm>
        <a:off x="26174698" y="426718"/>
        <a:ext cx="9239249" cy="621283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27</xdr:col>
      <xdr:colOff>159924</xdr:colOff>
      <xdr:row>0</xdr:row>
      <xdr:rowOff>269049</xdr:rowOff>
    </xdr:from>
    <xdr:to>
      <xdr:col>35</xdr:col>
      <xdr:colOff>422391</xdr:colOff>
      <xdr:row>13</xdr:row>
      <xdr:rowOff>2255</xdr:rowOff>
    </xdr:to>
    <xdr:graphicFrame>
      <xdr:nvGraphicFramePr>
        <xdr:cNvPr id="1312962078" name=""/>
        <xdr:cNvGraphicFramePr>
          <a:graphicFrameLocks xmlns:a="http://schemas.openxmlformats.org/drawingml/2006/main"/>
        </xdr:cNvGraphicFramePr>
      </xdr:nvGraphicFramePr>
      <xdr:xfrm>
        <a:off x="20314824" y="269049"/>
        <a:ext cx="5520266" cy="3428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20</xdr:col>
      <xdr:colOff>207760</xdr:colOff>
      <xdr:row>31</xdr:row>
      <xdr:rowOff>100751</xdr:rowOff>
    </xdr:from>
    <xdr:to>
      <xdr:col>30</xdr:col>
      <xdr:colOff>195907</xdr:colOff>
      <xdr:row>50</xdr:row>
      <xdr:rowOff>119566</xdr:rowOff>
    </xdr:to>
    <xdr:graphicFrame>
      <xdr:nvGraphicFramePr>
        <xdr:cNvPr id="981958826" name=""/>
        <xdr:cNvGraphicFramePr>
          <a:graphicFrameLocks xmlns:a="http://schemas.openxmlformats.org/drawingml/2006/main"/>
        </xdr:cNvGraphicFramePr>
      </xdr:nvGraphicFramePr>
      <xdr:xfrm>
        <a:off x="15409660" y="6996851"/>
        <a:ext cx="7150946" cy="339701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11</xdr:col>
      <xdr:colOff>271872</xdr:colOff>
      <xdr:row>31</xdr:row>
      <xdr:rowOff>100751</xdr:rowOff>
    </xdr:from>
    <xdr:to>
      <xdr:col>19</xdr:col>
      <xdr:colOff>521732</xdr:colOff>
      <xdr:row>50</xdr:row>
      <xdr:rowOff>126057</xdr:rowOff>
    </xdr:to>
    <xdr:graphicFrame>
      <xdr:nvGraphicFramePr>
        <xdr:cNvPr id="1769305815" name=""/>
        <xdr:cNvGraphicFramePr>
          <a:graphicFrameLocks xmlns:a="http://schemas.openxmlformats.org/drawingml/2006/main"/>
        </xdr:cNvGraphicFramePr>
      </xdr:nvGraphicFramePr>
      <xdr:xfrm rot="0" flipH="0" flipV="0">
        <a:off x="8844372" y="6996851"/>
        <a:ext cx="6142659" cy="3403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0</xdr:col>
      <xdr:colOff>265240</xdr:colOff>
      <xdr:row>31</xdr:row>
      <xdr:rowOff>100752</xdr:rowOff>
    </xdr:from>
    <xdr:to>
      <xdr:col>11</xdr:col>
      <xdr:colOff>6819</xdr:colOff>
      <xdr:row>50</xdr:row>
      <xdr:rowOff>126058</xdr:rowOff>
    </xdr:to>
    <xdr:graphicFrame>
      <xdr:nvGraphicFramePr>
        <xdr:cNvPr id="1375024729" name=""/>
        <xdr:cNvGraphicFramePr>
          <a:graphicFrameLocks xmlns:a="http://schemas.openxmlformats.org/drawingml/2006/main"/>
        </xdr:cNvGraphicFramePr>
      </xdr:nvGraphicFramePr>
      <xdr:xfrm>
        <a:off x="265240" y="7156872"/>
        <a:ext cx="5929018" cy="350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0</xdr:col>
      <xdr:colOff>218202</xdr:colOff>
      <xdr:row>52</xdr:row>
      <xdr:rowOff>32807</xdr:rowOff>
    </xdr:from>
    <xdr:to>
      <xdr:col>11</xdr:col>
      <xdr:colOff>6819</xdr:colOff>
      <xdr:row>71</xdr:row>
      <xdr:rowOff>88687</xdr:rowOff>
    </xdr:to>
    <xdr:graphicFrame>
      <xdr:nvGraphicFramePr>
        <xdr:cNvPr id="828155048" name=""/>
        <xdr:cNvGraphicFramePr>
          <a:graphicFrameLocks xmlns:a="http://schemas.openxmlformats.org/drawingml/2006/main"/>
        </xdr:cNvGraphicFramePr>
      </xdr:nvGraphicFramePr>
      <xdr:xfrm>
        <a:off x="218203" y="10929407"/>
        <a:ext cx="5976055" cy="35305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11</xdr:col>
      <xdr:colOff>271872</xdr:colOff>
      <xdr:row>52</xdr:row>
      <xdr:rowOff>74857</xdr:rowOff>
    </xdr:from>
    <xdr:to>
      <xdr:col>19</xdr:col>
      <xdr:colOff>469992</xdr:colOff>
      <xdr:row>71</xdr:row>
      <xdr:rowOff>46635</xdr:rowOff>
    </xdr:to>
    <xdr:graphicFrame>
      <xdr:nvGraphicFramePr>
        <xdr:cNvPr id="1396228666" name=""/>
        <xdr:cNvGraphicFramePr>
          <a:graphicFrameLocks xmlns:a="http://schemas.openxmlformats.org/drawingml/2006/main"/>
        </xdr:cNvGraphicFramePr>
      </xdr:nvGraphicFramePr>
      <xdr:xfrm>
        <a:off x="8844372" y="10704757"/>
        <a:ext cx="6090919" cy="334997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20</xdr:col>
      <xdr:colOff>207760</xdr:colOff>
      <xdr:row>52</xdr:row>
      <xdr:rowOff>32806</xdr:rowOff>
    </xdr:from>
    <xdr:to>
      <xdr:col>30</xdr:col>
      <xdr:colOff>195907</xdr:colOff>
      <xdr:row>70</xdr:row>
      <xdr:rowOff>161922</xdr:rowOff>
    </xdr:to>
    <xdr:graphicFrame>
      <xdr:nvGraphicFramePr>
        <xdr:cNvPr id="574207498" name=""/>
        <xdr:cNvGraphicFramePr>
          <a:graphicFrameLocks xmlns:a="http://schemas.openxmlformats.org/drawingml/2006/main"/>
        </xdr:cNvGraphicFramePr>
      </xdr:nvGraphicFramePr>
      <xdr:xfrm rot="0" flipH="0" flipV="0">
        <a:off x="15409660" y="10662706"/>
        <a:ext cx="7150946" cy="332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27</xdr:col>
      <xdr:colOff>139933</xdr:colOff>
      <xdr:row>14</xdr:row>
      <xdr:rowOff>4278</xdr:rowOff>
    </xdr:from>
    <xdr:to>
      <xdr:col>35</xdr:col>
      <xdr:colOff>442382</xdr:colOff>
      <xdr:row>30</xdr:row>
      <xdr:rowOff>11428</xdr:rowOff>
    </xdr:to>
    <xdr:graphicFrame>
      <xdr:nvGraphicFramePr>
        <xdr:cNvPr id="295396640" name=""/>
        <xdr:cNvGraphicFramePr>
          <a:graphicFrameLocks xmlns:a="http://schemas.openxmlformats.org/drawingml/2006/main"/>
        </xdr:cNvGraphicFramePr>
      </xdr:nvGraphicFramePr>
      <xdr:xfrm rot="0" flipH="0" flipV="0">
        <a:off x="20294833" y="3877778"/>
        <a:ext cx="5560248" cy="28519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31</xdr:col>
      <xdr:colOff>428623</xdr:colOff>
      <xdr:row>32</xdr:row>
      <xdr:rowOff>45718</xdr:rowOff>
    </xdr:from>
    <xdr:to>
      <xdr:col>50</xdr:col>
      <xdr:colOff>447673</xdr:colOff>
      <xdr:row>70</xdr:row>
      <xdr:rowOff>68578</xdr:rowOff>
    </xdr:to>
    <xdr:graphicFrame>
      <xdr:nvGraphicFramePr>
        <xdr:cNvPr id="0" name="" descr="BLUE = FALSE&#10;RED = TRUE"/>
        <xdr:cNvGraphicFramePr>
          <a:graphicFrameLocks xmlns:a="http://schemas.openxmlformats.org/drawingml/2006/main"/>
        </xdr:cNvGraphicFramePr>
      </xdr:nvGraphicFramePr>
      <xdr:xfrm>
        <a:off x="23402923" y="7119618"/>
        <a:ext cx="11601450" cy="67792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twoCell">
    <xdr:from>
      <xdr:col>32</xdr:col>
      <xdr:colOff>514348</xdr:colOff>
      <xdr:row>39</xdr:row>
      <xdr:rowOff>60958</xdr:rowOff>
    </xdr:from>
    <xdr:to>
      <xdr:col>35</xdr:col>
      <xdr:colOff>571498</xdr:colOff>
      <xdr:row>48</xdr:row>
      <xdr:rowOff>91438</xdr:rowOff>
    </xdr:to>
    <xdr:sp>
      <xdr:nvSpPr>
        <xdr:cNvPr id="1405776389" name=""/>
        <xdr:cNvSpPr/>
      </xdr:nvSpPr>
      <xdr:spPr bwMode="auto">
        <a:xfrm rot="0" flipH="0" flipV="0">
          <a:off x="24098248" y="8379459"/>
          <a:ext cx="1885950" cy="16306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twoCell">
    <xdr:from>
      <xdr:col>33</xdr:col>
      <xdr:colOff>114298</xdr:colOff>
      <xdr:row>41</xdr:row>
      <xdr:rowOff>76198</xdr:rowOff>
    </xdr:from>
    <xdr:to>
      <xdr:col>33</xdr:col>
      <xdr:colOff>438148</xdr:colOff>
      <xdr:row>43</xdr:row>
      <xdr:rowOff>53338</xdr:rowOff>
    </xdr:to>
    <xdr:sp>
      <xdr:nvSpPr>
        <xdr:cNvPr id="1383034012" name=""/>
        <xdr:cNvSpPr/>
      </xdr:nvSpPr>
      <xdr:spPr bwMode="auto">
        <a:xfrm rot="0" flipH="0" flipV="0">
          <a:off x="24307798" y="8750298"/>
          <a:ext cx="323849" cy="3327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twoCell">
    <xdr:from>
      <xdr:col>33</xdr:col>
      <xdr:colOff>114298</xdr:colOff>
      <xdr:row>44</xdr:row>
      <xdr:rowOff>163828</xdr:rowOff>
    </xdr:from>
    <xdr:to>
      <xdr:col>33</xdr:col>
      <xdr:colOff>438148</xdr:colOff>
      <xdr:row>46</xdr:row>
      <xdr:rowOff>140967</xdr:rowOff>
    </xdr:to>
    <xdr:sp>
      <xdr:nvSpPr>
        <xdr:cNvPr id="2005542210" name=""/>
        <xdr:cNvSpPr/>
      </xdr:nvSpPr>
      <xdr:spPr bwMode="auto">
        <a:xfrm rot="0" flipH="0" flipV="0">
          <a:off x="24307798" y="9371328"/>
          <a:ext cx="323849" cy="332738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twoCell">
    <xdr:from>
      <xdr:col>33</xdr:col>
      <xdr:colOff>174967</xdr:colOff>
      <xdr:row>40</xdr:row>
      <xdr:rowOff>167587</xdr:rowOff>
    </xdr:from>
    <xdr:to>
      <xdr:col>36</xdr:col>
      <xdr:colOff>42332</xdr:colOff>
      <xdr:row>43</xdr:row>
      <xdr:rowOff>144829</xdr:rowOff>
    </xdr:to>
    <xdr:sp>
      <xdr:nvSpPr>
        <xdr:cNvPr id="704304195" name=""/>
        <xdr:cNvSpPr/>
      </xdr:nvSpPr>
      <xdr:spPr bwMode="auto">
        <a:xfrm flipH="0" flipV="0">
          <a:off x="24368467" y="8663887"/>
          <a:ext cx="1696164" cy="510641"/>
        </a:xfrm>
        <a:prstGeom prst="rect">
          <a:avLst/>
        </a:prstGeom>
        <a:noFill/>
        <a:ln w="0">
          <a:noFill/>
        </a:ln>
      </xdr:spPr>
      <xdr:txBody>
        <a:bodyPr rot="0" spcFirstLastPara="0" vertOverflow="overflow" horzOverflow="overflow" vert="horz" wrap="square" lIns="91440" tIns="45720" rIns="91440" bIns="45720" numCol="1" spcCol="0" rtlCol="0" fromWordArt="0" anchor="t" anchorCtr="0" forceAA="0" upright="0" compatLnSpc="1">
          <a:prstTxWarp prst="textNoShape"/>
          <a:spAutoFit/>
        </a:bodyPr>
        <a:p>
          <a:pPr algn="ctr">
            <a:defRPr/>
          </a:pPr>
          <a:r>
            <a:rPr sz="2800" b="1">
              <a:ln>
                <a:noFill/>
              </a:ln>
              <a:solidFill>
                <a:schemeClr val="tx1"/>
              </a:solidFill>
            </a:rPr>
            <a:t>TRUE</a:t>
          </a:r>
          <a:endParaRPr sz="28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twoCell">
    <xdr:from>
      <xdr:col>33</xdr:col>
      <xdr:colOff>276223</xdr:colOff>
      <xdr:row>44</xdr:row>
      <xdr:rowOff>51433</xdr:rowOff>
    </xdr:from>
    <xdr:to>
      <xdr:col>36</xdr:col>
      <xdr:colOff>145387</xdr:colOff>
      <xdr:row>47</xdr:row>
      <xdr:rowOff>28675</xdr:rowOff>
    </xdr:to>
    <xdr:sp>
      <xdr:nvSpPr>
        <xdr:cNvPr id="457084930" name=""/>
        <xdr:cNvSpPr/>
      </xdr:nvSpPr>
      <xdr:spPr bwMode="auto">
        <a:xfrm flipH="0" flipV="0">
          <a:off x="24469723" y="9258933"/>
          <a:ext cx="1697963" cy="510641"/>
        </a:xfrm>
        <a:prstGeom prst="rect">
          <a:avLst/>
        </a:prstGeom>
        <a:noFill/>
        <a:ln w="0">
          <a:noFill/>
        </a:ln>
      </xdr:spPr>
      <xdr:txBody>
        <a:bodyPr rot="0" spcFirstLastPara="0" vertOverflow="overflow" horzOverflow="overflow" vert="horz" wrap="square" lIns="91440" tIns="45720" rIns="91440" bIns="45720" numCol="1" spcCol="0" rtlCol="0" fromWordArt="0" anchor="t" anchorCtr="0" forceAA="0" upright="0" compatLnSpc="1">
          <a:prstTxWarp prst="textNoShape"/>
          <a:spAutoFit/>
        </a:bodyPr>
        <a:p>
          <a:pPr algn="ctr">
            <a:defRPr/>
          </a:pPr>
          <a:r>
            <a:rPr sz="2800" b="1">
              <a:ln>
                <a:noFill/>
              </a:ln>
              <a:solidFill>
                <a:schemeClr val="tx1"/>
              </a:solidFill>
            </a:rPr>
            <a:t>FALSE</a:t>
          </a:r>
          <a:endParaRPr sz="28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22">
  <cacheSource type="worksheet">
    <worksheetSource ref="Y1:Y23" sheet="Sheet1"/>
  </cacheSource>
  <cacheFields count="1">
    <cacheField name="Fire Employees">
      <sharedItems containsBlank="1" count="3">
        <m/>
        <b v="0"/>
        <b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2"/>
  </r>
  <r>
    <x v="2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6" firstHeaderRow="1" firstDataRow="1" firstDataCol="1"/>
  <pivotFields count="1">
    <pivotField axis="axisRow" showAll="0">
      <items count="4">
        <item x="1"/>
        <item x="2"/>
        <item h="1"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2" ref="$A$1:$W$27">
  <autoFilter ref="$A$1:$W$27"/>
  <tableColumns count="23">
    <tableColumn id="1" name="Grade Book"/>
    <tableColumn id="2" name="Column1"/>
    <tableColumn id="3" name="Safety Test"/>
    <tableColumn id="4" name="Company Philosophy Test"/>
    <tableColumn id="5" name="Financial Skills Test"/>
    <tableColumn id="6" name="Drug Test"/>
    <tableColumn id="7" name="Technical Knowledge Test"/>
    <tableColumn id="8" name="Time Management Test"/>
    <tableColumn id="9" name="Communication Skills Test"/>
    <tableColumn id="10" name="Problem Solving Test"/>
    <tableColumn id="11" name="Leadership Assessment"/>
    <tableColumn id="12" name="Total Score"/>
    <tableColumn id="13" name="Safety Test4"/>
    <tableColumn id="14" name="Company Philosophy Test5"/>
    <tableColumn id="15" name="Financial Skills Test6"/>
    <tableColumn id="16" name="Drug Test7"/>
    <tableColumn id="17" name="Technical Knowledge Test8"/>
    <tableColumn id="18" name="Time Management Test2"/>
    <tableColumn id="19" name="Communication Skills Test10"/>
    <tableColumn id="20" name="Problem Solving Test11"/>
    <tableColumn id="21" name="Leadership Assessment2"/>
    <tableColumn id="22" name="Total Score %"/>
    <tableColumn id="23" name="Fire Employees"/>
  </tableColumns>
  <tableStyleInfo name="TableStyleLight8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1" max="1" width="15.80078125"/>
    <col bestFit="1" customWidth="1" min="2" max="2" width="13.28125"/>
    <col bestFit="1" customWidth="1" min="3" max="12" width="11.00390625"/>
    <col bestFit="1" min="13" max="21" width="11.00390625"/>
    <col customWidth="1" min="22" max="22" width="11.00390625"/>
    <col bestFit="1" customWidth="1" min="23" max="23" width="11.00390625"/>
    <col customWidth="1" min="24" max="27" width="10.28125"/>
    <col customWidth="1" min="28" max="28" width="14.8515625"/>
  </cols>
  <sheetData>
    <row r="1" ht="122.40000000000001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ht="14.25">
      <c r="A2" s="5" t="s">
        <v>23</v>
      </c>
      <c r="B2" s="6"/>
      <c r="C2" s="6">
        <v>10</v>
      </c>
      <c r="D2" s="6">
        <v>20</v>
      </c>
      <c r="E2" s="6">
        <v>100</v>
      </c>
      <c r="F2" s="6">
        <v>1</v>
      </c>
      <c r="G2" s="6">
        <v>50</v>
      </c>
      <c r="H2" s="6">
        <v>30</v>
      </c>
      <c r="I2" s="6">
        <v>40</v>
      </c>
      <c r="J2" s="6">
        <v>60</v>
      </c>
      <c r="K2" s="6">
        <v>25</v>
      </c>
      <c r="L2" s="7">
        <f>SUM(C2:D2:E2:F2:G2:H2:I2:J2:K2)</f>
        <v>336</v>
      </c>
      <c r="M2" s="6"/>
      <c r="N2" s="6"/>
      <c r="O2" s="6"/>
      <c r="P2" s="6"/>
      <c r="Q2" s="6"/>
      <c r="R2" s="6"/>
      <c r="S2" s="6"/>
      <c r="T2" s="6"/>
      <c r="U2" s="8"/>
      <c r="V2" s="6"/>
      <c r="W2" s="6"/>
      <c r="X2" s="6"/>
      <c r="Y2" s="6"/>
      <c r="Z2" s="6"/>
      <c r="AA2" s="6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" customHeight="1">
      <c r="A3" s="9" t="s">
        <v>24</v>
      </c>
      <c r="B3" s="9" t="s">
        <v>25</v>
      </c>
      <c r="C3" s="9"/>
      <c r="D3" s="9"/>
      <c r="E3" s="9"/>
      <c r="F3" s="9"/>
      <c r="G3" s="9"/>
      <c r="H3" s="9"/>
      <c r="I3" s="9"/>
      <c r="J3" s="9"/>
      <c r="K3" s="9"/>
      <c r="L3" s="10"/>
      <c r="M3" s="6"/>
      <c r="N3" s="6"/>
      <c r="O3" s="6"/>
      <c r="P3" s="6"/>
      <c r="Q3" s="6"/>
      <c r="R3" s="6"/>
      <c r="S3" s="6"/>
      <c r="T3" s="6"/>
      <c r="U3" s="8"/>
      <c r="V3" s="6"/>
      <c r="W3" s="6"/>
      <c r="X3" s="6"/>
      <c r="Y3" s="6"/>
      <c r="Z3" s="6"/>
      <c r="AA3" s="6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>
      <c r="A4" s="6" t="s">
        <v>26</v>
      </c>
      <c r="B4" s="6" t="s">
        <v>27</v>
      </c>
      <c r="C4" s="6">
        <v>8</v>
      </c>
      <c r="D4" s="6">
        <v>18</v>
      </c>
      <c r="E4" s="6">
        <v>98</v>
      </c>
      <c r="F4" s="6">
        <v>1</v>
      </c>
      <c r="G4" s="6">
        <v>39</v>
      </c>
      <c r="H4" s="6">
        <v>25</v>
      </c>
      <c r="I4" s="6">
        <v>35</v>
      </c>
      <c r="J4" s="6">
        <v>45</v>
      </c>
      <c r="K4" s="6">
        <v>24</v>
      </c>
      <c r="L4" s="8">
        <f t="shared" ref="L4:L9" si="0">SUM(C4:D4:E4:F4:G4:H4:I4:J4:K4)</f>
        <v>293</v>
      </c>
      <c r="M4" s="11">
        <f t="shared" ref="M4:M9" si="1">C4/C$2</f>
        <v>0.80000000000000004</v>
      </c>
      <c r="N4" s="12">
        <f t="shared" ref="N4:N9" si="2">D4/D$2</f>
        <v>0.90000000000000002</v>
      </c>
      <c r="O4" s="12">
        <f t="shared" ref="O4:O9" si="3">E4/E$2</f>
        <v>0.97999999999999998</v>
      </c>
      <c r="P4" s="12">
        <f t="shared" ref="P4:P9" si="4">F4/F$2</f>
        <v>1</v>
      </c>
      <c r="Q4" s="12">
        <f t="shared" ref="Q4:Q9" si="5">G4/G$2</f>
        <v>0.78000000000000003</v>
      </c>
      <c r="R4" s="12">
        <f t="shared" ref="R4:R9" si="6">H4/H$2</f>
        <v>0.83333333333333337</v>
      </c>
      <c r="S4" s="12">
        <f t="shared" ref="S4:S9" si="7">I4/I$2</f>
        <v>0.875</v>
      </c>
      <c r="T4" s="12">
        <f t="shared" ref="T4:T9" si="8">J4/J$2</f>
        <v>0.75</v>
      </c>
      <c r="U4" s="13">
        <f t="shared" ref="U4:U9" si="9">K4/K$2</f>
        <v>0.95999999999999996</v>
      </c>
      <c r="V4" s="12">
        <f t="shared" ref="V4:V9" si="10">L4/L$2</f>
        <v>0.87202380952380953</v>
      </c>
      <c r="W4" s="11" t="b">
        <f>OR(M4&lt;0.5,N4&lt;0.5,O4&lt;0.5,P4&lt;0.5,Q4&lt;0.5,R4&lt;0.5,S4&lt;0.5,T4&lt;0.5,U4&lt;0.5)</f>
        <v>0</v>
      </c>
      <c r="X4" s="11"/>
      <c r="Y4" s="11"/>
      <c r="Z4" s="11"/>
      <c r="AA4" s="11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>
      <c r="A5" s="6" t="s">
        <v>28</v>
      </c>
      <c r="B5" s="6" t="s">
        <v>29</v>
      </c>
      <c r="C5" s="6">
        <v>7</v>
      </c>
      <c r="D5" s="6">
        <v>16</v>
      </c>
      <c r="E5" s="6">
        <v>88</v>
      </c>
      <c r="F5" s="6">
        <v>1</v>
      </c>
      <c r="G5" s="6">
        <v>36</v>
      </c>
      <c r="H5" s="6">
        <v>28</v>
      </c>
      <c r="I5" s="6">
        <v>33</v>
      </c>
      <c r="J5" s="6">
        <v>55</v>
      </c>
      <c r="K5" s="6">
        <v>22</v>
      </c>
      <c r="L5" s="8">
        <f t="shared" si="0"/>
        <v>286</v>
      </c>
      <c r="M5" s="11">
        <f t="shared" si="1"/>
        <v>0.69999999999999996</v>
      </c>
      <c r="N5" s="12">
        <f t="shared" si="2"/>
        <v>0.80000000000000004</v>
      </c>
      <c r="O5" s="12">
        <f t="shared" si="3"/>
        <v>0.88</v>
      </c>
      <c r="P5" s="12">
        <f t="shared" si="4"/>
        <v>1</v>
      </c>
      <c r="Q5" s="12">
        <f t="shared" si="5"/>
        <v>0.71999999999999997</v>
      </c>
      <c r="R5" s="12">
        <f t="shared" si="6"/>
        <v>0.93333333333333335</v>
      </c>
      <c r="S5" s="12">
        <f t="shared" si="7"/>
        <v>0.82499999999999996</v>
      </c>
      <c r="T5" s="12">
        <f t="shared" si="8"/>
        <v>0.91666666666666663</v>
      </c>
      <c r="U5" s="13">
        <f t="shared" si="9"/>
        <v>0.88</v>
      </c>
      <c r="V5" s="12">
        <f t="shared" si="10"/>
        <v>0.85119047619047616</v>
      </c>
      <c r="W5" s="11" t="b">
        <f>OR(M5&lt;0.5,N5&lt;0.5,O5&lt;0.5,P5&lt;0.5,Q5&lt;0.5,R5&lt;0.5,S5&lt;0.5,T5&lt;0.5,U5&lt;0.5)</f>
        <v>0</v>
      </c>
      <c r="X5" s="11"/>
      <c r="Y5" s="11"/>
      <c r="Z5" s="11"/>
      <c r="AA5" s="11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>
      <c r="A6" s="6" t="s">
        <v>30</v>
      </c>
      <c r="B6" s="6" t="s">
        <v>31</v>
      </c>
      <c r="C6" s="6">
        <v>8</v>
      </c>
      <c r="D6" s="6">
        <v>19</v>
      </c>
      <c r="E6" s="6">
        <v>74</v>
      </c>
      <c r="F6" s="6">
        <v>1</v>
      </c>
      <c r="G6" s="6">
        <v>46</v>
      </c>
      <c r="H6" s="6">
        <v>22</v>
      </c>
      <c r="I6" s="6">
        <v>32</v>
      </c>
      <c r="J6" s="6">
        <v>46</v>
      </c>
      <c r="K6" s="6">
        <v>20</v>
      </c>
      <c r="L6" s="8">
        <f t="shared" si="0"/>
        <v>268</v>
      </c>
      <c r="M6" s="11">
        <f t="shared" si="1"/>
        <v>0.80000000000000004</v>
      </c>
      <c r="N6" s="12">
        <f t="shared" si="2"/>
        <v>0.94999999999999996</v>
      </c>
      <c r="O6" s="12">
        <f t="shared" si="3"/>
        <v>0.73999999999999999</v>
      </c>
      <c r="P6" s="12">
        <f t="shared" si="4"/>
        <v>1</v>
      </c>
      <c r="Q6" s="12">
        <f t="shared" si="5"/>
        <v>0.92000000000000004</v>
      </c>
      <c r="R6" s="12">
        <f t="shared" si="6"/>
        <v>0.73333333333333328</v>
      </c>
      <c r="S6" s="12">
        <f t="shared" si="7"/>
        <v>0.80000000000000004</v>
      </c>
      <c r="T6" s="12">
        <f t="shared" si="8"/>
        <v>0.76666666666666672</v>
      </c>
      <c r="U6" s="13">
        <f t="shared" si="9"/>
        <v>0.80000000000000004</v>
      </c>
      <c r="V6" s="12">
        <f t="shared" si="10"/>
        <v>0.79761904761904767</v>
      </c>
      <c r="W6" s="11" t="b">
        <f>OR(M6&lt;0.5,N6&lt;0.5,O6&lt;0.5,P6&lt;0.5,Q6&lt;0.5,R6&lt;0.5,S6&lt;0.5,T6&lt;0.5,U6&lt;0.5)</f>
        <v>0</v>
      </c>
      <c r="X6" s="11"/>
      <c r="Y6" s="11"/>
      <c r="Z6" s="11"/>
      <c r="AA6" s="11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>
      <c r="A7" s="6" t="s">
        <v>32</v>
      </c>
      <c r="B7" s="6" t="s">
        <v>33</v>
      </c>
      <c r="C7" s="6">
        <v>9</v>
      </c>
      <c r="D7" s="6">
        <v>17</v>
      </c>
      <c r="E7" s="6">
        <v>85</v>
      </c>
      <c r="F7" s="6">
        <v>1</v>
      </c>
      <c r="G7" s="6">
        <v>42</v>
      </c>
      <c r="H7" s="6">
        <v>24</v>
      </c>
      <c r="I7" s="6">
        <v>29</v>
      </c>
      <c r="J7" s="6">
        <v>39</v>
      </c>
      <c r="K7" s="6">
        <v>22</v>
      </c>
      <c r="L7" s="8">
        <f t="shared" si="0"/>
        <v>268</v>
      </c>
      <c r="M7" s="11">
        <f t="shared" si="1"/>
        <v>0.90000000000000002</v>
      </c>
      <c r="N7" s="12">
        <f t="shared" si="2"/>
        <v>0.84999999999999998</v>
      </c>
      <c r="O7" s="12">
        <f t="shared" si="3"/>
        <v>0.84999999999999998</v>
      </c>
      <c r="P7" s="12">
        <f t="shared" si="4"/>
        <v>1</v>
      </c>
      <c r="Q7" s="12">
        <f t="shared" si="5"/>
        <v>0.83999999999999997</v>
      </c>
      <c r="R7" s="12">
        <f t="shared" si="6"/>
        <v>0.80000000000000004</v>
      </c>
      <c r="S7" s="12">
        <f t="shared" si="7"/>
        <v>0.72499999999999998</v>
      </c>
      <c r="T7" s="12">
        <f t="shared" si="8"/>
        <v>0.65000000000000002</v>
      </c>
      <c r="U7" s="13">
        <f t="shared" si="9"/>
        <v>0.88</v>
      </c>
      <c r="V7" s="12">
        <f t="shared" si="10"/>
        <v>0.79761904761904767</v>
      </c>
      <c r="W7" s="11" t="b">
        <f>OR(M7&lt;0.5,N7&lt;0.5,O7&lt;0.5,P7&lt;0.5,Q7&lt;0.5,R7&lt;0.5,S7&lt;0.5,T7&lt;0.5,U7&lt;0.5)</f>
        <v>0</v>
      </c>
      <c r="X7" s="11"/>
      <c r="Y7" s="11"/>
      <c r="Z7" s="11"/>
      <c r="AA7" s="11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>
      <c r="A8" s="6" t="s">
        <v>34</v>
      </c>
      <c r="B8" s="6" t="s">
        <v>35</v>
      </c>
      <c r="C8" s="6">
        <v>6</v>
      </c>
      <c r="D8" s="6">
        <v>16</v>
      </c>
      <c r="E8" s="6">
        <v>58</v>
      </c>
      <c r="F8" s="6">
        <v>1</v>
      </c>
      <c r="G8" s="6">
        <v>41</v>
      </c>
      <c r="H8" s="6">
        <v>23</v>
      </c>
      <c r="I8" s="6">
        <v>24</v>
      </c>
      <c r="J8" s="6">
        <v>56</v>
      </c>
      <c r="K8" s="6">
        <v>18</v>
      </c>
      <c r="L8" s="8">
        <f t="shared" si="0"/>
        <v>243</v>
      </c>
      <c r="M8" s="11">
        <f t="shared" si="1"/>
        <v>0.59999999999999998</v>
      </c>
      <c r="N8" s="12">
        <f t="shared" si="2"/>
        <v>0.80000000000000004</v>
      </c>
      <c r="O8" s="12">
        <f t="shared" si="3"/>
        <v>0.57999999999999996</v>
      </c>
      <c r="P8" s="12">
        <f t="shared" si="4"/>
        <v>1</v>
      </c>
      <c r="Q8" s="12">
        <f t="shared" si="5"/>
        <v>0.81999999999999995</v>
      </c>
      <c r="R8" s="12">
        <f t="shared" si="6"/>
        <v>0.76666666666666672</v>
      </c>
      <c r="S8" s="12">
        <f t="shared" si="7"/>
        <v>0.59999999999999998</v>
      </c>
      <c r="T8" s="12">
        <f t="shared" si="8"/>
        <v>0.93333333333333335</v>
      </c>
      <c r="U8" s="13">
        <f t="shared" si="9"/>
        <v>0.71999999999999997</v>
      </c>
      <c r="V8" s="12">
        <f t="shared" si="10"/>
        <v>0.7232142857142857</v>
      </c>
      <c r="W8" s="11" t="b">
        <f>OR(M8&lt;0.5,N8&lt;0.5,O8&lt;0.5,P8&lt;0.5,Q8&lt;0.5,R8&lt;0.5,S8&lt;0.5,T8&lt;0.5,U8&lt;0.5)</f>
        <v>0</v>
      </c>
      <c r="X8" s="11"/>
      <c r="Y8" s="11"/>
      <c r="Z8" s="11"/>
      <c r="AA8" s="11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>
      <c r="A9" s="6" t="s">
        <v>36</v>
      </c>
      <c r="B9" s="6" t="s">
        <v>37</v>
      </c>
      <c r="C9" s="6">
        <v>8</v>
      </c>
      <c r="D9" s="6">
        <v>16</v>
      </c>
      <c r="E9" s="6">
        <v>61</v>
      </c>
      <c r="F9" s="6">
        <v>1</v>
      </c>
      <c r="G9" s="6">
        <v>31</v>
      </c>
      <c r="H9" s="6">
        <v>22</v>
      </c>
      <c r="I9" s="6">
        <v>24</v>
      </c>
      <c r="J9" s="6">
        <v>36</v>
      </c>
      <c r="K9" s="6">
        <v>17</v>
      </c>
      <c r="L9" s="8">
        <f t="shared" si="0"/>
        <v>216</v>
      </c>
      <c r="M9" s="11">
        <f t="shared" si="1"/>
        <v>0.80000000000000004</v>
      </c>
      <c r="N9" s="12">
        <f t="shared" si="2"/>
        <v>0.80000000000000004</v>
      </c>
      <c r="O9" s="12">
        <f t="shared" si="3"/>
        <v>0.60999999999999999</v>
      </c>
      <c r="P9" s="12">
        <f t="shared" si="4"/>
        <v>1</v>
      </c>
      <c r="Q9" s="12">
        <f t="shared" si="5"/>
        <v>0.62</v>
      </c>
      <c r="R9" s="12">
        <f t="shared" si="6"/>
        <v>0.73333333333333328</v>
      </c>
      <c r="S9" s="12">
        <f t="shared" si="7"/>
        <v>0.59999999999999998</v>
      </c>
      <c r="T9" s="12">
        <f t="shared" si="8"/>
        <v>0.59999999999999998</v>
      </c>
      <c r="U9" s="13">
        <f t="shared" si="9"/>
        <v>0.68000000000000005</v>
      </c>
      <c r="V9" s="12">
        <f t="shared" si="10"/>
        <v>0.6428571428571429</v>
      </c>
      <c r="W9" s="11" t="b">
        <f>OR(M9&lt;0.5,N9&lt;0.5,O9&lt;0.5,P9&lt;0.5,Q9&lt;0.5,R9&lt;0.5,S9&lt;0.5,T9&lt;0.5,U9&lt;0.5)</f>
        <v>0</v>
      </c>
      <c r="X9" s="11"/>
      <c r="Y9" s="11"/>
      <c r="Z9" s="11"/>
      <c r="AA9" s="11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>
      <c r="A10" s="6" t="s">
        <v>38</v>
      </c>
      <c r="B10" s="6" t="s">
        <v>39</v>
      </c>
      <c r="C10" s="6">
        <v>9</v>
      </c>
      <c r="D10" s="6">
        <v>20</v>
      </c>
      <c r="E10" s="6">
        <v>78</v>
      </c>
      <c r="F10" s="6">
        <v>1</v>
      </c>
      <c r="G10" s="6">
        <v>40</v>
      </c>
      <c r="H10" s="6">
        <v>25</v>
      </c>
      <c r="I10" s="6">
        <v>40</v>
      </c>
      <c r="J10" s="6">
        <v>45</v>
      </c>
      <c r="K10" s="6">
        <v>17</v>
      </c>
      <c r="L10" s="8">
        <f t="shared" ref="L10:L23" si="11">SUM(C10:D10:E10:F10:G10:H10:I10:J10:K10)</f>
        <v>275</v>
      </c>
      <c r="M10" s="11">
        <f t="shared" ref="M10:M23" si="12">C10/C$2</f>
        <v>0.90000000000000002</v>
      </c>
      <c r="N10" s="12">
        <f t="shared" ref="N10:N23" si="13">D10/D$2</f>
        <v>1</v>
      </c>
      <c r="O10" s="12">
        <f t="shared" ref="O10:O23" si="14">E10/E$2</f>
        <v>0.78000000000000003</v>
      </c>
      <c r="P10" s="12">
        <f t="shared" ref="P10:P23" si="15">F10/F$2</f>
        <v>1</v>
      </c>
      <c r="Q10" s="12">
        <f t="shared" ref="Q10:Q23" si="16">G10/G$2</f>
        <v>0.80000000000000004</v>
      </c>
      <c r="R10" s="12">
        <f t="shared" ref="R10:R23" si="17">H10/H$2</f>
        <v>0.83333333333333337</v>
      </c>
      <c r="S10" s="12">
        <f t="shared" ref="S10:S23" si="18">I10/I$2</f>
        <v>1</v>
      </c>
      <c r="T10" s="12">
        <f t="shared" ref="T10:T23" si="19">J10/J$2</f>
        <v>0.75</v>
      </c>
      <c r="U10" s="13">
        <f t="shared" ref="U10:U23" si="20">K10/K$2</f>
        <v>0.68000000000000005</v>
      </c>
      <c r="V10" s="12">
        <f t="shared" ref="V10:V23" si="21">L10/L$2</f>
        <v>0.81845238095238093</v>
      </c>
      <c r="W10" s="11" t="b">
        <f>OR(M10&lt;0.5,N10&lt;0.5,O10&lt;0.5,P10&lt;0.5,Q10&lt;0.5,R10&lt;0.5,S10&lt;0.5,T10&lt;0.5,U10&lt;0.5)</f>
        <v>0</v>
      </c>
      <c r="X10" s="11"/>
      <c r="Y10" s="11"/>
      <c r="Z10" s="11"/>
      <c r="AA10" s="11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>
      <c r="A11" s="6" t="s">
        <v>40</v>
      </c>
      <c r="B11" s="6" t="s">
        <v>41</v>
      </c>
      <c r="C11" s="6">
        <v>9</v>
      </c>
      <c r="D11" s="6">
        <v>18</v>
      </c>
      <c r="E11" s="6">
        <v>94</v>
      </c>
      <c r="F11" s="6">
        <v>1</v>
      </c>
      <c r="G11" s="6">
        <v>46</v>
      </c>
      <c r="H11" s="6">
        <v>15</v>
      </c>
      <c r="I11" s="6">
        <v>33</v>
      </c>
      <c r="J11" s="6">
        <v>48</v>
      </c>
      <c r="K11" s="6">
        <v>14</v>
      </c>
      <c r="L11" s="8">
        <f t="shared" si="11"/>
        <v>278</v>
      </c>
      <c r="M11" s="11">
        <f t="shared" si="12"/>
        <v>0.90000000000000002</v>
      </c>
      <c r="N11" s="12">
        <f t="shared" si="13"/>
        <v>0.90000000000000002</v>
      </c>
      <c r="O11" s="12">
        <f t="shared" si="14"/>
        <v>0.93999999999999995</v>
      </c>
      <c r="P11" s="12">
        <f t="shared" si="15"/>
        <v>1</v>
      </c>
      <c r="Q11" s="12">
        <f t="shared" si="16"/>
        <v>0.92000000000000004</v>
      </c>
      <c r="R11" s="12">
        <f t="shared" si="17"/>
        <v>0.5</v>
      </c>
      <c r="S11" s="12">
        <f t="shared" si="18"/>
        <v>0.82499999999999996</v>
      </c>
      <c r="T11" s="12">
        <f t="shared" si="19"/>
        <v>0.80000000000000004</v>
      </c>
      <c r="U11" s="13">
        <f t="shared" si="20"/>
        <v>0.56000000000000005</v>
      </c>
      <c r="V11" s="12">
        <f t="shared" si="21"/>
        <v>0.82738095238095233</v>
      </c>
      <c r="W11" s="11" t="b">
        <f>OR(M11&lt;0.5,N11&lt;0.5,O11&lt;0.5,P11&lt;0.5,Q11&lt;0.5,R11&lt;0.5,S11&lt;0.5,T11&lt;0.5,U11&lt;0.5)</f>
        <v>0</v>
      </c>
      <c r="X11" s="11"/>
      <c r="Y11" s="11"/>
      <c r="Z11" s="11"/>
      <c r="AA11" s="11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>
      <c r="A12" s="6" t="s">
        <v>34</v>
      </c>
      <c r="B12" s="6" t="s">
        <v>42</v>
      </c>
      <c r="C12" s="6">
        <v>7</v>
      </c>
      <c r="D12" s="6">
        <v>10</v>
      </c>
      <c r="E12" s="6">
        <v>77</v>
      </c>
      <c r="F12" s="6">
        <v>1</v>
      </c>
      <c r="G12" s="6">
        <v>40</v>
      </c>
      <c r="H12" s="6">
        <v>18</v>
      </c>
      <c r="I12" s="6">
        <v>26</v>
      </c>
      <c r="J12" s="6">
        <v>58</v>
      </c>
      <c r="K12" s="6">
        <v>24</v>
      </c>
      <c r="L12" s="8">
        <f t="shared" si="11"/>
        <v>261</v>
      </c>
      <c r="M12" s="11">
        <f t="shared" si="12"/>
        <v>0.69999999999999996</v>
      </c>
      <c r="N12" s="12">
        <f t="shared" si="13"/>
        <v>0.5</v>
      </c>
      <c r="O12" s="12">
        <f t="shared" si="14"/>
        <v>0.77000000000000002</v>
      </c>
      <c r="P12" s="12">
        <f t="shared" si="15"/>
        <v>1</v>
      </c>
      <c r="Q12" s="12">
        <f t="shared" si="16"/>
        <v>0.80000000000000004</v>
      </c>
      <c r="R12" s="12">
        <f t="shared" si="17"/>
        <v>0.59999999999999998</v>
      </c>
      <c r="S12" s="12">
        <f t="shared" si="18"/>
        <v>0.65000000000000002</v>
      </c>
      <c r="T12" s="12">
        <f t="shared" si="19"/>
        <v>0.96666666666666667</v>
      </c>
      <c r="U12" s="13">
        <f t="shared" si="20"/>
        <v>0.95999999999999996</v>
      </c>
      <c r="V12" s="12">
        <f t="shared" si="21"/>
        <v>0.7767857142857143</v>
      </c>
      <c r="W12" s="11" t="b">
        <f>OR(M12&lt;0.5,N12&lt;0.5,O12&lt;0.5,P12&lt;0.5,Q12&lt;0.5,R12&lt;0.5,S12&lt;0.5,T12&lt;0.5,U12&lt;0.5)</f>
        <v>0</v>
      </c>
      <c r="X12" s="11"/>
      <c r="Y12" s="11"/>
      <c r="Z12" s="11"/>
      <c r="AA12" s="11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>
      <c r="A13" s="6" t="s">
        <v>26</v>
      </c>
      <c r="B13" s="6" t="s">
        <v>43</v>
      </c>
      <c r="C13" s="6">
        <v>1</v>
      </c>
      <c r="D13" s="6">
        <v>15</v>
      </c>
      <c r="E13" s="6">
        <v>80</v>
      </c>
      <c r="F13" s="6">
        <v>1</v>
      </c>
      <c r="G13" s="6">
        <v>40</v>
      </c>
      <c r="H13" s="6">
        <v>19</v>
      </c>
      <c r="I13" s="6">
        <v>33</v>
      </c>
      <c r="J13" s="6">
        <v>10</v>
      </c>
      <c r="K13" s="6">
        <v>19</v>
      </c>
      <c r="L13" s="8">
        <f t="shared" si="11"/>
        <v>218</v>
      </c>
      <c r="M13" s="11">
        <f t="shared" si="12"/>
        <v>0.10000000000000001</v>
      </c>
      <c r="N13" s="12">
        <f t="shared" si="13"/>
        <v>0.75</v>
      </c>
      <c r="O13" s="12">
        <f t="shared" si="14"/>
        <v>0.80000000000000004</v>
      </c>
      <c r="P13" s="12">
        <f t="shared" si="15"/>
        <v>1</v>
      </c>
      <c r="Q13" s="12">
        <f t="shared" si="16"/>
        <v>0.80000000000000004</v>
      </c>
      <c r="R13" s="12">
        <f t="shared" si="17"/>
        <v>0.6333333333333333</v>
      </c>
      <c r="S13" s="12">
        <f t="shared" si="18"/>
        <v>0.82499999999999996</v>
      </c>
      <c r="T13" s="12">
        <f t="shared" si="19"/>
        <v>0.16666666666666666</v>
      </c>
      <c r="U13" s="13">
        <f t="shared" si="20"/>
        <v>0.76000000000000001</v>
      </c>
      <c r="V13" s="12">
        <f t="shared" si="21"/>
        <v>0.64880952380952384</v>
      </c>
      <c r="W13" s="11" t="b">
        <f>OR(M13&lt;0.5,N13&lt;0.5,O13&lt;0.5,P13&lt;0.5,Q13&lt;0.5,R13&lt;0.5,S13&lt;0.5,T13&lt;0.5,U13&lt;0.5)</f>
        <v>1</v>
      </c>
      <c r="X13" s="11"/>
      <c r="Y13" s="11"/>
      <c r="Z13" s="11"/>
      <c r="AA13" s="11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>
      <c r="A14" s="6" t="s">
        <v>44</v>
      </c>
      <c r="B14" s="6" t="s">
        <v>45</v>
      </c>
      <c r="C14" s="6">
        <v>6</v>
      </c>
      <c r="D14" s="6">
        <v>19</v>
      </c>
      <c r="E14" s="6">
        <v>69</v>
      </c>
      <c r="F14" s="6">
        <v>1</v>
      </c>
      <c r="G14" s="6">
        <v>31</v>
      </c>
      <c r="H14" s="6">
        <v>29</v>
      </c>
      <c r="I14" s="6">
        <v>27</v>
      </c>
      <c r="J14" s="6">
        <v>34</v>
      </c>
      <c r="K14" s="6">
        <v>17</v>
      </c>
      <c r="L14" s="8">
        <f t="shared" si="11"/>
        <v>233</v>
      </c>
      <c r="M14" s="11">
        <f t="shared" si="12"/>
        <v>0.59999999999999998</v>
      </c>
      <c r="N14" s="12">
        <f t="shared" si="13"/>
        <v>0.94999999999999996</v>
      </c>
      <c r="O14" s="12">
        <f t="shared" si="14"/>
        <v>0.68999999999999995</v>
      </c>
      <c r="P14" s="12">
        <f t="shared" si="15"/>
        <v>1</v>
      </c>
      <c r="Q14" s="12">
        <f t="shared" si="16"/>
        <v>0.62</v>
      </c>
      <c r="R14" s="12">
        <f t="shared" si="17"/>
        <v>0.96666666666666667</v>
      </c>
      <c r="S14" s="12">
        <f t="shared" si="18"/>
        <v>0.67500000000000004</v>
      </c>
      <c r="T14" s="12">
        <f t="shared" si="19"/>
        <v>0.56666666666666665</v>
      </c>
      <c r="U14" s="13">
        <f t="shared" si="20"/>
        <v>0.68000000000000005</v>
      </c>
      <c r="V14" s="12">
        <f t="shared" si="21"/>
        <v>0.69345238095238093</v>
      </c>
      <c r="W14" s="11" t="b">
        <f>OR(M14&lt;0.5,N14&lt;0.5,O14&lt;0.5,P14&lt;0.5,Q14&lt;0.5,R14&lt;0.5,S14&lt;0.5,T14&lt;0.5,U14&lt;0.5)</f>
        <v>0</v>
      </c>
      <c r="X14" s="11"/>
      <c r="Y14" s="11"/>
      <c r="Z14" s="11"/>
      <c r="AA14" s="11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>
      <c r="A15" s="6" t="s">
        <v>26</v>
      </c>
      <c r="B15" s="6" t="s">
        <v>27</v>
      </c>
      <c r="C15" s="6">
        <v>5</v>
      </c>
      <c r="D15" s="6">
        <v>12</v>
      </c>
      <c r="E15" s="6">
        <v>84</v>
      </c>
      <c r="F15" s="6">
        <v>1</v>
      </c>
      <c r="G15" s="6">
        <v>50</v>
      </c>
      <c r="H15" s="6">
        <v>19</v>
      </c>
      <c r="I15" s="6">
        <v>35</v>
      </c>
      <c r="J15" s="6">
        <v>32</v>
      </c>
      <c r="K15" s="6">
        <v>25</v>
      </c>
      <c r="L15" s="8">
        <f t="shared" si="11"/>
        <v>263</v>
      </c>
      <c r="M15" s="11">
        <f t="shared" si="12"/>
        <v>0.5</v>
      </c>
      <c r="N15" s="12">
        <f t="shared" si="13"/>
        <v>0.59999999999999998</v>
      </c>
      <c r="O15" s="12">
        <f t="shared" si="14"/>
        <v>0.83999999999999997</v>
      </c>
      <c r="P15" s="12">
        <f t="shared" si="15"/>
        <v>1</v>
      </c>
      <c r="Q15" s="12">
        <f t="shared" si="16"/>
        <v>1</v>
      </c>
      <c r="R15" s="12">
        <f t="shared" si="17"/>
        <v>0.6333333333333333</v>
      </c>
      <c r="S15" s="12">
        <f t="shared" si="18"/>
        <v>0.875</v>
      </c>
      <c r="T15" s="12">
        <f t="shared" si="19"/>
        <v>0.53333333333333333</v>
      </c>
      <c r="U15" s="13">
        <f t="shared" si="20"/>
        <v>1</v>
      </c>
      <c r="V15" s="12">
        <f t="shared" si="21"/>
        <v>0.78273809523809523</v>
      </c>
      <c r="W15" s="11" t="b">
        <f>OR(M15&lt;0.5,N15&lt;0.5,O15&lt;0.5,P15&lt;0.5,Q15&lt;0.5,R15&lt;0.5,S15&lt;0.5,T15&lt;0.5,U15&lt;0.5)</f>
        <v>0</v>
      </c>
      <c r="X15" s="11"/>
      <c r="Y15" s="11"/>
      <c r="Z15" s="11"/>
      <c r="AA15" s="11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>
      <c r="A16" s="6" t="s">
        <v>26</v>
      </c>
      <c r="B16" s="6" t="s">
        <v>29</v>
      </c>
      <c r="C16" s="6">
        <v>9</v>
      </c>
      <c r="D16" s="6">
        <v>14</v>
      </c>
      <c r="E16" s="6">
        <v>67</v>
      </c>
      <c r="F16" s="6">
        <v>1</v>
      </c>
      <c r="G16" s="6">
        <v>34</v>
      </c>
      <c r="H16" s="6">
        <v>28</v>
      </c>
      <c r="I16" s="6">
        <v>26</v>
      </c>
      <c r="J16" s="6">
        <v>60</v>
      </c>
      <c r="K16" s="6">
        <v>22</v>
      </c>
      <c r="L16" s="8">
        <f t="shared" si="11"/>
        <v>261</v>
      </c>
      <c r="M16" s="11">
        <f t="shared" si="12"/>
        <v>0.90000000000000002</v>
      </c>
      <c r="N16" s="12">
        <f t="shared" si="13"/>
        <v>0.69999999999999996</v>
      </c>
      <c r="O16" s="12">
        <f t="shared" si="14"/>
        <v>0.67000000000000004</v>
      </c>
      <c r="P16" s="12">
        <f t="shared" si="15"/>
        <v>1</v>
      </c>
      <c r="Q16" s="12">
        <f t="shared" si="16"/>
        <v>0.68000000000000005</v>
      </c>
      <c r="R16" s="12">
        <f t="shared" si="17"/>
        <v>0.93333333333333335</v>
      </c>
      <c r="S16" s="12">
        <f t="shared" si="18"/>
        <v>0.65000000000000002</v>
      </c>
      <c r="T16" s="12">
        <f t="shared" si="19"/>
        <v>1</v>
      </c>
      <c r="U16" s="13">
        <f t="shared" si="20"/>
        <v>0.88</v>
      </c>
      <c r="V16" s="12">
        <f t="shared" si="21"/>
        <v>0.7767857142857143</v>
      </c>
      <c r="W16" s="11" t="b">
        <f>OR(M16&lt;0.5,N16&lt;0.5,O16&lt;0.5,P16&lt;0.5,Q16&lt;0.5,R16&lt;0.5,S16&lt;0.5,T16&lt;0.5,U16&lt;0.5)</f>
        <v>0</v>
      </c>
      <c r="X16" s="11"/>
      <c r="Y16" s="11"/>
      <c r="Z16" s="11"/>
      <c r="AA16" s="11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>
      <c r="A17" s="6" t="s">
        <v>32</v>
      </c>
      <c r="B17" s="6" t="s">
        <v>27</v>
      </c>
      <c r="C17" s="6">
        <v>7</v>
      </c>
      <c r="D17" s="6">
        <v>16</v>
      </c>
      <c r="E17" s="6">
        <v>34</v>
      </c>
      <c r="F17" s="6">
        <v>0</v>
      </c>
      <c r="G17" s="6">
        <v>35</v>
      </c>
      <c r="H17" s="6">
        <v>28</v>
      </c>
      <c r="I17" s="6">
        <v>27</v>
      </c>
      <c r="J17" s="6">
        <v>36</v>
      </c>
      <c r="K17" s="6">
        <v>20</v>
      </c>
      <c r="L17" s="8">
        <f t="shared" si="11"/>
        <v>203</v>
      </c>
      <c r="M17" s="11">
        <f t="shared" si="12"/>
        <v>0.69999999999999996</v>
      </c>
      <c r="N17" s="12">
        <f t="shared" si="13"/>
        <v>0.80000000000000004</v>
      </c>
      <c r="O17" s="12">
        <f t="shared" si="14"/>
        <v>0.34000000000000002</v>
      </c>
      <c r="P17" s="12">
        <f t="shared" si="15"/>
        <v>0</v>
      </c>
      <c r="Q17" s="12">
        <f t="shared" si="16"/>
        <v>0.69999999999999996</v>
      </c>
      <c r="R17" s="12">
        <f t="shared" si="17"/>
        <v>0.93333333333333335</v>
      </c>
      <c r="S17" s="12">
        <f t="shared" si="18"/>
        <v>0.67500000000000004</v>
      </c>
      <c r="T17" s="12">
        <f t="shared" si="19"/>
        <v>0.59999999999999998</v>
      </c>
      <c r="U17" s="13">
        <f t="shared" si="20"/>
        <v>0.80000000000000004</v>
      </c>
      <c r="V17" s="12">
        <f t="shared" si="21"/>
        <v>0.60416666666666663</v>
      </c>
      <c r="W17" s="11" t="b">
        <f>OR(M17&lt;0.5,N17&lt;0.5,O17&lt;0.5,P17&lt;0.5,Q17&lt;0.5,R17&lt;0.5,S17&lt;0.5,T17&lt;0.5,U17&lt;0.5)</f>
        <v>1</v>
      </c>
      <c r="X17" s="11"/>
      <c r="Y17" s="11"/>
      <c r="Z17" s="11"/>
      <c r="AA17" s="11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>
      <c r="A18" s="6" t="s">
        <v>38</v>
      </c>
      <c r="B18" s="6" t="s">
        <v>46</v>
      </c>
      <c r="C18" s="6">
        <v>5</v>
      </c>
      <c r="D18" s="6">
        <v>17</v>
      </c>
      <c r="E18" s="6">
        <v>69</v>
      </c>
      <c r="F18" s="6">
        <v>1</v>
      </c>
      <c r="G18" s="6">
        <v>36</v>
      </c>
      <c r="H18" s="6">
        <v>19</v>
      </c>
      <c r="I18" s="6">
        <v>35</v>
      </c>
      <c r="J18" s="6">
        <v>46</v>
      </c>
      <c r="K18" s="6">
        <v>22</v>
      </c>
      <c r="L18" s="8">
        <f t="shared" si="11"/>
        <v>250</v>
      </c>
      <c r="M18" s="11">
        <f t="shared" si="12"/>
        <v>0.5</v>
      </c>
      <c r="N18" s="12">
        <f t="shared" si="13"/>
        <v>0.84999999999999998</v>
      </c>
      <c r="O18" s="12">
        <f t="shared" si="14"/>
        <v>0.68999999999999995</v>
      </c>
      <c r="P18" s="12">
        <f t="shared" si="15"/>
        <v>1</v>
      </c>
      <c r="Q18" s="12">
        <f t="shared" si="16"/>
        <v>0.71999999999999997</v>
      </c>
      <c r="R18" s="12">
        <f t="shared" si="17"/>
        <v>0.6333333333333333</v>
      </c>
      <c r="S18" s="12">
        <f t="shared" si="18"/>
        <v>0.875</v>
      </c>
      <c r="T18" s="12">
        <f t="shared" si="19"/>
        <v>0.76666666666666672</v>
      </c>
      <c r="U18" s="13">
        <f t="shared" si="20"/>
        <v>0.88</v>
      </c>
      <c r="V18" s="12">
        <f t="shared" si="21"/>
        <v>0.74404761904761907</v>
      </c>
      <c r="W18" s="11" t="b">
        <f>OR(M18&lt;0.5,N18&lt;0.5,O18&lt;0.5,P18&lt;0.5,Q18&lt;0.5,R18&lt;0.5,S18&lt;0.5,T18&lt;0.5,U18&lt;0.5)</f>
        <v>0</v>
      </c>
      <c r="X18" s="11"/>
      <c r="Y18" s="11"/>
      <c r="Z18" s="11"/>
      <c r="AA18" s="11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>
      <c r="A19" s="6" t="s">
        <v>40</v>
      </c>
      <c r="B19" s="6" t="s">
        <v>47</v>
      </c>
      <c r="C19" s="6">
        <v>1</v>
      </c>
      <c r="D19" s="6">
        <v>18</v>
      </c>
      <c r="E19" s="6">
        <v>66</v>
      </c>
      <c r="F19" s="6">
        <v>1</v>
      </c>
      <c r="G19" s="6">
        <v>46</v>
      </c>
      <c r="H19" s="6">
        <v>22</v>
      </c>
      <c r="I19" s="6">
        <v>33</v>
      </c>
      <c r="J19" s="6">
        <v>44</v>
      </c>
      <c r="K19" s="6">
        <v>25</v>
      </c>
      <c r="L19" s="8">
        <f t="shared" si="11"/>
        <v>256</v>
      </c>
      <c r="M19" s="11">
        <f t="shared" si="12"/>
        <v>0.10000000000000001</v>
      </c>
      <c r="N19" s="12">
        <f t="shared" si="13"/>
        <v>0.90000000000000002</v>
      </c>
      <c r="O19" s="12">
        <f t="shared" si="14"/>
        <v>0.66000000000000003</v>
      </c>
      <c r="P19" s="12">
        <f t="shared" si="15"/>
        <v>1</v>
      </c>
      <c r="Q19" s="12">
        <f t="shared" si="16"/>
        <v>0.92000000000000004</v>
      </c>
      <c r="R19" s="12">
        <f t="shared" si="17"/>
        <v>0.73333333333333328</v>
      </c>
      <c r="S19" s="12">
        <f t="shared" si="18"/>
        <v>0.82499999999999996</v>
      </c>
      <c r="T19" s="12">
        <f t="shared" si="19"/>
        <v>0.73333333333333328</v>
      </c>
      <c r="U19" s="13">
        <f t="shared" si="20"/>
        <v>1</v>
      </c>
      <c r="V19" s="12">
        <f t="shared" si="21"/>
        <v>0.76190476190476186</v>
      </c>
      <c r="W19" s="11" t="b">
        <f>OR(M19&lt;0.5,N19&lt;0.5,O19&lt;0.5,P19&lt;0.5,Q19&lt;0.5,R19&lt;0.5,S19&lt;0.5,T19&lt;0.5,U19&lt;0.5)</f>
        <v>1</v>
      </c>
      <c r="X19" s="11"/>
      <c r="Y19" s="11"/>
      <c r="Z19" s="11"/>
      <c r="AA19" s="11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>
      <c r="A20" s="6" t="s">
        <v>38</v>
      </c>
      <c r="B20" s="6" t="s">
        <v>29</v>
      </c>
      <c r="C20" s="6">
        <v>9</v>
      </c>
      <c r="D20" s="6">
        <v>19</v>
      </c>
      <c r="E20" s="6">
        <v>54</v>
      </c>
      <c r="F20" s="6">
        <v>1</v>
      </c>
      <c r="G20" s="6">
        <v>45</v>
      </c>
      <c r="H20" s="6">
        <v>23</v>
      </c>
      <c r="I20" s="6">
        <v>30</v>
      </c>
      <c r="J20" s="6">
        <v>56</v>
      </c>
      <c r="K20" s="6">
        <v>23</v>
      </c>
      <c r="L20" s="8">
        <f t="shared" si="11"/>
        <v>260</v>
      </c>
      <c r="M20" s="11">
        <f t="shared" si="12"/>
        <v>0.90000000000000002</v>
      </c>
      <c r="N20" s="12">
        <f t="shared" si="13"/>
        <v>0.94999999999999996</v>
      </c>
      <c r="O20" s="12">
        <f t="shared" si="14"/>
        <v>0.54000000000000004</v>
      </c>
      <c r="P20" s="12">
        <f t="shared" si="15"/>
        <v>1</v>
      </c>
      <c r="Q20" s="12">
        <f t="shared" si="16"/>
        <v>0.90000000000000002</v>
      </c>
      <c r="R20" s="12">
        <f t="shared" si="17"/>
        <v>0.76666666666666672</v>
      </c>
      <c r="S20" s="12">
        <f t="shared" si="18"/>
        <v>0.75</v>
      </c>
      <c r="T20" s="12">
        <f t="shared" si="19"/>
        <v>0.93333333333333335</v>
      </c>
      <c r="U20" s="13">
        <f t="shared" si="20"/>
        <v>0.92000000000000004</v>
      </c>
      <c r="V20" s="12">
        <f t="shared" si="21"/>
        <v>0.77380952380952384</v>
      </c>
      <c r="W20" s="11" t="b">
        <f>OR(M20&lt;0.5,N20&lt;0.5,O20&lt;0.5,P20&lt;0.5,Q20&lt;0.5,R20&lt;0.5,S20&lt;0.5,T20&lt;0.5,U20&lt;0.5)</f>
        <v>0</v>
      </c>
      <c r="X20" s="11"/>
      <c r="Y20" s="11"/>
      <c r="Z20" s="11"/>
      <c r="AA20" s="11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>
      <c r="A21" s="6" t="s">
        <v>40</v>
      </c>
      <c r="B21" s="6" t="s">
        <v>48</v>
      </c>
      <c r="C21" s="6">
        <v>7</v>
      </c>
      <c r="D21" s="6">
        <v>15</v>
      </c>
      <c r="E21" s="6">
        <v>82</v>
      </c>
      <c r="F21" s="6">
        <v>1</v>
      </c>
      <c r="G21" s="6">
        <v>48</v>
      </c>
      <c r="H21" s="6">
        <v>21</v>
      </c>
      <c r="I21" s="6">
        <v>36</v>
      </c>
      <c r="J21" s="6">
        <v>46</v>
      </c>
      <c r="K21" s="6">
        <v>21</v>
      </c>
      <c r="L21" s="8">
        <f t="shared" si="11"/>
        <v>277</v>
      </c>
      <c r="M21" s="11">
        <f t="shared" si="12"/>
        <v>0.69999999999999996</v>
      </c>
      <c r="N21" s="12">
        <f t="shared" si="13"/>
        <v>0.75</v>
      </c>
      <c r="O21" s="12">
        <f t="shared" si="14"/>
        <v>0.81999999999999995</v>
      </c>
      <c r="P21" s="12">
        <f t="shared" si="15"/>
        <v>1</v>
      </c>
      <c r="Q21" s="12">
        <f t="shared" si="16"/>
        <v>0.95999999999999996</v>
      </c>
      <c r="R21" s="12">
        <f t="shared" si="17"/>
        <v>0.69999999999999996</v>
      </c>
      <c r="S21" s="12">
        <f t="shared" si="18"/>
        <v>0.90000000000000002</v>
      </c>
      <c r="T21" s="12">
        <f t="shared" si="19"/>
        <v>0.76666666666666672</v>
      </c>
      <c r="U21" s="13">
        <f t="shared" si="20"/>
        <v>0.83999999999999997</v>
      </c>
      <c r="V21" s="12">
        <f t="shared" si="21"/>
        <v>0.82440476190476186</v>
      </c>
      <c r="W21" s="11" t="b">
        <f>OR(M21&lt;0.5,N21&lt;0.5,O21&lt;0.5,P21&lt;0.5,Q21&lt;0.5,R21&lt;0.5,S21&lt;0.5,T21&lt;0.5,U21&lt;0.5)</f>
        <v>0</v>
      </c>
      <c r="X21" s="11"/>
      <c r="Y21" s="11"/>
      <c r="Z21" s="11"/>
      <c r="AA21" s="11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>
      <c r="A22" s="6" t="s">
        <v>26</v>
      </c>
      <c r="B22" s="6" t="s">
        <v>49</v>
      </c>
      <c r="C22" s="6">
        <v>4</v>
      </c>
      <c r="D22" s="6">
        <v>14</v>
      </c>
      <c r="E22" s="6">
        <v>39</v>
      </c>
      <c r="F22" s="6">
        <v>0</v>
      </c>
      <c r="G22" s="6">
        <v>12</v>
      </c>
      <c r="H22" s="6">
        <v>9</v>
      </c>
      <c r="I22" s="6">
        <v>22</v>
      </c>
      <c r="J22" s="6">
        <v>38</v>
      </c>
      <c r="K22" s="6">
        <v>6</v>
      </c>
      <c r="L22" s="8">
        <f t="shared" si="11"/>
        <v>144</v>
      </c>
      <c r="M22" s="11">
        <f t="shared" si="12"/>
        <v>0.40000000000000002</v>
      </c>
      <c r="N22" s="12">
        <f t="shared" si="13"/>
        <v>0.69999999999999996</v>
      </c>
      <c r="O22" s="12">
        <f t="shared" si="14"/>
        <v>0.39000000000000001</v>
      </c>
      <c r="P22" s="12">
        <f t="shared" si="15"/>
        <v>0</v>
      </c>
      <c r="Q22" s="12">
        <f t="shared" si="16"/>
        <v>0.23999999999999999</v>
      </c>
      <c r="R22" s="12">
        <f t="shared" si="17"/>
        <v>0.29999999999999999</v>
      </c>
      <c r="S22" s="12">
        <f t="shared" si="18"/>
        <v>0.55000000000000004</v>
      </c>
      <c r="T22" s="12">
        <f t="shared" si="19"/>
        <v>0.6333333333333333</v>
      </c>
      <c r="U22" s="13">
        <f t="shared" si="20"/>
        <v>0.23999999999999999</v>
      </c>
      <c r="V22" s="12">
        <f t="shared" si="21"/>
        <v>0.42857142857142855</v>
      </c>
      <c r="W22" s="11" t="b">
        <f>OR(M22&lt;0.5,N22&lt;0.5,O22&lt;0.5,P22&lt;0.5,Q22&lt;0.5,R22&lt;0.5,S22&lt;0.5,T22&lt;0.5,U22&lt;0.5)</f>
        <v>1</v>
      </c>
      <c r="X22" s="11"/>
      <c r="Y22" s="11"/>
      <c r="Z22" s="11"/>
      <c r="AA22" s="11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>
      <c r="A23" s="6" t="s">
        <v>40</v>
      </c>
      <c r="B23" s="6" t="s">
        <v>37</v>
      </c>
      <c r="C23" s="6">
        <v>7</v>
      </c>
      <c r="D23" s="6">
        <v>6</v>
      </c>
      <c r="E23" s="6">
        <v>60</v>
      </c>
      <c r="F23" s="6">
        <v>1</v>
      </c>
      <c r="G23" s="6">
        <v>35</v>
      </c>
      <c r="H23" s="6">
        <v>18</v>
      </c>
      <c r="I23" s="6">
        <v>17</v>
      </c>
      <c r="J23" s="6">
        <v>40</v>
      </c>
      <c r="K23" s="6">
        <v>12</v>
      </c>
      <c r="L23" s="8">
        <f t="shared" si="11"/>
        <v>196</v>
      </c>
      <c r="M23" s="11">
        <f t="shared" si="12"/>
        <v>0.69999999999999996</v>
      </c>
      <c r="N23" s="12">
        <f t="shared" si="13"/>
        <v>0.29999999999999999</v>
      </c>
      <c r="O23" s="12">
        <f t="shared" si="14"/>
        <v>0.59999999999999998</v>
      </c>
      <c r="P23" s="12">
        <f t="shared" si="15"/>
        <v>1</v>
      </c>
      <c r="Q23" s="12">
        <f t="shared" si="16"/>
        <v>0.69999999999999996</v>
      </c>
      <c r="R23" s="12">
        <f t="shared" si="17"/>
        <v>0.59999999999999998</v>
      </c>
      <c r="S23" s="12">
        <f t="shared" si="18"/>
        <v>0.42499999999999999</v>
      </c>
      <c r="T23" s="12">
        <f t="shared" si="19"/>
        <v>0.66666666666666663</v>
      </c>
      <c r="U23" s="13">
        <f t="shared" si="20"/>
        <v>0.47999999999999998</v>
      </c>
      <c r="V23" s="12">
        <f t="shared" si="21"/>
        <v>0.58333333333333337</v>
      </c>
      <c r="W23" s="11" t="b">
        <f>OR(M23&lt;0.5,N23&lt;0.5,O23&lt;0.5,P23&lt;0.5,Q23&lt;0.5,R23&lt;0.5,S23&lt;0.5,T23&lt;0.5,U23&lt;0.5)</f>
        <v>1</v>
      </c>
      <c r="X23" s="11"/>
      <c r="Y23" s="11"/>
      <c r="Z23" s="11"/>
      <c r="AA23" s="11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ht="14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8"/>
      <c r="M24" s="6"/>
      <c r="N24" s="6"/>
      <c r="O24" s="6"/>
      <c r="P24" s="6"/>
      <c r="Q24" s="6"/>
      <c r="R24" s="6"/>
      <c r="S24" s="6"/>
      <c r="T24" s="6"/>
      <c r="U24" s="8"/>
      <c r="V24" s="6"/>
      <c r="W24" s="6"/>
      <c r="X24" s="6"/>
      <c r="Y24" s="6"/>
      <c r="Z24" s="6"/>
      <c r="AA24" s="6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ht="14.25">
      <c r="A25" s="6"/>
      <c r="B25" s="6" t="s">
        <v>50</v>
      </c>
      <c r="C25" s="6">
        <f>MIN(C4:C23)</f>
        <v>1</v>
      </c>
      <c r="D25" s="6">
        <f>MIN(D4:D23)</f>
        <v>6</v>
      </c>
      <c r="E25" s="6">
        <f>MIN(E4:E23)</f>
        <v>34</v>
      </c>
      <c r="F25" s="6">
        <f>MIN(F4:F23)</f>
        <v>0</v>
      </c>
      <c r="G25" s="6">
        <f>MIN(G4:G23)</f>
        <v>12</v>
      </c>
      <c r="H25" s="6">
        <f>MIN(H4:H23)</f>
        <v>9</v>
      </c>
      <c r="I25" s="6">
        <f>MIN(I4:I23)</f>
        <v>17</v>
      </c>
      <c r="J25" s="6">
        <f>MIN(J4:J23)</f>
        <v>10</v>
      </c>
      <c r="K25" s="6">
        <f>MIN(K4:K23)</f>
        <v>6</v>
      </c>
      <c r="L25" s="8">
        <f>MIN(L4:L23)</f>
        <v>144</v>
      </c>
      <c r="M25" s="12">
        <f>MIN(M4:M23)</f>
        <v>0.10000000000000001</v>
      </c>
      <c r="N25" s="12">
        <f>MIN(N4:N23)</f>
        <v>0.29999999999999999</v>
      </c>
      <c r="O25" s="12">
        <f>MIN(O4:O23)</f>
        <v>0.34000000000000002</v>
      </c>
      <c r="P25" s="12">
        <f>MIN(P4:P23)</f>
        <v>0</v>
      </c>
      <c r="Q25" s="12">
        <f>MIN(Q4:Q23)</f>
        <v>0.23999999999999999</v>
      </c>
      <c r="R25" s="12">
        <f>MIN(R4:R23)</f>
        <v>0.29999999999999999</v>
      </c>
      <c r="S25" s="12">
        <f>MIN(S4:S23)</f>
        <v>0.42499999999999999</v>
      </c>
      <c r="T25" s="12">
        <f>MIN(T4:T23)</f>
        <v>0.16666666666666666</v>
      </c>
      <c r="U25" s="13">
        <f>MIN(U4:U23)</f>
        <v>0.23999999999999999</v>
      </c>
      <c r="V25" s="12">
        <f>MIN(V4:V23)</f>
        <v>0.42857142857142855</v>
      </c>
      <c r="W25" s="12"/>
      <c r="X25" s="12"/>
      <c r="Y25" s="12"/>
      <c r="Z25" s="12"/>
      <c r="AA25" s="6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ht="14.25">
      <c r="A26" s="6"/>
      <c r="B26" s="6" t="s">
        <v>51</v>
      </c>
      <c r="C26" s="6">
        <f>MAX(C4:C23)</f>
        <v>9</v>
      </c>
      <c r="D26" s="6">
        <f>MAX(D4:D23)</f>
        <v>20</v>
      </c>
      <c r="E26" s="6">
        <f>MAX(E4:E23)</f>
        <v>98</v>
      </c>
      <c r="F26" s="6">
        <f>MAX(F4:F23)</f>
        <v>1</v>
      </c>
      <c r="G26" s="6">
        <f>MAX(G4:G23)</f>
        <v>50</v>
      </c>
      <c r="H26" s="6">
        <f>MAX(H4:H23)</f>
        <v>29</v>
      </c>
      <c r="I26" s="6">
        <f>MAX(I4:I23)</f>
        <v>40</v>
      </c>
      <c r="J26" s="6">
        <f>MAX(J4:J23)</f>
        <v>60</v>
      </c>
      <c r="K26" s="6">
        <f>MAX(K4:K23)</f>
        <v>25</v>
      </c>
      <c r="L26" s="8">
        <f>MAX(L4:L23)</f>
        <v>293</v>
      </c>
      <c r="M26" s="12">
        <f>MAX(M4:M23)</f>
        <v>0.90000000000000002</v>
      </c>
      <c r="N26" s="12">
        <f>MAX(N4:N23)</f>
        <v>1</v>
      </c>
      <c r="O26" s="12">
        <f>MAX(O4:O23)</f>
        <v>0.97999999999999998</v>
      </c>
      <c r="P26" s="12">
        <f>MAX(P4:P23)</f>
        <v>1</v>
      </c>
      <c r="Q26" s="12">
        <f>MAX(Q4:Q23)</f>
        <v>1</v>
      </c>
      <c r="R26" s="12">
        <f>MAX(R4:R23)</f>
        <v>0.96666666666666667</v>
      </c>
      <c r="S26" s="12">
        <f>MAX(S4:S23)</f>
        <v>1</v>
      </c>
      <c r="T26" s="12">
        <f>MAX(T4:T23)</f>
        <v>1</v>
      </c>
      <c r="U26" s="13">
        <f>MAX(U4:U23)</f>
        <v>1</v>
      </c>
      <c r="V26" s="12">
        <f>MAX(V4:V23)</f>
        <v>0.87202380952380953</v>
      </c>
      <c r="W26" s="6"/>
      <c r="X26" s="6"/>
      <c r="Y26" s="6"/>
      <c r="Z26" s="6"/>
      <c r="AA26" s="6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ht="14.25">
      <c r="A27" s="6"/>
      <c r="B27" s="6" t="s">
        <v>52</v>
      </c>
      <c r="C27" s="6">
        <f>AVERAGE(C4:C23)</f>
        <v>6.5999999999999996</v>
      </c>
      <c r="D27" s="6">
        <f>AVERAGE(D4:D23)</f>
        <v>15.75</v>
      </c>
      <c r="E27" s="6">
        <f>AVERAGE(E4:E23)</f>
        <v>70.849999999999994</v>
      </c>
      <c r="F27" s="6">
        <f>AVERAGE(F4:F23)</f>
        <v>0.90000000000000002</v>
      </c>
      <c r="G27" s="6">
        <f>AVERAGE(G4:G23)</f>
        <v>38.649999999999999</v>
      </c>
      <c r="H27" s="6">
        <f>AVERAGE(H4:H23)</f>
        <v>21.850000000000001</v>
      </c>
      <c r="I27" s="6">
        <f>AVERAGE(I4:I23)</f>
        <v>29.850000000000001</v>
      </c>
      <c r="J27" s="6">
        <f>AVERAGE(J4:J23)</f>
        <v>43.5</v>
      </c>
      <c r="K27" s="6">
        <f>AVERAGE(K4:K23)</f>
        <v>19.5</v>
      </c>
      <c r="L27" s="8">
        <f>AVERAGE(L4:L23)</f>
        <v>247.44999999999999</v>
      </c>
      <c r="M27" s="12">
        <f>AVERAGE(M4:M23)</f>
        <v>0.65999999999999992</v>
      </c>
      <c r="N27" s="12">
        <f>AVERAGE(N4:N23)</f>
        <v>0.78749999999999987</v>
      </c>
      <c r="O27" s="12">
        <f>AVERAGE(O4:O23)</f>
        <v>0.70850000000000002</v>
      </c>
      <c r="P27" s="12">
        <f>AVERAGE(P4:P23)</f>
        <v>0.90000000000000002</v>
      </c>
      <c r="Q27" s="12">
        <f>AVERAGE(Q4:Q23)</f>
        <v>0.77299999999999991</v>
      </c>
      <c r="R27" s="12">
        <f>AVERAGE(R4:R23)</f>
        <v>0.72833333333333328</v>
      </c>
      <c r="S27" s="12">
        <f>AVERAGE(S4:S23)</f>
        <v>0.74625000000000008</v>
      </c>
      <c r="T27" s="12">
        <f>AVERAGE(T4:T23)</f>
        <v>0.72499999999999998</v>
      </c>
      <c r="U27" s="13">
        <f>AVERAGE(U4:U23)</f>
        <v>0.78000000000000003</v>
      </c>
      <c r="V27" s="12">
        <f>AVERAGE(V4:V23)</f>
        <v>0.73645833333333321</v>
      </c>
      <c r="W27" s="6"/>
      <c r="X27" s="6"/>
      <c r="Y27" s="6"/>
      <c r="Z27" s="6"/>
      <c r="AA27" s="6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ht="14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ht="14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ht="14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ht="14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ht="14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ht="14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ht="14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ht="14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ht="14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ht="14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ht="14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ht="14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ht="14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ht="14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ht="14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ht="14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ht="14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ht="14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ht="14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ht="14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ht="14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ht="14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ht="14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ht="14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ht="14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ht="14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ht="14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ht="14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ht="14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ht="14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ht="14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ht="14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ht="14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ht="14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ht="14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ht="14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ht="14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ht="14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ht="14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ht="14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ht="14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ht="14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ht="14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ht="14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ht="14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ht="14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ht="14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ht="14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ht="14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ht="14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</sheetData>
  <conditionalFormatting sqref="C4:C23">
    <cfRule type="iconSet" priority="17">
      <iconSet iconSet="3TrafficLights1">
        <cfvo type="percent" val="0"/>
        <cfvo type="num" val="5"/>
        <cfvo type="num" val="7"/>
      </iconSet>
    </cfRule>
  </conditionalFormatting>
  <conditionalFormatting sqref="D4:D23">
    <cfRule type="iconSet" priority="16">
      <iconSet iconSet="3TrafficLights1">
        <cfvo type="percent" val="0"/>
        <cfvo type="num" val="10"/>
        <cfvo type="num" val="15"/>
      </iconSet>
    </cfRule>
  </conditionalFormatting>
  <conditionalFormatting sqref="E4:E23">
    <cfRule type="iconSet" priority="15">
      <iconSet iconSet="3TrafficLights1">
        <cfvo type="percent" val="0"/>
        <cfvo type="percent" val="33"/>
        <cfvo type="percent" val="67"/>
      </iconSet>
    </cfRule>
  </conditionalFormatting>
  <conditionalFormatting sqref="F4:F23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G4:G23">
    <cfRule type="iconSet" priority="13">
      <iconSet iconSet="3TrafficLights1">
        <cfvo type="percent" val="0"/>
        <cfvo type="num" val="25"/>
        <cfvo type="num" val="40"/>
      </iconSet>
    </cfRule>
  </conditionalFormatting>
  <conditionalFormatting sqref="H4:H23">
    <cfRule type="iconSet" priority="12">
      <iconSet iconSet="3TrafficLights1">
        <cfvo type="percent" val="0"/>
        <cfvo type="num" val="15"/>
        <cfvo type="num" val="20"/>
      </iconSet>
    </cfRule>
  </conditionalFormatting>
  <conditionalFormatting sqref="I4:I23">
    <cfRule type="iconSet" priority="11">
      <iconSet iconSet="3TrafficLights1">
        <cfvo type="percent" val="0"/>
        <cfvo type="num" val="20"/>
        <cfvo type="num" val="30"/>
      </iconSet>
    </cfRule>
  </conditionalFormatting>
  <conditionalFormatting sqref="J4:J23">
    <cfRule type="iconSet" priority="10">
      <iconSet iconSet="3TrafficLights1">
        <cfvo type="percent" val="0"/>
        <cfvo type="num" val="30"/>
        <cfvo type="num" val="45"/>
      </iconSet>
    </cfRule>
  </conditionalFormatting>
  <conditionalFormatting sqref="K4:K23">
    <cfRule type="iconSet" priority="9">
      <iconSet iconSet="3TrafficLights1">
        <cfvo type="percent" val="0"/>
        <cfvo type="num" val="12.5"/>
        <cfvo type="num" val="18"/>
      </iconSet>
    </cfRule>
  </conditionalFormatting>
  <conditionalFormatting sqref="F4:F23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L4:L23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priority="7" id="{00E60019-00A8-45E1-A48A-00C000CB0078}">
            <x14:dataBar maxLength="100" minLength="0" axisPosition="automatic" direction="context" gradient="0" negativeBarBorderColorSameAsPositive="0">
              <x14:cfvo type="autoMin"/>
              <x14:cfvo type="autoMax"/>
              <x14:fillColor rgb="FFFF555A"/>
              <x14:negativeFillColor indexed="2"/>
              <x14:axisColor indexed="64"/>
            </x14:dataBar>
          </x14:cfRule>
          <xm:sqref>W4:W23</xm:sqref>
        </x14:conditionalFormatting>
        <x14:conditionalFormatting xmlns:xm="http://schemas.microsoft.com/office/excel/2006/main">
          <x14:cfRule type="cellIs" priority="6" operator="lessThan" id="{003C0020-001A-46F8-8299-00DE00FC00D4}">
            <xm:f>0.5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M4:M23</xm:sqref>
        </x14:conditionalFormatting>
        <x14:conditionalFormatting xmlns:xm="http://schemas.microsoft.com/office/excel/2006/main">
          <x14:cfRule type="cellIs" priority="5" operator="lessThan" id="{004B00E0-00DF-49DF-B414-00BA0015000E}">
            <xm:f>0.5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N4:N23</xm:sqref>
        </x14:conditionalFormatting>
        <x14:conditionalFormatting xmlns:xm="http://schemas.microsoft.com/office/excel/2006/main">
          <x14:cfRule type="cellIs" priority="4" operator="lessThan" id="{008200B4-00AF-4884-B080-00FB00B20073}">
            <xm:f>0.5</xm:f>
            <x14:dxf>
              <font>
                <color theme="3" tint="0"/>
              </font>
              <fill>
                <patternFill patternType="solid">
                  <fgColor rgb="FFC5D9F1"/>
                  <bgColor rgb="FFC5D9F1"/>
                </patternFill>
              </fill>
            </x14:dxf>
          </x14:cfRule>
          <xm:sqref>O4:O23</xm:sqref>
        </x14:conditionalFormatting>
        <x14:conditionalFormatting xmlns:xm="http://schemas.microsoft.com/office/excel/2006/main">
          <x14:cfRule type="cellIs" priority="3" operator="lessThan" id="{0086003B-00D5-49F9-9059-004F00C60032}">
            <xm:f>0.5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N4:N23</xm:sqref>
        </x14:conditionalFormatting>
        <x14:conditionalFormatting xmlns:xm="http://schemas.microsoft.com/office/excel/2006/main">
          <x14:cfRule type="cellIs" priority="2" operator="lessThan" id="{00AF00D7-00B0-4CF2-B98C-00E7001400DF}">
            <xm:f>0.5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O4:V23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5.57421875"/>
    <col customWidth="1" min="2" max="2" width="6.28125"/>
    <col bestFit="1" customWidth="1" min="3" max="3" width="11.22265625"/>
    <col customWidth="1" min="4" max="4" width="25.7109375"/>
  </cols>
  <sheetData>
    <row r="1">
      <c r="A1" s="14" t="s">
        <v>53</v>
      </c>
      <c r="B1" s="15"/>
    </row>
    <row r="2">
      <c r="A2" s="16"/>
      <c r="B2" s="15"/>
    </row>
    <row r="3">
      <c r="A3" t="s">
        <v>54</v>
      </c>
      <c r="B3" s="17" t="s">
        <v>55</v>
      </c>
    </row>
    <row r="4">
      <c r="A4" s="18" t="b">
        <v>0</v>
      </c>
      <c r="B4">
        <f>COUNTIF(Sheet1!W4:W23,FALSE)</f>
        <v>15</v>
      </c>
    </row>
    <row r="5">
      <c r="A5" s="18" t="b">
        <v>1</v>
      </c>
      <c r="B5">
        <f>COUNTIF(Sheet1!W4:W23,TRUE)</f>
        <v>5</v>
      </c>
    </row>
    <row r="6">
      <c r="A6" s="18" t="s">
        <v>56</v>
      </c>
      <c r="B6">
        <f>COUNTA(Sheet1!W4:W23)</f>
        <v>20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4</cp:revision>
  <dcterms:created xsi:type="dcterms:W3CDTF">2025-07-31T08:59:40Z</dcterms:created>
  <dcterms:modified xsi:type="dcterms:W3CDTF">2025-08-01T10:39:36Z</dcterms:modified>
</cp:coreProperties>
</file>