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8" windowWidth="22980" windowHeight="9288" activeTab="7"/>
  </bookViews>
  <sheets>
    <sheet name="Sheet1" sheetId="1" r:id="rId1"/>
    <sheet name="Sheet2" sheetId="2" r:id="rId2"/>
    <sheet name="Sheet5" sheetId="6" r:id="rId3"/>
    <sheet name="Sheet3" sheetId="3" r:id="rId4"/>
    <sheet name="Sheet4" sheetId="7" r:id="rId5"/>
    <sheet name="Sheet8" sheetId="10" r:id="rId6"/>
    <sheet name="Sheet6" sheetId="8" r:id="rId7"/>
    <sheet name="Sheet7" sheetId="11" r:id="rId8"/>
    <sheet name="Sheet10" sheetId="13" r:id="rId9"/>
  </sheets>
  <definedNames>
    <definedName name="_xlnm._FilterDatabase" localSheetId="1" hidden="1">Sheet2!$A$1:$I$6</definedName>
    <definedName name="_xlnm._FilterDatabase" localSheetId="7" hidden="1">Sheet7!$A$1:$W$100</definedName>
    <definedName name="Slicer_Brand">#N/A</definedName>
    <definedName name="Slicer_Car">#N/A</definedName>
    <definedName name="Slicer_Cost">#N/A</definedName>
    <definedName name="Slicer_id">#N/A</definedName>
    <definedName name="Slicer_id1">#N/A</definedName>
    <definedName name="Slicer_Name">#N/A</definedName>
    <definedName name="Slicer_name1">#N/A</definedName>
    <definedName name="Slicer_Price">#N/A</definedName>
    <definedName name="Slicer_salary">#N/A</definedName>
    <definedName name="Slicer_salary1">#N/A</definedName>
    <definedName name="Slicer_Vehicle">#N/A</definedName>
    <definedName name="Slicer_Year">#N/A</definedName>
    <definedName name="vehi" localSheetId="5">Sheet8!$A$1:$B$13</definedName>
    <definedName name="vehi_1" localSheetId="5">Sheet8!$E$4:$I$16</definedName>
  </definedNames>
  <calcPr calcId="144525"/>
  <pivotCaches>
    <pivotCache cacheId="3" r:id="rId10"/>
    <pivotCache cacheId="4" r:id="rId11"/>
    <pivotCache cacheId="5" r:id="rId12"/>
    <pivotCache cacheId="6" r:id="rId13"/>
    <pivotCache cacheId="7"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2" l="1"/>
  <c r="G3" i="3" l="1"/>
  <c r="G4" i="3"/>
  <c r="G5" i="3"/>
  <c r="G2" i="3"/>
  <c r="F3" i="3"/>
  <c r="F4" i="3"/>
  <c r="F5" i="3"/>
  <c r="F2" i="3"/>
  <c r="G18" i="2"/>
  <c r="G14" i="2"/>
  <c r="G10" i="2"/>
  <c r="Q24" i="1" l="1"/>
  <c r="Q23" i="1"/>
</calcChain>
</file>

<file path=xl/connections.xml><?xml version="1.0" encoding="utf-8"?>
<connections xmlns="http://schemas.openxmlformats.org/spreadsheetml/2006/main">
  <connection id="1" odcFile="C:\Program Files (x86)\Microsoft Office\Office14\QUERIES\MSN MoneyCentral Investor Major Indicies.iqy" name="MSN MoneyCentral Investor Major Indicies" type="4" refreshedVersion="0" background="1" saveData="1">
    <webPr parsePre="1" consecutive="1" url="http://moneycentral.msn.com/investor/external/excel/quotes.asp?symbol=$INDU,$COMP,$TRAN,$UTIL,$DAX,$FTSE,$HSI,$IIX.X,$COMPX,$NI225,$CAC,$SOX.X,$IUX,$OEX,$INX,$STI,$AOI,$CA:OSPTX" htmlFormat="all"/>
  </connection>
  <connection id="2" name="vehi" type="6" refreshedVersion="4" background="1" saveData="1">
    <textPr codePage="437" sourceFile="C:\Users\appar\OneDrive\Desktop\vehi.csv">
      <textFields count="5">
        <textField type="skip"/>
        <textField type="skip"/>
        <textField type="skip"/>
        <textField/>
        <textField/>
      </textFields>
    </textPr>
  </connection>
  <connection id="3" name="vehi1" type="6" refreshedVersion="4" background="1" saveData="1">
    <textPr codePage="437" sourceFile="C:\Users\appar\OneDrive\Desktop\vehi.csv">
      <textFields count="5">
        <textField/>
        <textField/>
        <textField/>
        <textField/>
        <textField/>
      </textFields>
    </textPr>
  </connection>
</connections>
</file>

<file path=xl/sharedStrings.xml><?xml version="1.0" encoding="utf-8"?>
<sst xmlns="http://schemas.openxmlformats.org/spreadsheetml/2006/main" count="1543" uniqueCount="399">
  <si>
    <t>rahul</t>
  </si>
  <si>
    <t>yash</t>
  </si>
  <si>
    <t>saeel</t>
  </si>
  <si>
    <t>om</t>
  </si>
  <si>
    <t>A</t>
  </si>
  <si>
    <t>B</t>
  </si>
  <si>
    <t>C</t>
  </si>
  <si>
    <t>D</t>
  </si>
  <si>
    <t>E</t>
  </si>
  <si>
    <t>Row Labels</t>
  </si>
  <si>
    <t>Grand Total</t>
  </si>
  <si>
    <t>Sum of sr</t>
  </si>
  <si>
    <t>Sum of date</t>
  </si>
  <si>
    <t>Column Labels</t>
  </si>
  <si>
    <t>Total Sum of sr</t>
  </si>
  <si>
    <t>Total Sum of date</t>
  </si>
  <si>
    <t>Aplha</t>
  </si>
  <si>
    <t>Number</t>
  </si>
  <si>
    <t>FR</t>
  </si>
  <si>
    <t>gr</t>
  </si>
  <si>
    <t>name</t>
  </si>
  <si>
    <t>id</t>
  </si>
  <si>
    <t>salary</t>
  </si>
  <si>
    <t>empname</t>
  </si>
  <si>
    <t>Vlookup</t>
  </si>
  <si>
    <t>Vertical table</t>
  </si>
  <si>
    <t>Horizontal table</t>
  </si>
  <si>
    <t>Hlookup</t>
  </si>
  <si>
    <t>upid</t>
  </si>
  <si>
    <t>Xlookup</t>
  </si>
  <si>
    <t>Name</t>
  </si>
  <si>
    <t>ctrl + t to convert data into table</t>
  </si>
  <si>
    <t>(All)</t>
  </si>
  <si>
    <t>Sum of salary</t>
  </si>
  <si>
    <t>to add slicer first create pivot table</t>
  </si>
  <si>
    <t>Expenses</t>
  </si>
  <si>
    <t>Bonus</t>
  </si>
  <si>
    <t>Total Sum</t>
  </si>
  <si>
    <t>Press '=' before typing tyhings like sum ,vlookup etc</t>
  </si>
  <si>
    <t>Total Sum 2</t>
  </si>
  <si>
    <t>Year</t>
  </si>
  <si>
    <t>Height</t>
  </si>
  <si>
    <t>Weight</t>
  </si>
  <si>
    <t>Car</t>
  </si>
  <si>
    <t>Turismo</t>
  </si>
  <si>
    <t>Zenterno</t>
  </si>
  <si>
    <t>Visione</t>
  </si>
  <si>
    <t>Buffalo</t>
  </si>
  <si>
    <t>Dominator</t>
  </si>
  <si>
    <t>Vigero</t>
  </si>
  <si>
    <t>Super Daimond</t>
  </si>
  <si>
    <t>XA21</t>
  </si>
  <si>
    <t>Virtue</t>
  </si>
  <si>
    <t>Monroe</t>
  </si>
  <si>
    <t>Weevil</t>
  </si>
  <si>
    <t>Gauntlet</t>
  </si>
  <si>
    <t>Comet</t>
  </si>
  <si>
    <t>Adder</t>
  </si>
  <si>
    <t>Nero</t>
  </si>
  <si>
    <t>Bison</t>
  </si>
  <si>
    <t>F620</t>
  </si>
  <si>
    <t>Rapid GT</t>
  </si>
  <si>
    <t>Brand</t>
  </si>
  <si>
    <t>Grotti</t>
  </si>
  <si>
    <t>Peggasi</t>
  </si>
  <si>
    <t>Bravado</t>
  </si>
  <si>
    <t>Vapid</t>
  </si>
  <si>
    <t>Declasse</t>
  </si>
  <si>
    <t>Enus</t>
  </si>
  <si>
    <t>Ocelot</t>
  </si>
  <si>
    <t>BF</t>
  </si>
  <si>
    <t>Pfister</t>
  </si>
  <si>
    <t>Truffade</t>
  </si>
  <si>
    <t>Price</t>
  </si>
  <si>
    <t>Sum of Price</t>
  </si>
  <si>
    <t>Overall Position (Lap Time)</t>
  </si>
  <si>
    <t>Class</t>
  </si>
  <si>
    <t>Vehicle</t>
  </si>
  <si>
    <t>Planes</t>
  </si>
  <si>
    <t>Alpha-Z1</t>
  </si>
  <si>
    <t>Howard NX-25</t>
  </si>
  <si>
    <t>Pyro</t>
  </si>
  <si>
    <t>Hydra</t>
  </si>
  <si>
    <t>Rogue</t>
  </si>
  <si>
    <t>V-65 Molotok</t>
  </si>
  <si>
    <t>P-45 Nokota</t>
  </si>
  <si>
    <t>P-996 Lazer</t>
  </si>
  <si>
    <t>Besra</t>
  </si>
  <si>
    <t>Seabreeze</t>
  </si>
  <si>
    <t>Avenger</t>
  </si>
  <si>
    <t>Vestra</t>
  </si>
  <si>
    <t>LF-22 Starling</t>
  </si>
  <si>
    <t>Mogul</t>
  </si>
  <si>
    <t>B-11 Strikeforce</t>
  </si>
  <si>
    <t>Nimbus</t>
  </si>
  <si>
    <t>Luxor Deluxe</t>
  </si>
  <si>
    <t>Luxor</t>
  </si>
  <si>
    <t>Mallard</t>
  </si>
  <si>
    <t>Tula</t>
  </si>
  <si>
    <t>Shamal</t>
  </si>
  <si>
    <t>Miljet</t>
  </si>
  <si>
    <t>Cuban 800</t>
  </si>
  <si>
    <t>Overall Position (Top Speed)</t>
  </si>
  <si>
    <t>Helicopters</t>
  </si>
  <si>
    <t>Sparrow</t>
  </si>
  <si>
    <t>RO-86 Alkonost</t>
  </si>
  <si>
    <t>Volatol</t>
  </si>
  <si>
    <t>Motorcycles</t>
  </si>
  <si>
    <t>Reever</t>
  </si>
  <si>
    <t>Volatus</t>
  </si>
  <si>
    <t>go to options then customize ribbons to add developer optioon then record macro and stop then run</t>
  </si>
  <si>
    <t>recorded macro</t>
  </si>
  <si>
    <t>Top Speed (mph)</t>
  </si>
  <si>
    <t>Top Speed Position</t>
  </si>
  <si>
    <t>In Class</t>
  </si>
  <si>
    <t>Overall</t>
  </si>
  <si>
    <t>y=bx+a+c</t>
  </si>
  <si>
    <t>y=dependant variable</t>
  </si>
  <si>
    <t>x=independent variable</t>
  </si>
  <si>
    <t>a= y intercept i.e expected mean value of Y when x variables are equal  to 0 (point where lines crosses y axis)</t>
  </si>
  <si>
    <t>b = slope of regression line which is the rate of change of y as x changes</t>
  </si>
  <si>
    <t>c = constant ie random error i.e difference between actual value and predicted value</t>
  </si>
  <si>
    <t>Multiple R -corealtion coefiicient larger the value the stronger the realti0onship Strength of relationship</t>
  </si>
  <si>
    <t>R sqaure -coefiicient of determination shows good ness of fot that is the sum of sqaures</t>
  </si>
  <si>
    <t>standard error- the basic error which needs to be lowered or zero</t>
  </si>
  <si>
    <t>Obeervation- number of obeservation</t>
  </si>
  <si>
    <t>df-degrees of freedom</t>
  </si>
  <si>
    <t>ms - mean sqaure</t>
  </si>
  <si>
    <t>f- f test -shows overall signidicane</t>
  </si>
  <si>
    <t>coefficients- enables to build linear regression</t>
  </si>
  <si>
    <t>resdual output - shows difference how far the atcual value os from predicted value</t>
  </si>
  <si>
    <t>Adj r square- used in multiple regression because may independent variable</t>
  </si>
  <si>
    <t>Anova-anaylissi of variance</t>
  </si>
  <si>
    <t>ss-sum of sqaures shows info about data which fits the data</t>
  </si>
  <si>
    <t>significane f - shows realialibity of model ie. If its is greator than 0.05 then it is bad and choose anpyther indepant variable</t>
  </si>
  <si>
    <t>percentile - gives probability putput</t>
  </si>
  <si>
    <t>go to data and select files from there to import</t>
  </si>
  <si>
    <t>Speeder</t>
  </si>
  <si>
    <t>Jetmax</t>
  </si>
  <si>
    <t>Dinghy</t>
  </si>
  <si>
    <t>Weaponized Dinghy</t>
  </si>
  <si>
    <t>Squalo</t>
  </si>
  <si>
    <t>Tropic</t>
  </si>
  <si>
    <t>Seashark</t>
  </si>
  <si>
    <t>Toro</t>
  </si>
  <si>
    <t>Police Predator</t>
  </si>
  <si>
    <t>Suntrap</t>
  </si>
  <si>
    <t>Kurtz 31 Patrol Boat</t>
  </si>
  <si>
    <t>Marquis</t>
  </si>
  <si>
    <t>Position</t>
  </si>
  <si>
    <t>power qyery is not available in this version</t>
  </si>
  <si>
    <t>power query will open like new window similar to vba and u can select to tranform the data there which is very simple</t>
  </si>
  <si>
    <t>cloase and load to load the data in the excel</t>
  </si>
  <si>
    <t>4 tabs</t>
  </si>
  <si>
    <t>home-remve,add ,split.merge cloums</t>
  </si>
  <si>
    <t>transform-pivot,extract,statistcs formulas,format data</t>
  </si>
  <si>
    <t>add cloumn- which is custom cloumn to implment formula type of cloumns and can have conditions</t>
  </si>
  <si>
    <t>view-basic view tab</t>
  </si>
  <si>
    <t>for date the data needs to be converted into english united state format if it is regional format</t>
  </si>
  <si>
    <t xml:space="preserve">steps-file&gt;options and settings&gt;query options&gt;regional settings&gt;english(us)&gt;then selected cloumn&gt;go to data type in home tab&gt;select date&gt;replace current </t>
  </si>
  <si>
    <t>to start from Monday add 1 near start date or day.moday</t>
  </si>
  <si>
    <t>to combine rabes vertically load and combine and for horxontally use merger quereis</t>
  </si>
  <si>
    <t>for opening a new table select new source</t>
  </si>
  <si>
    <t>Storing &amp; Upgrading</t>
  </si>
  <si>
    <t>Race Availability</t>
  </si>
  <si>
    <t>Added To GTA</t>
  </si>
  <si>
    <t>Other Notes</t>
  </si>
  <si>
    <t>Drivetrain</t>
  </si>
  <si>
    <t>Seats</t>
  </si>
  <si>
    <t>Manufacturer</t>
  </si>
  <si>
    <t>Spoiler</t>
  </si>
  <si>
    <t>Off-Roads</t>
  </si>
  <si>
    <t>Suspension</t>
  </si>
  <si>
    <t>Boost</t>
  </si>
  <si>
    <t>Source</t>
  </si>
  <si>
    <t>Cost</t>
  </si>
  <si>
    <t>Last Available</t>
  </si>
  <si>
    <t>Available At</t>
  </si>
  <si>
    <t>Storage Location</t>
  </si>
  <si>
    <t>Upgrade Location</t>
  </si>
  <si>
    <t>Regular</t>
  </si>
  <si>
    <t>Transform</t>
  </si>
  <si>
    <t>Other</t>
  </si>
  <si>
    <t>Date</t>
  </si>
  <si>
    <t>DLC</t>
  </si>
  <si>
    <t>Boats</t>
  </si>
  <si>
    <t>Avisa</t>
  </si>
  <si>
    <t>RWD</t>
  </si>
  <si>
    <t xml:space="preserve">Kraken </t>
  </si>
  <si>
    <t>Submarine</t>
  </si>
  <si>
    <t>Now</t>
  </si>
  <si>
    <t>Listed Source</t>
  </si>
  <si>
    <t>-</t>
  </si>
  <si>
    <t>Cayo Perico Heist</t>
  </si>
  <si>
    <t>Nagasaki</t>
  </si>
  <si>
    <t>DockTease</t>
  </si>
  <si>
    <t>Main Page</t>
  </si>
  <si>
    <t>Pegasus</t>
  </si>
  <si>
    <t>✔</t>
  </si>
  <si>
    <t>Shitzu</t>
  </si>
  <si>
    <t>Kosatka</t>
  </si>
  <si>
    <t>RUNE</t>
  </si>
  <si>
    <t>Warstock</t>
  </si>
  <si>
    <t>Kraken</t>
  </si>
  <si>
    <t>Enhanced Edition</t>
  </si>
  <si>
    <t>Longfin</t>
  </si>
  <si>
    <t>Dinka</t>
  </si>
  <si>
    <t>Speedophile</t>
  </si>
  <si>
    <t>Pegassi</t>
  </si>
  <si>
    <t>Beach Bum</t>
  </si>
  <si>
    <t>Submersible</t>
  </si>
  <si>
    <t>Lampadati</t>
  </si>
  <si>
    <t>Ill-Gotten Gains Part 2</t>
  </si>
  <si>
    <t>Tug</t>
  </si>
  <si>
    <t>Buckingham</t>
  </si>
  <si>
    <t>Finance and Felony</t>
  </si>
  <si>
    <t>Commercial</t>
  </si>
  <si>
    <t>Benson</t>
  </si>
  <si>
    <t>AWD</t>
  </si>
  <si>
    <t>Biff</t>
  </si>
  <si>
    <t>HVY</t>
  </si>
  <si>
    <t>Cerberus</t>
  </si>
  <si>
    <t>MTL</t>
  </si>
  <si>
    <t>ArenaWar</t>
  </si>
  <si>
    <t>Arena Ready Tab</t>
  </si>
  <si>
    <t>Arena</t>
  </si>
  <si>
    <t>Property</t>
  </si>
  <si>
    <t>Arena War</t>
  </si>
  <si>
    <t>Hauler</t>
  </si>
  <si>
    <t>Jobuilt</t>
  </si>
  <si>
    <t>Hauler Custom</t>
  </si>
  <si>
    <t>MOC</t>
  </si>
  <si>
    <t>Bunker</t>
  </si>
  <si>
    <t>Gunrunning</t>
  </si>
  <si>
    <t>Only available with a Mobile Operations Center</t>
  </si>
  <si>
    <t>Mule</t>
  </si>
  <si>
    <t>Maibatsu</t>
  </si>
  <si>
    <t>Mule (Armored)</t>
  </si>
  <si>
    <t>Heists</t>
  </si>
  <si>
    <t>Mule Custom</t>
  </si>
  <si>
    <t>Nightclub</t>
  </si>
  <si>
    <t>After Hours</t>
  </si>
  <si>
    <t>Packer</t>
  </si>
  <si>
    <t>Phantom</t>
  </si>
  <si>
    <t>Phantom Custom</t>
  </si>
  <si>
    <t>Phantom Wedge</t>
  </si>
  <si>
    <t>Warehouse</t>
  </si>
  <si>
    <t>Import/Export</t>
  </si>
  <si>
    <t>Pounder</t>
  </si>
  <si>
    <t>Pounder Custom</t>
  </si>
  <si>
    <t>Barbed wire roof adds traction like a spoiler</t>
  </si>
  <si>
    <t>Stockade</t>
  </si>
  <si>
    <t>Brute</t>
  </si>
  <si>
    <t>Tanker</t>
  </si>
  <si>
    <t>Lap time attached to a Phantom</t>
  </si>
  <si>
    <t>Terrorbyte</t>
  </si>
  <si>
    <t>Benefactor</t>
  </si>
  <si>
    <t>Trailer</t>
  </si>
  <si>
    <t>Compacts</t>
  </si>
  <si>
    <t>Asbo</t>
  </si>
  <si>
    <t>FWD</t>
  </si>
  <si>
    <t>Maxwell</t>
  </si>
  <si>
    <t>SSASA</t>
  </si>
  <si>
    <t>2 Door Tab</t>
  </si>
  <si>
    <t>Garage</t>
  </si>
  <si>
    <t>LSC</t>
  </si>
  <si>
    <t>Diamond Casino Heist</t>
  </si>
  <si>
    <t>Blista</t>
  </si>
  <si>
    <t>Traffic</t>
  </si>
  <si>
    <t>Blista Kanjo</t>
  </si>
  <si>
    <t>Brioso 300</t>
  </si>
  <si>
    <t>Hood modification adds traction like a spoiler</t>
  </si>
  <si>
    <t>Brioso 300 Widebody</t>
  </si>
  <si>
    <t>Upgrade</t>
  </si>
  <si>
    <t>Benny's Workshop</t>
  </si>
  <si>
    <t>Criminal Enterprises</t>
  </si>
  <si>
    <t>Acquired by upgrading Brioso 300 in Benny's</t>
  </si>
  <si>
    <t>Brioso R/A</t>
  </si>
  <si>
    <t>Cunning Stunts</t>
  </si>
  <si>
    <t>Brioso R/A (HSW)</t>
  </si>
  <si>
    <t>LSCM Workshop</t>
  </si>
  <si>
    <t>LSC &amp; LSCM</t>
  </si>
  <si>
    <t>Expanded &amp; Enhanced Edition</t>
  </si>
  <si>
    <t>Acquired by upgrading Brioso R/A at Hao's Special Works</t>
  </si>
  <si>
    <t>Club</t>
  </si>
  <si>
    <t>Los Santos Summer Special</t>
  </si>
  <si>
    <t>Dilettante</t>
  </si>
  <si>
    <t>Karin</t>
  </si>
  <si>
    <t>Issi</t>
  </si>
  <si>
    <t>Weeny</t>
  </si>
  <si>
    <t>Issi (Arena)</t>
  </si>
  <si>
    <t>Arena Workshop</t>
  </si>
  <si>
    <t>LSC &amp; Property</t>
  </si>
  <si>
    <t>Acquired by upgrading Issi Classic in Arena Workshop</t>
  </si>
  <si>
    <t>Issi Classic</t>
  </si>
  <si>
    <t>SSA Super Sport Series</t>
  </si>
  <si>
    <t>Panto</t>
  </si>
  <si>
    <t>I'm Not A Hipster</t>
  </si>
  <si>
    <t>Prairie</t>
  </si>
  <si>
    <t>Bollokan</t>
  </si>
  <si>
    <t>Rhapsody</t>
  </si>
  <si>
    <t>Coupes</t>
  </si>
  <si>
    <t>Cognoscenti Cabrio</t>
  </si>
  <si>
    <t>L.Motorsport</t>
  </si>
  <si>
    <t>Simeon's PDM</t>
  </si>
  <si>
    <t>Exemplar</t>
  </si>
  <si>
    <t>Dewbauchee</t>
  </si>
  <si>
    <t>Felon</t>
  </si>
  <si>
    <t>Felon GT</t>
  </si>
  <si>
    <t>Jackal</t>
  </si>
  <si>
    <t>Kanjo SJ</t>
  </si>
  <si>
    <t>Oracle</t>
  </si>
  <si>
    <t>Ubermacht</t>
  </si>
  <si>
    <t>Oracle XS</t>
  </si>
  <si>
    <t>Postlude</t>
  </si>
  <si>
    <t>Previon</t>
  </si>
  <si>
    <t>Los Santos Tuners</t>
  </si>
  <si>
    <t>Sentinel</t>
  </si>
  <si>
    <t>Sentinel XS</t>
  </si>
  <si>
    <t>Sentinel XS (HSW)</t>
  </si>
  <si>
    <t>Acquired by upgrading Sentinel XS at Hao's Special Works</t>
  </si>
  <si>
    <t>Windsor</t>
  </si>
  <si>
    <t>Ill-Gotten Gains Part 1</t>
  </si>
  <si>
    <t>Windsor Drop</t>
  </si>
  <si>
    <t>4 Door Tab</t>
  </si>
  <si>
    <t>Zion</t>
  </si>
  <si>
    <t>Zion Cabrio</t>
  </si>
  <si>
    <t>Cycles</t>
  </si>
  <si>
    <t>BMX</t>
  </si>
  <si>
    <t>P and M</t>
  </si>
  <si>
    <t>Cruiser</t>
  </si>
  <si>
    <t>Fixter</t>
  </si>
  <si>
    <t>Only available in single player</t>
  </si>
  <si>
    <t>Inductor</t>
  </si>
  <si>
    <t>Coil</t>
  </si>
  <si>
    <t>San Andreas Mercenaries</t>
  </si>
  <si>
    <t>Junk Energy Inductor version also available - identical performance and stats</t>
  </si>
  <si>
    <t>Race Bike</t>
  </si>
  <si>
    <t>All race bikes are identical</t>
  </si>
  <si>
    <t>Scorcher</t>
  </si>
  <si>
    <t>Emergency</t>
  </si>
  <si>
    <t>Ambulance</t>
  </si>
  <si>
    <t>FIB</t>
  </si>
  <si>
    <t>FIB SUV</t>
  </si>
  <si>
    <t>Fire Truck</t>
  </si>
  <si>
    <t>Lifeguard</t>
  </si>
  <si>
    <t>Special Spawn</t>
  </si>
  <si>
    <t>Park Ranger</t>
  </si>
  <si>
    <t>Can also be used in SUV races</t>
  </si>
  <si>
    <t>Police Bike</t>
  </si>
  <si>
    <t>Western</t>
  </si>
  <si>
    <t>Police Cruiser (Buffalo)</t>
  </si>
  <si>
    <t>Police Cruiser (Interceptor)</t>
  </si>
  <si>
    <t>Police Cruiser (Stanier)</t>
  </si>
  <si>
    <t>Police Rancher</t>
  </si>
  <si>
    <t>Police Riot</t>
  </si>
  <si>
    <t>Police Roadcruiser</t>
  </si>
  <si>
    <t>Albany</t>
  </si>
  <si>
    <t>Police Transporter</t>
  </si>
  <si>
    <t>Prison Bus</t>
  </si>
  <si>
    <t>RCV</t>
  </si>
  <si>
    <t>Facility</t>
  </si>
  <si>
    <t>Doomsday Heist</t>
  </si>
  <si>
    <t>Sheriff Cruiser</t>
  </si>
  <si>
    <t>Sheriff SUV</t>
  </si>
  <si>
    <t>Unmarked Cruiser</t>
  </si>
  <si>
    <t>Akula</t>
  </si>
  <si>
    <t>Hangar</t>
  </si>
  <si>
    <t>Annihilator</t>
  </si>
  <si>
    <t>Elitas</t>
  </si>
  <si>
    <t>Hangar &amp; Pegasus</t>
  </si>
  <si>
    <t>Annihilator Stealth</t>
  </si>
  <si>
    <t>ctrl + a gives extra options in the newer version and after creatinga a pivot table u can right clicl to sort and sum is default in values section from there u can change stuff</t>
  </si>
  <si>
    <t>right click to also filter stufff after creating the table</t>
  </si>
  <si>
    <t>(blank)</t>
  </si>
  <si>
    <t>also has show values as option by right clicking</t>
  </si>
  <si>
    <t>Sum of Cost</t>
  </si>
  <si>
    <t>Sum of Seats</t>
  </si>
  <si>
    <t>Sum of seats*coast</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</si>
  <si>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</si>
  <si>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</si>
  <si>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</si>
  <si>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</si>
  <si>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</si>
  <si>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</si>
  <si>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</si>
  <si>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</si>
  <si>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</si>
  <si>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</si>
  <si>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</si>
  <si>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</si>
  <si>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</si>
  <si>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</si>
  <si>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</si>
  <si>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</si>
  <si>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Go to file&gt;options&gt;add in&gt;toolpak then data&gt;data analysis</t>
  </si>
  <si>
    <t>To find mean mode regression etc</t>
  </si>
  <si>
    <t>descriptove statistics</t>
  </si>
  <si>
    <t>in the pivot table design field there is a option to add calculated fields in the settings in the fields,itmes and sets setting to add new cloumn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</si>
</sst>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quot;th &quot;mmmm"/>
    <numFmt numFmtId="165" formatCode="dd&quot;/&quot;mm"/>
    <numFmt numFmtId="166" formatCode="dd/mm"/>
    <numFmt numFmtId="167" formatCode="d/m"/>
  </numFmts>
  <fonts count="12">
    <font>
      <sz val="11"/>
      <color theme="1"/>
      <name val="Calibri"/>
      <family val="2"/>
      <scheme val="minor"/>
    </font>
    <font>
      <sz val="11"/>
      <color theme="0"/>
      <name val="Calibri"/>
      <family val="2"/>
      <scheme val="minor"/>
    </font>
    <font>
      <sz val="10"/>
      <color rgb="FF000000"/>
      <name val="Arial"/>
      <family val="2"/>
    </font>
    <font>
      <sz val="10"/>
      <name val="Proxima Nova"/>
    </font>
    <font>
      <sz val="10"/>
      <color rgb="FF000000"/>
      <name val="Proxima Nova"/>
    </font>
    <font>
      <sz val="10"/>
      <color theme="0"/>
      <name val="Proxima Nova"/>
    </font>
    <font>
      <sz val="10"/>
      <color theme="0"/>
      <name val="Arial"/>
      <family val="2"/>
    </font>
    <font>
      <sz val="10"/>
      <color rgb="FF000000"/>
      <name val="Arial"/>
      <family val="2"/>
    </font>
    <font>
      <sz val="10"/>
      <name val="Arial"/>
      <family val="2"/>
    </font>
    <font>
      <sz val="10"/>
      <name val="&quot;Proxima Nova&quot;"/>
    </font>
    <font>
      <strike/>
      <sz val="10"/>
      <name val="Proxima Nova"/>
    </font>
    <font>
      <i/>
      <sz val="11"/>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theme="4" tint="-0.499984740745262"/>
        <bgColor indexed="64"/>
      </patternFill>
    </fill>
    <fill>
      <patternFill patternType="solid">
        <fgColor rgb="FFFFFFFF"/>
        <bgColor rgb="FFFFFFFF"/>
      </patternFill>
    </fill>
  </fills>
  <borders count="13">
    <border>
      <left/>
      <right/>
      <top/>
      <bottom/>
      <diagonal/>
    </border>
    <border>
      <left/>
      <right/>
      <top/>
      <bottom style="dotted">
        <color rgb="FF000000"/>
      </bottom>
      <diagonal/>
    </border>
    <border>
      <left/>
      <right style="hair">
        <color rgb="FF000000"/>
      </right>
      <top/>
      <bottom/>
      <diagonal/>
    </border>
    <border>
      <left/>
      <right style="thin">
        <color rgb="FF000000"/>
      </right>
      <top/>
      <bottom/>
      <diagonal/>
    </border>
    <border>
      <left style="thin">
        <color rgb="FF000000"/>
      </left>
      <right style="hair">
        <color rgb="FF000000"/>
      </right>
      <top/>
      <bottom/>
      <diagonal/>
    </border>
    <border>
      <left style="thin">
        <color rgb="FF000000"/>
      </left>
      <right/>
      <top/>
      <bottom/>
      <diagonal/>
    </border>
    <border>
      <left/>
      <right/>
      <top style="dotted">
        <color rgb="FF000000"/>
      </top>
      <bottom/>
      <diagonal/>
    </border>
    <border>
      <left style="thin">
        <color rgb="FF000000"/>
      </left>
      <right/>
      <top style="dotted">
        <color rgb="FF000000"/>
      </top>
      <bottom/>
      <diagonal/>
    </border>
    <border>
      <left/>
      <right style="thin">
        <color rgb="FF000000"/>
      </right>
      <top style="dotted">
        <color rgb="FF000000"/>
      </top>
      <bottom/>
      <diagonal/>
    </border>
    <border>
      <left style="thin">
        <color rgb="FF000000"/>
      </left>
      <right/>
      <top/>
      <bottom style="dotted">
        <color rgb="FF000000"/>
      </bottom>
      <diagonal/>
    </border>
    <border>
      <left/>
      <right style="thin">
        <color rgb="FF000000"/>
      </right>
      <top/>
      <bottom style="dotted">
        <color rgb="FF000000"/>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xf numFmtId="0" fontId="7" fillId="0" borderId="0"/>
  </cellStyleXfs>
  <cellXfs count="108">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0" borderId="0" xfId="0" pivotButton="1"/>
    <xf numFmtId="0" fontId="0" fillId="0" borderId="0" xfId="0" applyAlignment="1">
      <alignment horizontal="left"/>
    </xf>
    <xf numFmtId="0" fontId="0" fillId="0" borderId="0" xfId="0" applyNumberFormat="1"/>
    <xf numFmtId="20" fontId="0" fillId="0" borderId="0" xfId="0" applyNumberFormat="1"/>
    <xf numFmtId="0" fontId="1" fillId="2" borderId="0" xfId="0" applyFont="1" applyFill="1" applyAlignment="1">
      <alignment horizontal="center"/>
    </xf>
    <xf numFmtId="0" fontId="1" fillId="2" borderId="0" xfId="0" applyFont="1" applyFill="1" applyAlignment="1"/>
    <xf numFmtId="0" fontId="0" fillId="0" borderId="0" xfId="0" applyAlignment="1">
      <alignment horizontal="left" indent="1"/>
    </xf>
    <xf numFmtId="0" fontId="0" fillId="0" borderId="0" xfId="0" applyAlignment="1">
      <alignment horizontal="left" indent="2"/>
    </xf>
    <xf numFmtId="0" fontId="4" fillId="0" borderId="0" xfId="1" applyFont="1" applyAlignment="1">
      <alignment horizontal="center" vertical="center"/>
    </xf>
    <xf numFmtId="0" fontId="4" fillId="0" borderId="1" xfId="1" applyFont="1" applyBorder="1" applyAlignment="1">
      <alignment horizontal="center" vertical="center"/>
    </xf>
    <xf numFmtId="49" fontId="3" fillId="0" borderId="0" xfId="1" applyNumberFormat="1" applyFont="1" applyAlignment="1">
      <alignment horizontal="center" vertical="center"/>
    </xf>
    <xf numFmtId="49" fontId="3" fillId="0" borderId="1" xfId="1" applyNumberFormat="1" applyFont="1" applyBorder="1" applyAlignment="1">
      <alignment horizontal="center" vertical="center"/>
    </xf>
    <xf numFmtId="0" fontId="4" fillId="0" borderId="0" xfId="2" applyFont="1" applyAlignment="1">
      <alignment horizontal="center" vertical="center"/>
    </xf>
    <xf numFmtId="0" fontId="4" fillId="0" borderId="1" xfId="2" applyFont="1" applyBorder="1" applyAlignment="1">
      <alignment horizontal="center" vertical="center"/>
    </xf>
    <xf numFmtId="49" fontId="3" fillId="0" borderId="0" xfId="2" applyNumberFormat="1" applyFont="1" applyAlignment="1">
      <alignment horizontal="center" vertical="center"/>
    </xf>
    <xf numFmtId="49" fontId="3" fillId="0" borderId="1" xfId="2" applyNumberFormat="1" applyFont="1" applyBorder="1" applyAlignment="1">
      <alignment horizontal="center" vertical="center"/>
    </xf>
    <xf numFmtId="0" fontId="3" fillId="0" borderId="0" xfId="1" applyFont="1" applyAlignment="1">
      <alignment vertical="center" wrapText="1"/>
    </xf>
    <xf numFmtId="0" fontId="2" fillId="0" borderId="0" xfId="1" applyFont="1" applyBorder="1" applyAlignment="1"/>
    <xf numFmtId="0" fontId="4" fillId="0" borderId="0" xfId="1" applyFont="1" applyBorder="1" applyAlignment="1">
      <alignment horizontal="center" vertical="center"/>
    </xf>
    <xf numFmtId="0" fontId="9" fillId="0" borderId="0" xfId="1" applyFont="1" applyAlignment="1">
      <alignment horizontal="center" vertical="center"/>
    </xf>
    <xf numFmtId="0" fontId="4" fillId="0" borderId="0" xfId="1" applyFont="1" applyAlignment="1">
      <alignment horizontal="center" vertical="center"/>
    </xf>
    <xf numFmtId="0" fontId="4" fillId="0" borderId="2" xfId="1" applyFont="1" applyBorder="1" applyAlignment="1">
      <alignment horizontal="center" vertical="center"/>
    </xf>
    <xf numFmtId="0" fontId="0" fillId="0" borderId="0" xfId="0" applyAlignment="1">
      <alignment horizontal="center"/>
    </xf>
    <xf numFmtId="0" fontId="9" fillId="0" borderId="0" xfId="1" applyFont="1" applyAlignment="1">
      <alignment horizontal="center" vertical="center"/>
    </xf>
    <xf numFmtId="0" fontId="4" fillId="0" borderId="0" xfId="1" applyFont="1" applyAlignment="1">
      <alignment horizontal="center" vertical="center"/>
    </xf>
    <xf numFmtId="0" fontId="9" fillId="0" borderId="4" xfId="1" applyFont="1" applyBorder="1" applyAlignment="1">
      <alignment horizontal="center" vertical="center" wrapText="1"/>
    </xf>
    <xf numFmtId="0" fontId="4" fillId="0" borderId="3" xfId="1" applyFont="1" applyBorder="1" applyAlignment="1">
      <alignment horizontal="center" vertical="center"/>
    </xf>
    <xf numFmtId="0" fontId="0" fillId="0" borderId="0" xfId="0" applyAlignment="1">
      <alignment horizontal="center"/>
    </xf>
    <xf numFmtId="0" fontId="0" fillId="0" borderId="0" xfId="0"/>
    <xf numFmtId="0" fontId="0" fillId="0" borderId="0" xfId="0"/>
    <xf numFmtId="0" fontId="3" fillId="0" borderId="0" xfId="1" applyFont="1" applyAlignment="1">
      <alignment vertical="center"/>
    </xf>
    <xf numFmtId="0" fontId="3" fillId="0" borderId="5" xfId="1" applyFont="1" applyBorder="1" applyAlignment="1">
      <alignment horizontal="center" vertical="center"/>
    </xf>
    <xf numFmtId="0" fontId="3" fillId="0" borderId="0" xfId="1" applyFont="1" applyAlignment="1">
      <alignment horizontal="center" vertical="center"/>
    </xf>
    <xf numFmtId="0" fontId="3" fillId="0" borderId="3" xfId="1" applyFont="1" applyBorder="1" applyAlignment="1">
      <alignment horizontal="center" vertical="center"/>
    </xf>
    <xf numFmtId="0" fontId="3" fillId="0" borderId="6" xfId="1" applyFont="1" applyBorder="1" applyAlignment="1">
      <alignment horizontal="center" vertical="center"/>
    </xf>
    <xf numFmtId="0" fontId="3" fillId="0" borderId="7" xfId="1" applyFont="1" applyBorder="1" applyAlignment="1">
      <alignment horizontal="center" vertical="center"/>
    </xf>
    <xf numFmtId="0" fontId="3" fillId="0" borderId="8" xfId="1" applyFont="1" applyBorder="1" applyAlignment="1">
      <alignment horizontal="center" vertical="center"/>
    </xf>
    <xf numFmtId="0" fontId="3" fillId="0" borderId="1" xfId="1" applyFont="1" applyBorder="1" applyAlignment="1">
      <alignment horizontal="center" vertical="center"/>
    </xf>
    <xf numFmtId="0" fontId="3" fillId="0" borderId="9" xfId="1" applyFont="1" applyBorder="1" applyAlignment="1">
      <alignment horizontal="center" vertical="center"/>
    </xf>
    <xf numFmtId="0" fontId="3" fillId="0" borderId="10" xfId="1" applyFont="1" applyBorder="1" applyAlignment="1">
      <alignment horizontal="center" vertical="center"/>
    </xf>
    <xf numFmtId="0" fontId="4" fillId="0" borderId="0" xfId="1" applyFont="1" applyAlignment="1">
      <alignment horizontal="center" vertical="center"/>
    </xf>
    <xf numFmtId="3" fontId="3" fillId="0" borderId="0" xfId="1" applyNumberFormat="1" applyFont="1" applyAlignment="1">
      <alignment horizontal="right" vertical="center"/>
    </xf>
    <xf numFmtId="164" fontId="3" fillId="0" borderId="0" xfId="1" applyNumberFormat="1" applyFont="1" applyAlignment="1">
      <alignment horizontal="center" vertical="center"/>
    </xf>
    <xf numFmtId="165" fontId="3" fillId="0" borderId="0" xfId="1" applyNumberFormat="1" applyFont="1" applyAlignment="1">
      <alignment horizontal="center" vertical="center"/>
    </xf>
    <xf numFmtId="0" fontId="3" fillId="0" borderId="5" xfId="1" applyFont="1" applyBorder="1" applyAlignment="1">
      <alignment vertical="center"/>
    </xf>
    <xf numFmtId="3" fontId="3" fillId="0" borderId="3" xfId="1" applyNumberFormat="1" applyFont="1" applyBorder="1" applyAlignment="1">
      <alignment horizontal="center" vertical="center"/>
    </xf>
    <xf numFmtId="166" fontId="3" fillId="0" borderId="0" xfId="1" applyNumberFormat="1" applyFont="1" applyAlignment="1">
      <alignment horizontal="center" vertical="center"/>
    </xf>
    <xf numFmtId="3" fontId="3" fillId="0" borderId="6" xfId="1" applyNumberFormat="1" applyFont="1" applyBorder="1" applyAlignment="1">
      <alignment horizontal="right" vertical="center"/>
    </xf>
    <xf numFmtId="164" fontId="3" fillId="0" borderId="6" xfId="1" applyNumberFormat="1" applyFont="1" applyBorder="1" applyAlignment="1">
      <alignment horizontal="center" vertical="center"/>
    </xf>
    <xf numFmtId="3" fontId="3" fillId="0" borderId="8" xfId="1" applyNumberFormat="1" applyFont="1" applyBorder="1" applyAlignment="1">
      <alignment horizontal="center" vertical="center"/>
    </xf>
    <xf numFmtId="165" fontId="3" fillId="0" borderId="6" xfId="1" applyNumberFormat="1" applyFont="1" applyBorder="1" applyAlignment="1">
      <alignment horizontal="center" vertical="center"/>
    </xf>
    <xf numFmtId="0" fontId="3" fillId="0" borderId="6" xfId="1" applyFont="1" applyBorder="1" applyAlignment="1">
      <alignment vertical="center"/>
    </xf>
    <xf numFmtId="164" fontId="3" fillId="4" borderId="0" xfId="1" applyNumberFormat="1" applyFont="1" applyFill="1" applyAlignment="1">
      <alignment horizontal="center" vertical="center"/>
    </xf>
    <xf numFmtId="0" fontId="3" fillId="4" borderId="3" xfId="1" applyFont="1" applyFill="1" applyBorder="1" applyAlignment="1">
      <alignment horizontal="center" vertical="center"/>
    </xf>
    <xf numFmtId="0" fontId="3" fillId="4" borderId="0" xfId="1" applyFont="1" applyFill="1" applyAlignment="1">
      <alignment horizontal="center" vertical="center"/>
    </xf>
    <xf numFmtId="0" fontId="3" fillId="4" borderId="0" xfId="1" applyFont="1" applyFill="1" applyAlignment="1">
      <alignment vertical="center"/>
    </xf>
    <xf numFmtId="3" fontId="3" fillId="0" borderId="1" xfId="1" applyNumberFormat="1" applyFont="1" applyBorder="1" applyAlignment="1">
      <alignment horizontal="right" vertical="center"/>
    </xf>
    <xf numFmtId="164" fontId="3" fillId="4" borderId="1" xfId="1" applyNumberFormat="1" applyFont="1" applyFill="1" applyBorder="1" applyAlignment="1">
      <alignment horizontal="center" vertical="center"/>
    </xf>
    <xf numFmtId="3" fontId="3" fillId="4" borderId="10" xfId="1" applyNumberFormat="1" applyFont="1" applyFill="1" applyBorder="1" applyAlignment="1">
      <alignment horizontal="center" vertical="center"/>
    </xf>
    <xf numFmtId="0" fontId="3" fillId="4" borderId="1" xfId="1" applyFont="1" applyFill="1" applyBorder="1" applyAlignment="1">
      <alignment horizontal="center" vertical="center"/>
    </xf>
    <xf numFmtId="0" fontId="3" fillId="4" borderId="10" xfId="1" applyFont="1" applyFill="1" applyBorder="1" applyAlignment="1">
      <alignment horizontal="center" vertical="center"/>
    </xf>
    <xf numFmtId="165" fontId="3" fillId="0" borderId="1" xfId="1" applyNumberFormat="1" applyFont="1" applyBorder="1" applyAlignment="1">
      <alignment horizontal="center" vertical="center"/>
    </xf>
    <xf numFmtId="0" fontId="3" fillId="4" borderId="1" xfId="1" applyFont="1" applyFill="1" applyBorder="1" applyAlignment="1">
      <alignment vertical="center"/>
    </xf>
    <xf numFmtId="167" fontId="3" fillId="0" borderId="5" xfId="1" applyNumberFormat="1" applyFont="1" applyBorder="1" applyAlignment="1">
      <alignment horizontal="center" vertical="center"/>
    </xf>
    <xf numFmtId="165" fontId="3" fillId="0" borderId="5" xfId="1" applyNumberFormat="1" applyFont="1" applyBorder="1" applyAlignment="1">
      <alignment horizontal="center" vertical="center"/>
    </xf>
    <xf numFmtId="0" fontId="4" fillId="4" borderId="0" xfId="1" applyFont="1" applyFill="1" applyAlignment="1"/>
    <xf numFmtId="0" fontId="10" fillId="0" borderId="5" xfId="1" applyFont="1" applyBorder="1" applyAlignment="1">
      <alignment horizontal="center" vertical="center"/>
    </xf>
    <xf numFmtId="3" fontId="10" fillId="0" borderId="0" xfId="1" applyNumberFormat="1" applyFont="1" applyAlignment="1">
      <alignment horizontal="right" vertical="center"/>
    </xf>
    <xf numFmtId="0" fontId="3" fillId="4" borderId="5" xfId="1" applyFont="1" applyFill="1" applyBorder="1" applyAlignment="1">
      <alignment horizontal="center" vertical="center"/>
    </xf>
    <xf numFmtId="167" fontId="3" fillId="0" borderId="0" xfId="1" applyNumberFormat="1" applyFont="1" applyAlignment="1">
      <alignment horizontal="center" vertical="center"/>
    </xf>
    <xf numFmtId="0" fontId="10" fillId="0" borderId="7" xfId="1" applyFont="1" applyBorder="1" applyAlignment="1">
      <alignment horizontal="center" vertical="center"/>
    </xf>
    <xf numFmtId="3" fontId="10" fillId="0" borderId="6" xfId="1" applyNumberFormat="1" applyFont="1" applyBorder="1" applyAlignment="1">
      <alignment horizontal="right" vertical="center"/>
    </xf>
    <xf numFmtId="0" fontId="10" fillId="0" borderId="9" xfId="1" applyFont="1" applyBorder="1" applyAlignment="1">
      <alignment horizontal="center" vertical="center"/>
    </xf>
    <xf numFmtId="3" fontId="10" fillId="0" borderId="1" xfId="1" applyNumberFormat="1" applyFont="1" applyBorder="1" applyAlignment="1">
      <alignment horizontal="right" vertical="center"/>
    </xf>
    <xf numFmtId="164" fontId="3" fillId="0" borderId="1" xfId="1" applyNumberFormat="1" applyFont="1" applyBorder="1" applyAlignment="1">
      <alignment horizontal="center" vertical="center"/>
    </xf>
    <xf numFmtId="0" fontId="3" fillId="0" borderId="1" xfId="1" applyFont="1" applyBorder="1" applyAlignment="1">
      <alignment vertical="center"/>
    </xf>
    <xf numFmtId="0" fontId="4" fillId="4" borderId="5" xfId="1" applyFont="1" applyFill="1" applyBorder="1" applyAlignment="1"/>
    <xf numFmtId="3" fontId="3" fillId="4" borderId="3" xfId="1" applyNumberFormat="1" applyFont="1" applyFill="1" applyBorder="1" applyAlignment="1">
      <alignment horizontal="center" vertical="center"/>
    </xf>
    <xf numFmtId="3" fontId="3" fillId="0" borderId="10" xfId="1" applyNumberFormat="1" applyFont="1" applyBorder="1" applyAlignment="1">
      <alignment horizontal="center" vertical="center"/>
    </xf>
    <xf numFmtId="0" fontId="3" fillId="0" borderId="0" xfId="1" applyFont="1" applyFill="1" applyBorder="1" applyAlignment="1">
      <alignment horizontal="center" vertical="center"/>
    </xf>
    <xf numFmtId="0" fontId="0" fillId="0" borderId="0" xfId="0" applyAlignment="1"/>
    <xf numFmtId="0" fontId="0" fillId="0" borderId="0" xfId="0" applyFill="1" applyBorder="1" applyAlignment="1"/>
    <xf numFmtId="0" fontId="0" fillId="0" borderId="11" xfId="0" applyFill="1" applyBorder="1" applyAlignment="1"/>
    <xf numFmtId="0" fontId="11" fillId="0" borderId="12" xfId="0" applyFont="1" applyFill="1" applyBorder="1" applyAlignment="1">
      <alignment horizontal="center"/>
    </xf>
    <xf numFmtId="0" fontId="0" fillId="0" borderId="0" xfId="0" applyAlignment="1">
      <alignment vertical="center"/>
    </xf>
    <xf numFmtId="0" fontId="0" fillId="0" borderId="0" xfId="0" applyAlignment="1">
      <alignment horizontal="center"/>
    </xf>
    <xf numFmtId="0" fontId="5" fillId="3" borderId="0" xfId="1" applyFont="1" applyFill="1" applyAlignment="1">
      <alignment horizontal="center" vertical="center" wrapText="1"/>
    </xf>
    <xf numFmtId="0" fontId="6" fillId="3" borderId="0" xfId="1" applyFont="1" applyFill="1" applyAlignment="1"/>
    <xf numFmtId="0" fontId="3" fillId="0" borderId="0" xfId="1" applyFont="1" applyAlignment="1">
      <alignment horizontal="center" vertical="center" wrapText="1"/>
    </xf>
    <xf numFmtId="0" fontId="2" fillId="0" borderId="0" xfId="1" applyFont="1" applyAlignment="1"/>
    <xf numFmtId="0" fontId="0" fillId="0" borderId="0" xfId="0"/>
    <xf numFmtId="0" fontId="9" fillId="0" borderId="2" xfId="1" applyFont="1" applyBorder="1" applyAlignment="1">
      <alignment horizontal="center" vertical="center" wrapText="1"/>
    </xf>
    <xf numFmtId="0" fontId="8" fillId="0" borderId="2" xfId="1" applyFont="1" applyBorder="1"/>
    <xf numFmtId="0" fontId="9" fillId="0" borderId="0" xfId="1" applyFont="1" applyAlignment="1">
      <alignment horizontal="center" vertical="center"/>
    </xf>
    <xf numFmtId="0" fontId="3" fillId="0" borderId="0" xfId="2" applyFont="1" applyAlignment="1">
      <alignment horizontal="center" vertical="center" wrapText="1"/>
    </xf>
    <xf numFmtId="0" fontId="7" fillId="0" borderId="0" xfId="2" applyFont="1" applyAlignment="1"/>
    <xf numFmtId="0" fontId="5" fillId="3" borderId="0" xfId="2" applyFont="1" applyFill="1" applyAlignment="1">
      <alignment horizontal="center" vertical="center" wrapText="1"/>
    </xf>
    <xf numFmtId="0" fontId="6" fillId="3" borderId="0" xfId="2" applyFont="1" applyFill="1" applyAlignment="1"/>
    <xf numFmtId="0" fontId="3" fillId="0" borderId="0" xfId="1" applyFont="1" applyAlignment="1">
      <alignment horizontal="center" vertical="center"/>
    </xf>
    <xf numFmtId="0" fontId="8" fillId="0" borderId="3" xfId="1" applyFont="1" applyBorder="1"/>
    <xf numFmtId="0" fontId="3" fillId="0" borderId="5" xfId="1" applyFont="1" applyBorder="1" applyAlignment="1">
      <alignment horizontal="center" vertical="center"/>
    </xf>
    <xf numFmtId="0" fontId="3" fillId="0" borderId="0" xfId="1" applyFont="1" applyAlignment="1">
      <alignment horizontal="left" vertical="center"/>
    </xf>
    <xf numFmtId="0" fontId="8" fillId="0" borderId="5" xfId="1" applyFont="1" applyBorder="1"/>
    <xf numFmtId="0" fontId="3" fillId="0" borderId="3" xfId="1" applyFont="1" applyBorder="1" applyAlignment="1">
      <alignment horizontal="center" vertical="center"/>
    </xf>
    <xf numFmtId="0" fontId="3" fillId="0" borderId="0" xfId="1" applyFont="1" applyFill="1" applyBorder="1" applyAlignment="1">
      <alignment horizontal="center" vertical="center"/>
    </xf>
  </cellXfs>
  <cellStyles count="3">
    <cellStyle name="Normal" xfId="0" builtinId="0"/>
    <cellStyle name="Normal 2" xfId="1"/>
    <cellStyle name="Normal 3" xfId="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4.xml"/><Relationship Id="rId26" Type="http://schemas.microsoft.com/office/2007/relationships/slicerCache" Target="slicerCaches/slicerCache12.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0.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5.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8.xml"/><Relationship Id="rId27" Type="http://schemas.openxmlformats.org/officeDocument/2006/relationships/theme" Target="theme/theme1.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layout>
        <c:manualLayout>
          <c:xMode val="edge"/>
          <c:yMode val="edge"/>
          <c:x val="1.2707786526684275E-3"/>
          <c:y val="0.125"/>
        </c:manualLayout>
      </c:layout>
      <c:overlay val="0"/>
    </c:title>
    <c:autoTitleDeleted val="0"/>
    <c:view3D>
      <c:rotX val="30"/>
      <c:rotY val="330"/>
      <c:rAngAx val="1"/>
    </c:view3D>
    <c:floor>
      <c:thickness val="0"/>
    </c:floor>
    <c:sideWall>
      <c:thickness val="0"/>
    </c:sideWall>
    <c:backWall>
      <c:thickness val="0"/>
    </c:backWall>
    <c:plotArea>
      <c:layout/>
      <c:pie3DChart>
        <c:varyColors val="1"/>
        <c:ser>
          <c:idx val="0"/>
          <c:order val="0"/>
          <c:tx>
            <c:strRef>
              <c:f>Sheet1!$J$1</c:f>
              <c:strCache>
                <c:ptCount val="1"/>
              </c:strCache>
            </c:strRef>
          </c:tx>
          <c:dPt>
            <c:idx val="0"/>
            <c:bubble3D val="0"/>
            <c:spPr>
              <a:solidFill>
                <a:schemeClr val="tx2">
                  <a:lumMod val="40000"/>
                  <a:lumOff val="60000"/>
                </a:schemeClr>
              </a:solidFill>
              <a:ln>
                <a:solidFill>
                  <a:srgbClr val="92D050"/>
                </a:solidFill>
              </a:ln>
              <a:scene3d>
                <a:camera prst="orthographicFront"/>
                <a:lightRig rig="threePt" dir="t">
                  <a:rot lat="0" lon="0" rev="1200000"/>
                </a:lightRig>
              </a:scene3d>
              <a:sp3d>
                <a:bevelT w="63500" h="25400" prst="relaxedInset"/>
                <a:contourClr>
                  <a:srgbClr val="000000"/>
                </a:contourClr>
              </a:sp3d>
            </c:spPr>
          </c:dPt>
          <c:dPt>
            <c:idx val="1"/>
            <c:bubble3D val="0"/>
            <c:spPr>
              <a:ln w="76200"/>
            </c:spPr>
          </c:dPt>
          <c:dPt>
            <c:idx val="3"/>
            <c:bubble3D val="0"/>
            <c:spPr>
              <a:solidFill>
                <a:srgbClr val="00B050"/>
              </a:solidFill>
            </c:spPr>
          </c:dPt>
          <c:dLbls>
            <c:dLblPos val="ctr"/>
            <c:showLegendKey val="0"/>
            <c:showVal val="1"/>
            <c:showCatName val="0"/>
            <c:showSerName val="0"/>
            <c:showPercent val="0"/>
            <c:showBubbleSize val="0"/>
            <c:showLeaderLines val="1"/>
          </c:dLbls>
          <c:cat>
            <c:numRef>
              <c:f>Sheet1!$I$2:$I$6</c:f>
              <c:numCache>
                <c:formatCode>General</c:formatCode>
                <c:ptCount val="5"/>
                <c:pt idx="1">
                  <c:v>1124</c:v>
                </c:pt>
              </c:numCache>
            </c:numRef>
          </c:cat>
          <c:val>
            <c:numRef>
              <c:f>Sheet1!$J$2:$J$6</c:f>
              <c:numCache>
                <c:formatCode>General</c:formatCode>
                <c:ptCount val="5"/>
                <c:pt idx="0">
                  <c:v>0</c:v>
                </c:pt>
                <c:pt idx="2">
                  <c:v>4</c:v>
                </c:pt>
                <c:pt idx="3">
                  <c:v>1</c:v>
                </c:pt>
                <c:pt idx="4">
                  <c:v>3</c:v>
                </c:pt>
              </c:numCache>
            </c:numRef>
          </c:val>
        </c:ser>
        <c:dLbls>
          <c:dLblPos val="outEnd"/>
          <c:showLegendKey val="0"/>
          <c:showVal val="1"/>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[Book1.xlsx]Sheet7!PivotTable3</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Sheet7!$X$3</c:f>
              <c:strCache>
                <c:ptCount val="1"/>
                <c:pt idx="0">
                  <c:v>Sum of Cost</c:v>
                </c:pt>
              </c:strCache>
            </c:strRef>
          </c:tx>
          <c:invertIfNegative val="0"/>
          <c:cat>
            <c:multiLvlStrRef>
              <c:f>Sheet7!$W$4:$W$24</c:f>
              <c:multiLvlStrCache>
                <c:ptCount val="19"/>
                <c:lvl>
                  <c:pt idx="0">
                    <c:v>Avisa</c:v>
                  </c:pt>
                  <c:pt idx="1">
                    <c:v>Dinghy</c:v>
                  </c:pt>
                  <c:pt idx="2">
                    <c:v>Jetmax</c:v>
                  </c:pt>
                  <c:pt idx="3">
                    <c:v>Kosatka</c:v>
                  </c:pt>
                  <c:pt idx="4">
                    <c:v>Kraken</c:v>
                  </c:pt>
                  <c:pt idx="5">
                    <c:v>Kurtz 31 Patrol Boat</c:v>
                  </c:pt>
                  <c:pt idx="6">
                    <c:v>Longfin</c:v>
                  </c:pt>
                  <c:pt idx="7">
                    <c:v>Marquis</c:v>
                  </c:pt>
                  <c:pt idx="8">
                    <c:v>Police Predator</c:v>
                  </c:pt>
                  <c:pt idx="9">
                    <c:v>Seashark</c:v>
                  </c:pt>
                  <c:pt idx="10">
                    <c:v>Speeder</c:v>
                  </c:pt>
                  <c:pt idx="11">
                    <c:v>Squalo</c:v>
                  </c:pt>
                  <c:pt idx="12">
                    <c:v>Submersible</c:v>
                  </c:pt>
                  <c:pt idx="13">
                    <c:v>Suntrap</c:v>
                  </c:pt>
                  <c:pt idx="14">
                    <c:v>Toro</c:v>
                  </c:pt>
                  <c:pt idx="15">
                    <c:v>Tropic</c:v>
                  </c:pt>
                  <c:pt idx="16">
                    <c:v>Tug</c:v>
                  </c:pt>
                  <c:pt idx="17">
                    <c:v>Weaponized Dinghy</c:v>
                  </c:pt>
                </c:lvl>
                <c:lvl>
                  <c:pt idx="0">
                    <c:v>Boats</c:v>
                  </c:pt>
                  <c:pt idx="18">
                    <c:v>(blank)</c:v>
                  </c:pt>
                </c:lvl>
              </c:multiLvlStrCache>
            </c:multiLvlStrRef>
          </c:cat>
          <c:val>
            <c:numRef>
              <c:f>Sheet7!$X$4:$X$24</c:f>
              <c:numCache>
                <c:formatCode>General</c:formatCode>
                <c:ptCount val="19"/>
                <c:pt idx="0">
                  <c:v>1545000</c:v>
                </c:pt>
                <c:pt idx="1">
                  <c:v>125000</c:v>
                </c:pt>
                <c:pt idx="2">
                  <c:v>299000</c:v>
                </c:pt>
                <c:pt idx="3">
                  <c:v>2200000</c:v>
                </c:pt>
                <c:pt idx="4">
                  <c:v>1325000</c:v>
                </c:pt>
                <c:pt idx="5">
                  <c:v>2955000</c:v>
                </c:pt>
                <c:pt idx="6">
                  <c:v>2125000</c:v>
                </c:pt>
                <c:pt idx="7">
                  <c:v>413990</c:v>
                </c:pt>
                <c:pt idx="8">
                  <c:v>0</c:v>
                </c:pt>
                <c:pt idx="9">
                  <c:v>16889</c:v>
                </c:pt>
                <c:pt idx="10">
                  <c:v>325000</c:v>
                </c:pt>
                <c:pt idx="11">
                  <c:v>196621</c:v>
                </c:pt>
                <c:pt idx="12">
                  <c:v>0</c:v>
                </c:pt>
                <c:pt idx="13">
                  <c:v>25160</c:v>
                </c:pt>
                <c:pt idx="14">
                  <c:v>1750000</c:v>
                </c:pt>
                <c:pt idx="15">
                  <c:v>22000</c:v>
                </c:pt>
                <c:pt idx="16">
                  <c:v>1250000</c:v>
                </c:pt>
                <c:pt idx="17">
                  <c:v>1850000</c:v>
                </c:pt>
              </c:numCache>
            </c:numRef>
          </c:val>
        </c:ser>
        <c:ser>
          <c:idx val="1"/>
          <c:order val="1"/>
          <c:tx>
            <c:strRef>
              <c:f>Sheet7!$Y$3</c:f>
              <c:strCache>
                <c:ptCount val="1"/>
                <c:pt idx="0">
                  <c:v>Sum of Seats</c:v>
                </c:pt>
              </c:strCache>
            </c:strRef>
          </c:tx>
          <c:invertIfNegative val="0"/>
          <c:cat>
            <c:multiLvlStrRef>
              <c:f>Sheet7!$W$4:$W$24</c:f>
              <c:multiLvlStrCache>
                <c:ptCount val="19"/>
                <c:lvl>
                  <c:pt idx="0">
                    <c:v>Avisa</c:v>
                  </c:pt>
                  <c:pt idx="1">
                    <c:v>Dinghy</c:v>
                  </c:pt>
                  <c:pt idx="2">
                    <c:v>Jetmax</c:v>
                  </c:pt>
                  <c:pt idx="3">
                    <c:v>Kosatka</c:v>
                  </c:pt>
                  <c:pt idx="4">
                    <c:v>Kraken</c:v>
                  </c:pt>
                  <c:pt idx="5">
                    <c:v>Kurtz 31 Patrol Boat</c:v>
                  </c:pt>
                  <c:pt idx="6">
                    <c:v>Longfin</c:v>
                  </c:pt>
                  <c:pt idx="7">
                    <c:v>Marquis</c:v>
                  </c:pt>
                  <c:pt idx="8">
                    <c:v>Police Predator</c:v>
                  </c:pt>
                  <c:pt idx="9">
                    <c:v>Seashark</c:v>
                  </c:pt>
                  <c:pt idx="10">
                    <c:v>Speeder</c:v>
                  </c:pt>
                  <c:pt idx="11">
                    <c:v>Squalo</c:v>
                  </c:pt>
                  <c:pt idx="12">
                    <c:v>Submersible</c:v>
                  </c:pt>
                  <c:pt idx="13">
                    <c:v>Suntrap</c:v>
                  </c:pt>
                  <c:pt idx="14">
                    <c:v>Toro</c:v>
                  </c:pt>
                  <c:pt idx="15">
                    <c:v>Tropic</c:v>
                  </c:pt>
                  <c:pt idx="16">
                    <c:v>Tug</c:v>
                  </c:pt>
                  <c:pt idx="17">
                    <c:v>Weaponized Dinghy</c:v>
                  </c:pt>
                </c:lvl>
                <c:lvl>
                  <c:pt idx="0">
                    <c:v>Boats</c:v>
                  </c:pt>
                  <c:pt idx="18">
                    <c:v>(blank)</c:v>
                  </c:pt>
                </c:lvl>
              </c:multiLvlStrCache>
            </c:multiLvlStrRef>
          </c:cat>
          <c:val>
            <c:numRef>
              <c:f>Sheet7!$Y$4:$Y$24</c:f>
              <c:numCache>
                <c:formatCode>General</c:formatCode>
                <c:ptCount val="19"/>
                <c:pt idx="0">
                  <c:v>4</c:v>
                </c:pt>
                <c:pt idx="1">
                  <c:v>4</c:v>
                </c:pt>
                <c:pt idx="2">
                  <c:v>2</c:v>
                </c:pt>
                <c:pt idx="3">
                  <c:v>1</c:v>
                </c:pt>
                <c:pt idx="4">
                  <c:v>1</c:v>
                </c:pt>
                <c:pt idx="5">
                  <c:v>4</c:v>
                </c:pt>
                <c:pt idx="6">
                  <c:v>4</c:v>
                </c:pt>
                <c:pt idx="7">
                  <c:v>4</c:v>
                </c:pt>
                <c:pt idx="8">
                  <c:v>4</c:v>
                </c:pt>
                <c:pt idx="9">
                  <c:v>2</c:v>
                </c:pt>
                <c:pt idx="10">
                  <c:v>4</c:v>
                </c:pt>
                <c:pt idx="11">
                  <c:v>2</c:v>
                </c:pt>
                <c:pt idx="12">
                  <c:v>1</c:v>
                </c:pt>
                <c:pt idx="13">
                  <c:v>4</c:v>
                </c:pt>
                <c:pt idx="14">
                  <c:v>4</c:v>
                </c:pt>
                <c:pt idx="15">
                  <c:v>4</c:v>
                </c:pt>
                <c:pt idx="16">
                  <c:v>1</c:v>
                </c:pt>
                <c:pt idx="17">
                  <c:v>5</c:v>
                </c:pt>
              </c:numCache>
            </c:numRef>
          </c:val>
        </c:ser>
        <c:ser>
          <c:idx val="2"/>
          <c:order val="2"/>
          <c:tx>
            <c:strRef>
              <c:f>Sheet7!$Z$3</c:f>
              <c:strCache>
                <c:ptCount val="1"/>
                <c:pt idx="0">
                  <c:v>Sum of seats*coast</c:v>
                </c:pt>
              </c:strCache>
            </c:strRef>
          </c:tx>
          <c:invertIfNegative val="0"/>
          <c:cat>
            <c:multiLvlStrRef>
              <c:f>Sheet7!$W$4:$W$24</c:f>
              <c:multiLvlStrCache>
                <c:ptCount val="19"/>
                <c:lvl>
                  <c:pt idx="0">
                    <c:v>Avisa</c:v>
                  </c:pt>
                  <c:pt idx="1">
                    <c:v>Dinghy</c:v>
                  </c:pt>
                  <c:pt idx="2">
                    <c:v>Jetmax</c:v>
                  </c:pt>
                  <c:pt idx="3">
                    <c:v>Kosatka</c:v>
                  </c:pt>
                  <c:pt idx="4">
                    <c:v>Kraken</c:v>
                  </c:pt>
                  <c:pt idx="5">
                    <c:v>Kurtz 31 Patrol Boat</c:v>
                  </c:pt>
                  <c:pt idx="6">
                    <c:v>Longfin</c:v>
                  </c:pt>
                  <c:pt idx="7">
                    <c:v>Marquis</c:v>
                  </c:pt>
                  <c:pt idx="8">
                    <c:v>Police Predator</c:v>
                  </c:pt>
                  <c:pt idx="9">
                    <c:v>Seashark</c:v>
                  </c:pt>
                  <c:pt idx="10">
                    <c:v>Speeder</c:v>
                  </c:pt>
                  <c:pt idx="11">
                    <c:v>Squalo</c:v>
                  </c:pt>
                  <c:pt idx="12">
                    <c:v>Submersible</c:v>
                  </c:pt>
                  <c:pt idx="13">
                    <c:v>Suntrap</c:v>
                  </c:pt>
                  <c:pt idx="14">
                    <c:v>Toro</c:v>
                  </c:pt>
                  <c:pt idx="15">
                    <c:v>Tropic</c:v>
                  </c:pt>
                  <c:pt idx="16">
                    <c:v>Tug</c:v>
                  </c:pt>
                  <c:pt idx="17">
                    <c:v>Weaponized Dinghy</c:v>
                  </c:pt>
                </c:lvl>
                <c:lvl>
                  <c:pt idx="0">
                    <c:v>Boats</c:v>
                  </c:pt>
                  <c:pt idx="18">
                    <c:v>(blank)</c:v>
                  </c:pt>
                </c:lvl>
              </c:multiLvlStrCache>
            </c:multiLvlStrRef>
          </c:cat>
          <c:val>
            <c:numRef>
              <c:f>Sheet7!$Z$4:$Z$24</c:f>
              <c:numCache>
                <c:formatCode>General</c:formatCode>
                <c:ptCount val="19"/>
                <c:pt idx="0">
                  <c:v>6180000</c:v>
                </c:pt>
                <c:pt idx="1">
                  <c:v>500000</c:v>
                </c:pt>
                <c:pt idx="2">
                  <c:v>598000</c:v>
                </c:pt>
                <c:pt idx="3">
                  <c:v>2200000</c:v>
                </c:pt>
                <c:pt idx="4">
                  <c:v>1325000</c:v>
                </c:pt>
                <c:pt idx="5">
                  <c:v>11820000</c:v>
                </c:pt>
                <c:pt idx="6">
                  <c:v>8500000</c:v>
                </c:pt>
                <c:pt idx="7">
                  <c:v>1655960</c:v>
                </c:pt>
                <c:pt idx="8">
                  <c:v>0</c:v>
                </c:pt>
                <c:pt idx="9">
                  <c:v>33778</c:v>
                </c:pt>
                <c:pt idx="10">
                  <c:v>1300000</c:v>
                </c:pt>
                <c:pt idx="11">
                  <c:v>393242</c:v>
                </c:pt>
                <c:pt idx="12">
                  <c:v>0</c:v>
                </c:pt>
                <c:pt idx="13">
                  <c:v>100640</c:v>
                </c:pt>
                <c:pt idx="14">
                  <c:v>7000000</c:v>
                </c:pt>
                <c:pt idx="15">
                  <c:v>88000</c:v>
                </c:pt>
                <c:pt idx="16">
                  <c:v>1250000</c:v>
                </c:pt>
                <c:pt idx="17">
                  <c:v>9250000</c:v>
                </c:pt>
                <c:pt idx="18">
                  <c:v>0</c:v>
                </c:pt>
              </c:numCache>
            </c:numRef>
          </c:val>
        </c:ser>
        <c:dLbls>
          <c:showLegendKey val="0"/>
          <c:showVal val="0"/>
          <c:showCatName val="0"/>
          <c:showSerName val="0"/>
          <c:showPercent val="0"/>
          <c:showBubbleSize val="0"/>
        </c:dLbls>
        <c:gapWidth val="150"/>
        <c:axId val="404375424"/>
        <c:axId val="404376960"/>
      </c:barChart>
      <c:catAx>
        <c:axId val="404375424"/>
        <c:scaling>
          <c:orientation val="minMax"/>
        </c:scaling>
        <c:delete val="0"/>
        <c:axPos val="b"/>
        <c:majorTickMark val="out"/>
        <c:minorTickMark val="none"/>
        <c:tickLblPos val="nextTo"/>
        <c:crossAx val="404376960"/>
        <c:crosses val="autoZero"/>
        <c:auto val="1"/>
        <c:lblAlgn val="ctr"/>
        <c:lblOffset val="100"/>
        <c:noMultiLvlLbl val="0"/>
      </c:catAx>
      <c:valAx>
        <c:axId val="404376960"/>
        <c:scaling>
          <c:orientation val="minMax"/>
        </c:scaling>
        <c:delete val="0"/>
        <c:axPos val="l"/>
        <c:majorGridlines/>
        <c:numFmt formatCode="General" sourceLinked="1"/>
        <c:majorTickMark val="out"/>
        <c:minorTickMark val="none"/>
        <c:tickLblPos val="nextTo"/>
        <c:crossAx val="4043754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[Book1.xlsx]Sheet7!PivotTable3</c:name>
    <c:fmtId val="1"/>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Sheet7!$X$3</c:f>
              <c:strCache>
                <c:ptCount val="1"/>
                <c:pt idx="0">
                  <c:v>Sum of Cost</c:v>
                </c:pt>
              </c:strCache>
            </c:strRef>
          </c:tx>
          <c:cat>
            <c:multiLvlStrRef>
              <c:f>Sheet7!$W$4:$W$24</c:f>
              <c:multiLvlStrCache>
                <c:ptCount val="19"/>
                <c:lvl>
                  <c:pt idx="0">
                    <c:v>Avisa</c:v>
                  </c:pt>
                  <c:pt idx="1">
                    <c:v>Dinghy</c:v>
                  </c:pt>
                  <c:pt idx="2">
                    <c:v>Jetmax</c:v>
                  </c:pt>
                  <c:pt idx="3">
                    <c:v>Kosatka</c:v>
                  </c:pt>
                  <c:pt idx="4">
                    <c:v>Kraken</c:v>
                  </c:pt>
                  <c:pt idx="5">
                    <c:v>Kurtz 31 Patrol Boat</c:v>
                  </c:pt>
                  <c:pt idx="6">
                    <c:v>Longfin</c:v>
                  </c:pt>
                  <c:pt idx="7">
                    <c:v>Marquis</c:v>
                  </c:pt>
                  <c:pt idx="8">
                    <c:v>Police Predator</c:v>
                  </c:pt>
                  <c:pt idx="9">
                    <c:v>Seashark</c:v>
                  </c:pt>
                  <c:pt idx="10">
                    <c:v>Speeder</c:v>
                  </c:pt>
                  <c:pt idx="11">
                    <c:v>Squalo</c:v>
                  </c:pt>
                  <c:pt idx="12">
                    <c:v>Submersible</c:v>
                  </c:pt>
                  <c:pt idx="13">
                    <c:v>Suntrap</c:v>
                  </c:pt>
                  <c:pt idx="14">
                    <c:v>Toro</c:v>
                  </c:pt>
                  <c:pt idx="15">
                    <c:v>Tropic</c:v>
                  </c:pt>
                  <c:pt idx="16">
                    <c:v>Tug</c:v>
                  </c:pt>
                  <c:pt idx="17">
                    <c:v>Weaponized Dinghy</c:v>
                  </c:pt>
                </c:lvl>
                <c:lvl>
                  <c:pt idx="0">
                    <c:v>Boats</c:v>
                  </c:pt>
                  <c:pt idx="18">
                    <c:v>(blank)</c:v>
                  </c:pt>
                </c:lvl>
              </c:multiLvlStrCache>
            </c:multiLvlStrRef>
          </c:cat>
          <c:val>
            <c:numRef>
              <c:f>Sheet7!$X$4:$X$24</c:f>
              <c:numCache>
                <c:formatCode>General</c:formatCode>
                <c:ptCount val="19"/>
                <c:pt idx="0">
                  <c:v>1545000</c:v>
                </c:pt>
                <c:pt idx="1">
                  <c:v>125000</c:v>
                </c:pt>
                <c:pt idx="2">
                  <c:v>299000</c:v>
                </c:pt>
                <c:pt idx="3">
                  <c:v>2200000</c:v>
                </c:pt>
                <c:pt idx="4">
                  <c:v>1325000</c:v>
                </c:pt>
                <c:pt idx="5">
                  <c:v>2955000</c:v>
                </c:pt>
                <c:pt idx="6">
                  <c:v>2125000</c:v>
                </c:pt>
                <c:pt idx="7">
                  <c:v>413990</c:v>
                </c:pt>
                <c:pt idx="8">
                  <c:v>0</c:v>
                </c:pt>
                <c:pt idx="9">
                  <c:v>16889</c:v>
                </c:pt>
                <c:pt idx="10">
                  <c:v>325000</c:v>
                </c:pt>
                <c:pt idx="11">
                  <c:v>196621</c:v>
                </c:pt>
                <c:pt idx="12">
                  <c:v>0</c:v>
                </c:pt>
                <c:pt idx="13">
                  <c:v>25160</c:v>
                </c:pt>
                <c:pt idx="14">
                  <c:v>1750000</c:v>
                </c:pt>
                <c:pt idx="15">
                  <c:v>22000</c:v>
                </c:pt>
                <c:pt idx="16">
                  <c:v>1250000</c:v>
                </c:pt>
                <c:pt idx="17">
                  <c:v>1850000</c:v>
                </c:pt>
              </c:numCache>
            </c:numRef>
          </c:val>
        </c:ser>
        <c:ser>
          <c:idx val="1"/>
          <c:order val="1"/>
          <c:tx>
            <c:strRef>
              <c:f>Sheet7!$Y$3</c:f>
              <c:strCache>
                <c:ptCount val="1"/>
                <c:pt idx="0">
                  <c:v>Sum of Seats</c:v>
                </c:pt>
              </c:strCache>
            </c:strRef>
          </c:tx>
          <c:cat>
            <c:multiLvlStrRef>
              <c:f>Sheet7!$W$4:$W$24</c:f>
              <c:multiLvlStrCache>
                <c:ptCount val="19"/>
                <c:lvl>
                  <c:pt idx="0">
                    <c:v>Avisa</c:v>
                  </c:pt>
                  <c:pt idx="1">
                    <c:v>Dinghy</c:v>
                  </c:pt>
                  <c:pt idx="2">
                    <c:v>Jetmax</c:v>
                  </c:pt>
                  <c:pt idx="3">
                    <c:v>Kosatka</c:v>
                  </c:pt>
                  <c:pt idx="4">
                    <c:v>Kraken</c:v>
                  </c:pt>
                  <c:pt idx="5">
                    <c:v>Kurtz 31 Patrol Boat</c:v>
                  </c:pt>
                  <c:pt idx="6">
                    <c:v>Longfin</c:v>
                  </c:pt>
                  <c:pt idx="7">
                    <c:v>Marquis</c:v>
                  </c:pt>
                  <c:pt idx="8">
                    <c:v>Police Predator</c:v>
                  </c:pt>
                  <c:pt idx="9">
                    <c:v>Seashark</c:v>
                  </c:pt>
                  <c:pt idx="10">
                    <c:v>Speeder</c:v>
                  </c:pt>
                  <c:pt idx="11">
                    <c:v>Squalo</c:v>
                  </c:pt>
                  <c:pt idx="12">
                    <c:v>Submersible</c:v>
                  </c:pt>
                  <c:pt idx="13">
                    <c:v>Suntrap</c:v>
                  </c:pt>
                  <c:pt idx="14">
                    <c:v>Toro</c:v>
                  </c:pt>
                  <c:pt idx="15">
                    <c:v>Tropic</c:v>
                  </c:pt>
                  <c:pt idx="16">
                    <c:v>Tug</c:v>
                  </c:pt>
                  <c:pt idx="17">
                    <c:v>Weaponized Dinghy</c:v>
                  </c:pt>
                </c:lvl>
                <c:lvl>
                  <c:pt idx="0">
                    <c:v>Boats</c:v>
                  </c:pt>
                  <c:pt idx="18">
                    <c:v>(blank)</c:v>
                  </c:pt>
                </c:lvl>
              </c:multiLvlStrCache>
            </c:multiLvlStrRef>
          </c:cat>
          <c:val>
            <c:numRef>
              <c:f>Sheet7!$Y$4:$Y$24</c:f>
              <c:numCache>
                <c:formatCode>General</c:formatCode>
                <c:ptCount val="19"/>
                <c:pt idx="0">
                  <c:v>4</c:v>
                </c:pt>
                <c:pt idx="1">
                  <c:v>4</c:v>
                </c:pt>
                <c:pt idx="2">
                  <c:v>2</c:v>
                </c:pt>
                <c:pt idx="3">
                  <c:v>1</c:v>
                </c:pt>
                <c:pt idx="4">
                  <c:v>1</c:v>
                </c:pt>
                <c:pt idx="5">
                  <c:v>4</c:v>
                </c:pt>
                <c:pt idx="6">
                  <c:v>4</c:v>
                </c:pt>
                <c:pt idx="7">
                  <c:v>4</c:v>
                </c:pt>
                <c:pt idx="8">
                  <c:v>4</c:v>
                </c:pt>
                <c:pt idx="9">
                  <c:v>2</c:v>
                </c:pt>
                <c:pt idx="10">
                  <c:v>4</c:v>
                </c:pt>
                <c:pt idx="11">
                  <c:v>2</c:v>
                </c:pt>
                <c:pt idx="12">
                  <c:v>1</c:v>
                </c:pt>
                <c:pt idx="13">
                  <c:v>4</c:v>
                </c:pt>
                <c:pt idx="14">
                  <c:v>4</c:v>
                </c:pt>
                <c:pt idx="15">
                  <c:v>4</c:v>
                </c:pt>
                <c:pt idx="16">
                  <c:v>1</c:v>
                </c:pt>
                <c:pt idx="17">
                  <c:v>5</c:v>
                </c:pt>
              </c:numCache>
            </c:numRef>
          </c:val>
        </c:ser>
        <c:ser>
          <c:idx val="2"/>
          <c:order val="2"/>
          <c:tx>
            <c:strRef>
              <c:f>Sheet7!$Z$3</c:f>
              <c:strCache>
                <c:ptCount val="1"/>
                <c:pt idx="0">
                  <c:v>Sum of seats*coast</c:v>
                </c:pt>
              </c:strCache>
            </c:strRef>
          </c:tx>
          <c:cat>
            <c:multiLvlStrRef>
              <c:f>Sheet7!$W$4:$W$24</c:f>
              <c:multiLvlStrCache>
                <c:ptCount val="19"/>
                <c:lvl>
                  <c:pt idx="0">
                    <c:v>Avisa</c:v>
                  </c:pt>
                  <c:pt idx="1">
                    <c:v>Dinghy</c:v>
                  </c:pt>
                  <c:pt idx="2">
                    <c:v>Jetmax</c:v>
                  </c:pt>
                  <c:pt idx="3">
                    <c:v>Kosatka</c:v>
                  </c:pt>
                  <c:pt idx="4">
                    <c:v>Kraken</c:v>
                  </c:pt>
                  <c:pt idx="5">
                    <c:v>Kurtz 31 Patrol Boat</c:v>
                  </c:pt>
                  <c:pt idx="6">
                    <c:v>Longfin</c:v>
                  </c:pt>
                  <c:pt idx="7">
                    <c:v>Marquis</c:v>
                  </c:pt>
                  <c:pt idx="8">
                    <c:v>Police Predator</c:v>
                  </c:pt>
                  <c:pt idx="9">
                    <c:v>Seashark</c:v>
                  </c:pt>
                  <c:pt idx="10">
                    <c:v>Speeder</c:v>
                  </c:pt>
                  <c:pt idx="11">
                    <c:v>Squalo</c:v>
                  </c:pt>
                  <c:pt idx="12">
                    <c:v>Submersible</c:v>
                  </c:pt>
                  <c:pt idx="13">
                    <c:v>Suntrap</c:v>
                  </c:pt>
                  <c:pt idx="14">
                    <c:v>Toro</c:v>
                  </c:pt>
                  <c:pt idx="15">
                    <c:v>Tropic</c:v>
                  </c:pt>
                  <c:pt idx="16">
                    <c:v>Tug</c:v>
                  </c:pt>
                  <c:pt idx="17">
                    <c:v>Weaponized Dinghy</c:v>
                  </c:pt>
                </c:lvl>
                <c:lvl>
                  <c:pt idx="0">
                    <c:v>Boats</c:v>
                  </c:pt>
                  <c:pt idx="18">
                    <c:v>(blank)</c:v>
                  </c:pt>
                </c:lvl>
              </c:multiLvlStrCache>
            </c:multiLvlStrRef>
          </c:cat>
          <c:val>
            <c:numRef>
              <c:f>Sheet7!$Z$4:$Z$24</c:f>
              <c:numCache>
                <c:formatCode>General</c:formatCode>
                <c:ptCount val="19"/>
                <c:pt idx="0">
                  <c:v>6180000</c:v>
                </c:pt>
                <c:pt idx="1">
                  <c:v>500000</c:v>
                </c:pt>
                <c:pt idx="2">
                  <c:v>598000</c:v>
                </c:pt>
                <c:pt idx="3">
                  <c:v>2200000</c:v>
                </c:pt>
                <c:pt idx="4">
                  <c:v>1325000</c:v>
                </c:pt>
                <c:pt idx="5">
                  <c:v>11820000</c:v>
                </c:pt>
                <c:pt idx="6">
                  <c:v>8500000</c:v>
                </c:pt>
                <c:pt idx="7">
                  <c:v>1655960</c:v>
                </c:pt>
                <c:pt idx="8">
                  <c:v>0</c:v>
                </c:pt>
                <c:pt idx="9">
                  <c:v>33778</c:v>
                </c:pt>
                <c:pt idx="10">
                  <c:v>1300000</c:v>
                </c:pt>
                <c:pt idx="11">
                  <c:v>393242</c:v>
                </c:pt>
                <c:pt idx="12">
                  <c:v>0</c:v>
                </c:pt>
                <c:pt idx="13">
                  <c:v>100640</c:v>
                </c:pt>
                <c:pt idx="14">
                  <c:v>7000000</c:v>
                </c:pt>
                <c:pt idx="15">
                  <c:v>88000</c:v>
                </c:pt>
                <c:pt idx="16">
                  <c:v>1250000</c:v>
                </c:pt>
                <c:pt idx="17">
                  <c:v>9250000</c:v>
                </c:pt>
                <c:pt idx="18">
                  <c:v>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1"/>
          <c:order val="0"/>
          <c:tx>
            <c:strRef>
              <c:f>Sheet1!$J$1</c:f>
              <c:strCache>
                <c:ptCount val="1"/>
              </c:strCache>
            </c:strRef>
          </c:tx>
          <c:invertIfNegative val="0"/>
          <c:cat>
            <c:numRef>
              <c:f>Sheet1!$I$2:$I$6</c:f>
              <c:numCache>
                <c:formatCode>General</c:formatCode>
                <c:ptCount val="5"/>
                <c:pt idx="1">
                  <c:v>1124</c:v>
                </c:pt>
              </c:numCache>
            </c:numRef>
          </c:cat>
          <c:val>
            <c:numRef>
              <c:f>Sheet1!$J$2:$J$7</c:f>
              <c:numCache>
                <c:formatCode>General</c:formatCode>
                <c:ptCount val="6"/>
                <c:pt idx="0">
                  <c:v>0</c:v>
                </c:pt>
                <c:pt idx="2">
                  <c:v>4</c:v>
                </c:pt>
                <c:pt idx="3">
                  <c:v>1</c:v>
                </c:pt>
                <c:pt idx="4">
                  <c:v>3</c:v>
                </c:pt>
                <c:pt idx="5">
                  <c:v>2</c:v>
                </c:pt>
              </c:numCache>
            </c:numRef>
          </c:val>
        </c:ser>
        <c:dLbls>
          <c:dLblPos val="inBase"/>
          <c:showLegendKey val="0"/>
          <c:showVal val="1"/>
          <c:showCatName val="0"/>
          <c:showSerName val="0"/>
          <c:showPercent val="0"/>
          <c:showBubbleSize val="0"/>
        </c:dLbls>
        <c:gapWidth val="150"/>
        <c:axId val="403752832"/>
        <c:axId val="403754368"/>
      </c:barChart>
      <c:catAx>
        <c:axId val="403752832"/>
        <c:scaling>
          <c:orientation val="minMax"/>
        </c:scaling>
        <c:delete val="0"/>
        <c:axPos val="b"/>
        <c:numFmt formatCode="General" sourceLinked="1"/>
        <c:majorTickMark val="out"/>
        <c:minorTickMark val="none"/>
        <c:tickLblPos val="nextTo"/>
        <c:crossAx val="403754368"/>
        <c:crosses val="autoZero"/>
        <c:auto val="1"/>
        <c:lblAlgn val="ctr"/>
        <c:lblOffset val="100"/>
        <c:noMultiLvlLbl val="0"/>
      </c:catAx>
      <c:valAx>
        <c:axId val="403754368"/>
        <c:scaling>
          <c:orientation val="minMax"/>
        </c:scaling>
        <c:delete val="0"/>
        <c:axPos val="l"/>
        <c:majorGridlines/>
        <c:numFmt formatCode="General" sourceLinked="1"/>
        <c:majorTickMark val="out"/>
        <c:minorTickMark val="none"/>
        <c:tickLblPos val="nextTo"/>
        <c:crossAx val="403752832"/>
        <c:crosses val="autoZero"/>
        <c:crossBetween val="between"/>
      </c:valAx>
      <c:dTable>
        <c:showHorzBorder val="1"/>
        <c:showVertBorder val="1"/>
        <c:showOutline val="1"/>
        <c:showKeys val="0"/>
      </c:dTable>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Sheet1!$B$1:$B$3</c:f>
              <c:strCache>
                <c:ptCount val="1"/>
                <c:pt idx="0">
                  <c:v>Sum of sr - 123</c:v>
                </c:pt>
              </c:strCache>
            </c:strRef>
          </c:tx>
          <c:invertIfNegative val="0"/>
          <c:cat>
            <c:strRef>
              <c:f>Sheet1!$A$4:$A$8</c:f>
              <c:strCache>
                <c:ptCount val="4"/>
                <c:pt idx="0">
                  <c:v>om</c:v>
                </c:pt>
                <c:pt idx="1">
                  <c:v>rahul</c:v>
                </c:pt>
                <c:pt idx="2">
                  <c:v>saeel</c:v>
                </c:pt>
                <c:pt idx="3">
                  <c:v>yash</c:v>
                </c:pt>
              </c:strCache>
            </c:strRef>
          </c:cat>
          <c:val>
            <c:numRef>
              <c:f>Sheet1!$B$4:$B$8</c:f>
              <c:numCache>
                <c:formatCode>General</c:formatCode>
                <c:ptCount val="4"/>
                <c:pt idx="1">
                  <c:v>1</c:v>
                </c:pt>
              </c:numCache>
            </c:numRef>
          </c:val>
        </c:ser>
        <c:ser>
          <c:idx val="1"/>
          <c:order val="1"/>
          <c:tx>
            <c:strRef>
              <c:f>Sheet1!$C$1:$C$3</c:f>
              <c:strCache>
                <c:ptCount val="1"/>
                <c:pt idx="0">
                  <c:v>Sum of sr - 414</c:v>
                </c:pt>
              </c:strCache>
            </c:strRef>
          </c:tx>
          <c:invertIfNegative val="0"/>
          <c:cat>
            <c:strRef>
              <c:f>Sheet1!$A$4:$A$8</c:f>
              <c:strCache>
                <c:ptCount val="4"/>
                <c:pt idx="0">
                  <c:v>om</c:v>
                </c:pt>
                <c:pt idx="1">
                  <c:v>rahul</c:v>
                </c:pt>
                <c:pt idx="2">
                  <c:v>saeel</c:v>
                </c:pt>
                <c:pt idx="3">
                  <c:v>yash</c:v>
                </c:pt>
              </c:strCache>
            </c:strRef>
          </c:cat>
          <c:val>
            <c:numRef>
              <c:f>Sheet1!$C$4:$C$8</c:f>
              <c:numCache>
                <c:formatCode>General</c:formatCode>
                <c:ptCount val="4"/>
                <c:pt idx="0">
                  <c:v>4</c:v>
                </c:pt>
              </c:numCache>
            </c:numRef>
          </c:val>
        </c:ser>
        <c:ser>
          <c:idx val="2"/>
          <c:order val="2"/>
          <c:tx>
            <c:strRef>
              <c:f>Sheet1!$D$1:$D$3</c:f>
              <c:strCache>
                <c:ptCount val="1"/>
                <c:pt idx="0">
                  <c:v>Sum of sr - 441</c:v>
                </c:pt>
              </c:strCache>
            </c:strRef>
          </c:tx>
          <c:invertIfNegative val="0"/>
          <c:cat>
            <c:strRef>
              <c:f>Sheet1!$A$4:$A$8</c:f>
              <c:strCache>
                <c:ptCount val="4"/>
                <c:pt idx="0">
                  <c:v>om</c:v>
                </c:pt>
                <c:pt idx="1">
                  <c:v>rahul</c:v>
                </c:pt>
                <c:pt idx="2">
                  <c:v>saeel</c:v>
                </c:pt>
                <c:pt idx="3">
                  <c:v>yash</c:v>
                </c:pt>
              </c:strCache>
            </c:strRef>
          </c:cat>
          <c:val>
            <c:numRef>
              <c:f>Sheet1!$D$4:$D$8</c:f>
              <c:numCache>
                <c:formatCode>General</c:formatCode>
                <c:ptCount val="4"/>
                <c:pt idx="2">
                  <c:v>3</c:v>
                </c:pt>
              </c:numCache>
            </c:numRef>
          </c:val>
        </c:ser>
        <c:ser>
          <c:idx val="3"/>
          <c:order val="3"/>
          <c:tx>
            <c:strRef>
              <c:f>Sheet1!$E$1:$E$3</c:f>
              <c:strCache>
                <c:ptCount val="1"/>
                <c:pt idx="0">
                  <c:v>Sum of sr - 1124</c:v>
                </c:pt>
              </c:strCache>
            </c:strRef>
          </c:tx>
          <c:invertIfNegative val="0"/>
          <c:cat>
            <c:strRef>
              <c:f>Sheet1!$A$4:$A$8</c:f>
              <c:strCache>
                <c:ptCount val="4"/>
                <c:pt idx="0">
                  <c:v>om</c:v>
                </c:pt>
                <c:pt idx="1">
                  <c:v>rahul</c:v>
                </c:pt>
                <c:pt idx="2">
                  <c:v>saeel</c:v>
                </c:pt>
                <c:pt idx="3">
                  <c:v>yash</c:v>
                </c:pt>
              </c:strCache>
            </c:strRef>
          </c:cat>
          <c:val>
            <c:numRef>
              <c:f>Sheet1!$E$4:$E$8</c:f>
              <c:numCache>
                <c:formatCode>General</c:formatCode>
                <c:ptCount val="4"/>
                <c:pt idx="3">
                  <c:v>2</c:v>
                </c:pt>
              </c:numCache>
            </c:numRef>
          </c:val>
        </c:ser>
        <c:ser>
          <c:idx val="4"/>
          <c:order val="4"/>
          <c:tx>
            <c:strRef>
              <c:f>Sheet1!$F$1:$F$3</c:f>
              <c:strCache>
                <c:ptCount val="1"/>
                <c:pt idx="0">
                  <c:v>Sum of date - 123</c:v>
                </c:pt>
              </c:strCache>
            </c:strRef>
          </c:tx>
          <c:invertIfNegative val="0"/>
          <c:cat>
            <c:strRef>
              <c:f>Sheet1!$A$4:$A$8</c:f>
              <c:strCache>
                <c:ptCount val="4"/>
                <c:pt idx="0">
                  <c:v>om</c:v>
                </c:pt>
                <c:pt idx="1">
                  <c:v>rahul</c:v>
                </c:pt>
                <c:pt idx="2">
                  <c:v>saeel</c:v>
                </c:pt>
                <c:pt idx="3">
                  <c:v>yash</c:v>
                </c:pt>
              </c:strCache>
            </c:strRef>
          </c:cat>
          <c:val>
            <c:numRef>
              <c:f>Sheet1!$F$4:$F$8</c:f>
              <c:numCache>
                <c:formatCode>General</c:formatCode>
                <c:ptCount val="4"/>
                <c:pt idx="1">
                  <c:v>12</c:v>
                </c:pt>
              </c:numCache>
            </c:numRef>
          </c:val>
        </c:ser>
        <c:ser>
          <c:idx val="5"/>
          <c:order val="5"/>
          <c:tx>
            <c:strRef>
              <c:f>Sheet1!$G$1:$G$3</c:f>
              <c:strCache>
                <c:ptCount val="1"/>
                <c:pt idx="0">
                  <c:v>Sum of date - 414</c:v>
                </c:pt>
              </c:strCache>
            </c:strRef>
          </c:tx>
          <c:invertIfNegative val="0"/>
          <c:cat>
            <c:strRef>
              <c:f>Sheet1!$A$4:$A$8</c:f>
              <c:strCache>
                <c:ptCount val="4"/>
                <c:pt idx="0">
                  <c:v>om</c:v>
                </c:pt>
                <c:pt idx="1">
                  <c:v>rahul</c:v>
                </c:pt>
                <c:pt idx="2">
                  <c:v>saeel</c:v>
                </c:pt>
                <c:pt idx="3">
                  <c:v>yash</c:v>
                </c:pt>
              </c:strCache>
            </c:strRef>
          </c:cat>
          <c:val>
            <c:numRef>
              <c:f>Sheet1!$G$4:$G$8</c:f>
              <c:numCache>
                <c:formatCode>General</c:formatCode>
                <c:ptCount val="4"/>
                <c:pt idx="0">
                  <c:v>13</c:v>
                </c:pt>
              </c:numCache>
            </c:numRef>
          </c:val>
        </c:ser>
        <c:ser>
          <c:idx val="6"/>
          <c:order val="6"/>
          <c:tx>
            <c:strRef>
              <c:f>Sheet1!$H$1:$H$3</c:f>
              <c:strCache>
                <c:ptCount val="1"/>
                <c:pt idx="0">
                  <c:v>Sum of date - 441</c:v>
                </c:pt>
              </c:strCache>
            </c:strRef>
          </c:tx>
          <c:invertIfNegative val="0"/>
          <c:cat>
            <c:strRef>
              <c:f>Sheet1!$A$4:$A$8</c:f>
              <c:strCache>
                <c:ptCount val="4"/>
                <c:pt idx="0">
                  <c:v>om</c:v>
                </c:pt>
                <c:pt idx="1">
                  <c:v>rahul</c:v>
                </c:pt>
                <c:pt idx="2">
                  <c:v>saeel</c:v>
                </c:pt>
                <c:pt idx="3">
                  <c:v>yash</c:v>
                </c:pt>
              </c:strCache>
            </c:strRef>
          </c:cat>
          <c:val>
            <c:numRef>
              <c:f>Sheet1!$H$4:$H$8</c:f>
              <c:numCache>
                <c:formatCode>General</c:formatCode>
                <c:ptCount val="4"/>
                <c:pt idx="2">
                  <c:v>13</c:v>
                </c:pt>
              </c:numCache>
            </c:numRef>
          </c:val>
        </c:ser>
        <c:ser>
          <c:idx val="7"/>
          <c:order val="7"/>
          <c:tx>
            <c:strRef>
              <c:f>Sheet1!$I$1:$I$3</c:f>
              <c:strCache>
                <c:ptCount val="1"/>
                <c:pt idx="0">
                  <c:v>Sum of date - 1124</c:v>
                </c:pt>
              </c:strCache>
            </c:strRef>
          </c:tx>
          <c:invertIfNegative val="0"/>
          <c:cat>
            <c:strRef>
              <c:f>Sheet1!$A$4:$A$8</c:f>
              <c:strCache>
                <c:ptCount val="4"/>
                <c:pt idx="0">
                  <c:v>om</c:v>
                </c:pt>
                <c:pt idx="1">
                  <c:v>rahul</c:v>
                </c:pt>
                <c:pt idx="2">
                  <c:v>saeel</c:v>
                </c:pt>
                <c:pt idx="3">
                  <c:v>yash</c:v>
                </c:pt>
              </c:strCache>
            </c:strRef>
          </c:cat>
          <c:val>
            <c:numRef>
              <c:f>Sheet1!$I$4:$I$8</c:f>
              <c:numCache>
                <c:formatCode>General</c:formatCode>
                <c:ptCount val="4"/>
                <c:pt idx="3">
                  <c:v>12</c:v>
                </c:pt>
              </c:numCache>
            </c:numRef>
          </c:val>
        </c:ser>
        <c:dLbls>
          <c:showLegendKey val="0"/>
          <c:showVal val="0"/>
          <c:showCatName val="0"/>
          <c:showSerName val="0"/>
          <c:showPercent val="0"/>
          <c:showBubbleSize val="0"/>
        </c:dLbls>
        <c:gapWidth val="150"/>
        <c:axId val="403679872"/>
        <c:axId val="403685760"/>
      </c:barChart>
      <c:catAx>
        <c:axId val="403679872"/>
        <c:scaling>
          <c:orientation val="minMax"/>
        </c:scaling>
        <c:delete val="0"/>
        <c:axPos val="b"/>
        <c:majorTickMark val="out"/>
        <c:minorTickMark val="none"/>
        <c:tickLblPos val="nextTo"/>
        <c:crossAx val="403685760"/>
        <c:crosses val="autoZero"/>
        <c:auto val="1"/>
        <c:lblAlgn val="ctr"/>
        <c:lblOffset val="100"/>
        <c:noMultiLvlLbl val="0"/>
      </c:catAx>
      <c:valAx>
        <c:axId val="403685760"/>
        <c:scaling>
          <c:orientation val="minMax"/>
        </c:scaling>
        <c:delete val="0"/>
        <c:axPos val="l"/>
        <c:majorGridlines/>
        <c:numFmt formatCode="General" sourceLinked="1"/>
        <c:majorTickMark val="out"/>
        <c:minorTickMark val="none"/>
        <c:tickLblPos val="nextTo"/>
        <c:crossAx val="403679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1"/>
          <c:order val="0"/>
          <c:tx>
            <c:strRef>
              <c:f>Sheet2!$N$12</c:f>
              <c:strCache>
                <c:ptCount val="1"/>
                <c:pt idx="0">
                  <c:v>salary</c:v>
                </c:pt>
              </c:strCache>
            </c:strRef>
          </c:tx>
          <c:invertIfNegative val="0"/>
          <c:cat>
            <c:strRef>
              <c:f>Sheet2!$L$13:$L$16</c:f>
              <c:strCache>
                <c:ptCount val="4"/>
                <c:pt idx="0">
                  <c:v>yash</c:v>
                </c:pt>
                <c:pt idx="1">
                  <c:v>saeel</c:v>
                </c:pt>
                <c:pt idx="2">
                  <c:v>rahul</c:v>
                </c:pt>
                <c:pt idx="3">
                  <c:v>om</c:v>
                </c:pt>
              </c:strCache>
            </c:strRef>
          </c:cat>
          <c:val>
            <c:numRef>
              <c:f>Sheet2!$N$13:$N$16</c:f>
              <c:numCache>
                <c:formatCode>General</c:formatCode>
                <c:ptCount val="4"/>
                <c:pt idx="0">
                  <c:v>10000</c:v>
                </c:pt>
                <c:pt idx="1">
                  <c:v>11000</c:v>
                </c:pt>
                <c:pt idx="2">
                  <c:v>12000</c:v>
                </c:pt>
                <c:pt idx="3">
                  <c:v>13000</c:v>
                </c:pt>
              </c:numCache>
            </c:numRef>
          </c:val>
        </c:ser>
        <c:dLbls>
          <c:showLegendKey val="0"/>
          <c:showVal val="0"/>
          <c:showCatName val="0"/>
          <c:showSerName val="0"/>
          <c:showPercent val="0"/>
          <c:showBubbleSize val="0"/>
        </c:dLbls>
        <c:gapWidth val="150"/>
        <c:axId val="404280064"/>
        <c:axId val="404281600"/>
      </c:barChart>
      <c:catAx>
        <c:axId val="404280064"/>
        <c:scaling>
          <c:orientation val="minMax"/>
        </c:scaling>
        <c:delete val="0"/>
        <c:axPos val="b"/>
        <c:majorTickMark val="out"/>
        <c:minorTickMark val="none"/>
        <c:tickLblPos val="nextTo"/>
        <c:crossAx val="404281600"/>
        <c:crosses val="autoZero"/>
        <c:auto val="1"/>
        <c:lblAlgn val="ctr"/>
        <c:lblOffset val="100"/>
        <c:noMultiLvlLbl val="0"/>
      </c:catAx>
      <c:valAx>
        <c:axId val="404281600"/>
        <c:scaling>
          <c:orientation val="minMax"/>
        </c:scaling>
        <c:delete val="0"/>
        <c:axPos val="l"/>
        <c:majorGridlines/>
        <c:numFmt formatCode="General" sourceLinked="1"/>
        <c:majorTickMark val="out"/>
        <c:minorTickMark val="none"/>
        <c:tickLblPos val="nextTo"/>
        <c:crossAx val="404280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pivotSource>
    <c:name>[Book1.xlsx]Sheet5!PivotTable2</c:name>
    <c:fmtId val="0"/>
  </c:pivotSource>
  <c:chart>
    <c:autoTitleDeleted val="1"/>
    <c:pivotFmts>
      <c:pivotFmt>
        <c:idx val="0"/>
      </c:pivotFmt>
      <c:pivotFmt>
        <c:idx val="1"/>
      </c:pivotFmt>
      <c:pivotFmt>
        <c:idx val="2"/>
        <c:marker>
          <c:symbol val="none"/>
        </c:marker>
      </c:pivotFmt>
      <c:pivotFmt>
        <c:idx val="3"/>
        <c:marker>
          <c:symbol val="none"/>
        </c:marker>
        <c:dLbl>
          <c:idx val="0"/>
          <c:delete val="1"/>
        </c:dLbl>
      </c:pivotFmt>
      <c:pivotFmt>
        <c:idx val="4"/>
        <c:marker>
          <c:symbol val="none"/>
        </c:marker>
        <c:dLbl>
          <c:idx val="0"/>
          <c:delete val="1"/>
        </c:dLbl>
      </c:pivotFmt>
      <c:pivotFmt>
        <c:idx val="5"/>
        <c:marker>
          <c:symbol val="none"/>
        </c:marker>
        <c:dLbl>
          <c:idx val="0"/>
          <c:delete val="1"/>
        </c:dLbl>
      </c:pivotFmt>
      <c:pivotFmt>
        <c:idx val="6"/>
        <c:marker>
          <c:symbol val="none"/>
        </c:marker>
        <c:dLbl>
          <c:idx val="0"/>
          <c:delete val="1"/>
        </c:dLbl>
      </c:pivotFmt>
      <c:pivotFmt>
        <c:idx val="7"/>
        <c:marker>
          <c:symbol val="none"/>
        </c:marker>
        <c:dLbl>
          <c:idx val="0"/>
          <c:delete val="1"/>
        </c:dLbl>
      </c:pivotFmt>
      <c:pivotFmt>
        <c:idx val="8"/>
        <c:marker>
          <c:symbol val="none"/>
        </c:marker>
        <c:dLbl>
          <c:idx val="0"/>
          <c:delete val="1"/>
        </c:dLbl>
      </c:pivotFmt>
      <c:pivotFmt>
        <c:idx val="9"/>
        <c:marker>
          <c:symbol val="none"/>
        </c:marker>
        <c:dLbl>
          <c:idx val="0"/>
          <c:delete val="1"/>
        </c:dLbl>
      </c:pivotFmt>
      <c:pivotFmt>
        <c:idx val="10"/>
        <c:marker>
          <c:symbol val="none"/>
        </c:marker>
        <c:dLbl>
          <c:idx val="0"/>
          <c:delete val="1"/>
        </c:dLbl>
      </c:pivotFmt>
      <c:pivotFmt>
        <c:idx val="11"/>
        <c:marker>
          <c:symbol val="none"/>
        </c:marker>
        <c:dLbl>
          <c:idx val="0"/>
          <c:delete val="1"/>
        </c:dLbl>
      </c:pivotFmt>
      <c:pivotFmt>
        <c:idx val="12"/>
        <c:marker>
          <c:symbol val="none"/>
        </c:marker>
        <c:dLbl>
          <c:idx val="0"/>
          <c:delete val="1"/>
        </c:dLbl>
      </c:pivotFmt>
      <c:pivotFmt>
        <c:idx val="13"/>
        <c:marker>
          <c:symbol val="none"/>
        </c:marker>
        <c:dLbl>
          <c:idx val="0"/>
          <c:delete val="1"/>
        </c:dLbl>
      </c:pivotFmt>
      <c:pivotFmt>
        <c:idx val="14"/>
        <c:marker>
          <c:symbol val="none"/>
        </c:marker>
        <c:dLbl>
          <c:idx val="0"/>
          <c:delete val="1"/>
        </c:dLbl>
      </c:pivotFmt>
      <c:pivotFmt>
        <c:idx val="15"/>
        <c:marker>
          <c:symbol val="none"/>
        </c:marker>
        <c:dLbl>
          <c:idx val="0"/>
          <c:delete val="1"/>
        </c:dLbl>
      </c:pivotFmt>
      <c:pivotFmt>
        <c:idx val="16"/>
        <c:marker>
          <c:symbol val="none"/>
        </c:marker>
        <c:dLbl>
          <c:idx val="0"/>
          <c:delete val="1"/>
        </c:dLbl>
      </c:pivotFmt>
      <c:pivotFmt>
        <c:idx val="17"/>
        <c:marker>
          <c:symbol val="none"/>
        </c:marker>
        <c:dLbl>
          <c:idx val="0"/>
          <c:delete val="1"/>
        </c:dLbl>
      </c:pivotFmt>
      <c:pivotFmt>
        <c:idx val="18"/>
        <c:marker>
          <c:symbol val="none"/>
        </c:marker>
        <c:dLbl>
          <c:idx val="0"/>
          <c:delete val="1"/>
        </c:dLbl>
      </c:pivotFmt>
      <c:pivotFmt>
        <c:idx val="19"/>
        <c:marker>
          <c:symbol val="none"/>
        </c:marker>
        <c:dLbl>
          <c:idx val="0"/>
          <c:delete val="1"/>
        </c:dLbl>
      </c:pivotFmt>
    </c:pivotFmts>
    <c:plotArea>
      <c:layout/>
      <c:barChart>
        <c:barDir val="col"/>
        <c:grouping val="clustered"/>
        <c:varyColors val="0"/>
        <c:ser>
          <c:idx val="0"/>
          <c:order val="0"/>
          <c:tx>
            <c:strRef>
              <c:f>Sheet5!$B$3</c:f>
              <c:strCache>
                <c:ptCount val="1"/>
                <c:pt idx="0">
                  <c:v>Total</c:v>
                </c:pt>
              </c:strCache>
            </c:strRef>
          </c:tx>
          <c:invertIfNegative val="0"/>
          <c:cat>
            <c:multiLvlStrRef>
              <c:f>Sheet5!$A$4:$A$11</c:f>
              <c:multiLvlStrCache>
                <c:ptCount val="3"/>
                <c:lvl>
                  <c:pt idx="0">
                    <c:v>Virtue</c:v>
                  </c:pt>
                  <c:pt idx="1">
                    <c:v>XA21</c:v>
                  </c:pt>
                  <c:pt idx="2">
                    <c:v>F620</c:v>
                  </c:pt>
                </c:lvl>
                <c:lvl>
                  <c:pt idx="0">
                    <c:v>Ocelot</c:v>
                  </c:pt>
                  <c:pt idx="2">
                    <c:v>Ocelot</c:v>
                  </c:pt>
                </c:lvl>
                <c:lvl>
                  <c:pt idx="0">
                    <c:v>1949</c:v>
                  </c:pt>
                  <c:pt idx="2">
                    <c:v>1950</c:v>
                  </c:pt>
                </c:lvl>
              </c:multiLvlStrCache>
            </c:multiLvlStrRef>
          </c:cat>
          <c:val>
            <c:numRef>
              <c:f>Sheet5!$B$4:$B$11</c:f>
              <c:numCache>
                <c:formatCode>General</c:formatCode>
                <c:ptCount val="3"/>
                <c:pt idx="0">
                  <c:v>61000</c:v>
                </c:pt>
                <c:pt idx="1">
                  <c:v>34000</c:v>
                </c:pt>
                <c:pt idx="2">
                  <c:v>23550</c:v>
                </c:pt>
              </c:numCache>
            </c:numRef>
          </c:val>
        </c:ser>
        <c:dLbls>
          <c:showLegendKey val="0"/>
          <c:showVal val="0"/>
          <c:showCatName val="0"/>
          <c:showSerName val="0"/>
          <c:showPercent val="0"/>
          <c:showBubbleSize val="0"/>
        </c:dLbls>
        <c:gapWidth val="150"/>
        <c:axId val="404900480"/>
        <c:axId val="404926848"/>
      </c:barChart>
      <c:catAx>
        <c:axId val="404900480"/>
        <c:scaling>
          <c:orientation val="minMax"/>
        </c:scaling>
        <c:delete val="0"/>
        <c:axPos val="b"/>
        <c:majorTickMark val="out"/>
        <c:minorTickMark val="none"/>
        <c:tickLblPos val="nextTo"/>
        <c:crossAx val="404926848"/>
        <c:crosses val="autoZero"/>
        <c:auto val="1"/>
        <c:lblAlgn val="ctr"/>
        <c:lblOffset val="100"/>
        <c:noMultiLvlLbl val="0"/>
      </c:catAx>
      <c:valAx>
        <c:axId val="404926848"/>
        <c:scaling>
          <c:orientation val="minMax"/>
        </c:scaling>
        <c:delete val="0"/>
        <c:axPos val="l"/>
        <c:majorGridlines/>
        <c:numFmt formatCode="General" sourceLinked="1"/>
        <c:majorTickMark val="out"/>
        <c:minorTickMark val="none"/>
        <c:tickLblPos val="nextTo"/>
        <c:crossAx val="404900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[Book1.xlsx]Sheet5!PivotTable2</c:name>
    <c:fmtId val="1"/>
  </c:pivotSource>
  <c:chart>
    <c:title>
      <c:layout/>
      <c:overlay val="0"/>
    </c:title>
    <c:autoTitleDeleted val="0"/>
    <c:pivotFmts>
      <c:pivotFmt>
        <c:idx val="0"/>
      </c:pivotFmt>
      <c:pivotFmt>
        <c:idx val="1"/>
      </c:pivotFmt>
      <c:pivotFmt>
        <c:idx val="2"/>
        <c:marker>
          <c:symbol val="none"/>
        </c:marker>
      </c:pivotFmt>
    </c:pivotFmts>
    <c:plotArea>
      <c:layout/>
      <c:pieChart>
        <c:varyColors val="1"/>
        <c:ser>
          <c:idx val="0"/>
          <c:order val="0"/>
          <c:tx>
            <c:strRef>
              <c:f>Sheet5!$B$3</c:f>
              <c:strCache>
                <c:ptCount val="1"/>
                <c:pt idx="0">
                  <c:v>Total</c:v>
                </c:pt>
              </c:strCache>
            </c:strRef>
          </c:tx>
          <c:cat>
            <c:multiLvlStrRef>
              <c:f>Sheet5!$A$4:$A$11</c:f>
              <c:multiLvlStrCache>
                <c:ptCount val="3"/>
                <c:lvl>
                  <c:pt idx="0">
                    <c:v>Virtue</c:v>
                  </c:pt>
                  <c:pt idx="1">
                    <c:v>XA21</c:v>
                  </c:pt>
                  <c:pt idx="2">
                    <c:v>F620</c:v>
                  </c:pt>
                </c:lvl>
                <c:lvl>
                  <c:pt idx="0">
                    <c:v>Ocelot</c:v>
                  </c:pt>
                  <c:pt idx="2">
                    <c:v>Ocelot</c:v>
                  </c:pt>
                </c:lvl>
                <c:lvl>
                  <c:pt idx="0">
                    <c:v>1949</c:v>
                  </c:pt>
                  <c:pt idx="2">
                    <c:v>1950</c:v>
                  </c:pt>
                </c:lvl>
              </c:multiLvlStrCache>
            </c:multiLvlStrRef>
          </c:cat>
          <c:val>
            <c:numRef>
              <c:f>Sheet5!$B$4:$B$11</c:f>
              <c:numCache>
                <c:formatCode>General</c:formatCode>
                <c:ptCount val="3"/>
                <c:pt idx="0">
                  <c:v>61000</c:v>
                </c:pt>
                <c:pt idx="1">
                  <c:v>34000</c:v>
                </c:pt>
                <c:pt idx="2">
                  <c:v>23550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pivotSource>
    <c:name>[Book1.xlsx]Sheet5!PivotTable2</c:name>
    <c:fmtId val="2"/>
  </c:pivotSource>
  <c:chart>
    <c:title>
      <c:layout/>
      <c:overlay val="0"/>
    </c:title>
    <c:autoTitleDeleted val="0"/>
    <c:pivotFmts>
      <c:pivotFmt>
        <c:idx val="0"/>
      </c:pivotFmt>
      <c:pivotFmt>
        <c:idx val="1"/>
      </c:pivotFmt>
      <c:pivotFmt>
        <c:idx val="2"/>
        <c:marker>
          <c:symbol val="none"/>
        </c:marker>
      </c:pivotFmt>
    </c:pivotFmts>
    <c:plotArea>
      <c:layout/>
      <c:barChart>
        <c:barDir val="bar"/>
        <c:grouping val="clustered"/>
        <c:varyColors val="0"/>
        <c:ser>
          <c:idx val="0"/>
          <c:order val="0"/>
          <c:tx>
            <c:strRef>
              <c:f>Sheet5!$B$3</c:f>
              <c:strCache>
                <c:ptCount val="1"/>
                <c:pt idx="0">
                  <c:v>Total</c:v>
                </c:pt>
              </c:strCache>
            </c:strRef>
          </c:tx>
          <c:invertIfNegative val="0"/>
          <c:cat>
            <c:multiLvlStrRef>
              <c:f>Sheet5!$A$4:$A$11</c:f>
              <c:multiLvlStrCache>
                <c:ptCount val="3"/>
                <c:lvl>
                  <c:pt idx="0">
                    <c:v>Virtue</c:v>
                  </c:pt>
                  <c:pt idx="1">
                    <c:v>XA21</c:v>
                  </c:pt>
                  <c:pt idx="2">
                    <c:v>F620</c:v>
                  </c:pt>
                </c:lvl>
                <c:lvl>
                  <c:pt idx="0">
                    <c:v>Ocelot</c:v>
                  </c:pt>
                  <c:pt idx="2">
                    <c:v>Ocelot</c:v>
                  </c:pt>
                </c:lvl>
                <c:lvl>
                  <c:pt idx="0">
                    <c:v>1949</c:v>
                  </c:pt>
                  <c:pt idx="2">
                    <c:v>1950</c:v>
                  </c:pt>
                </c:lvl>
              </c:multiLvlStrCache>
            </c:multiLvlStrRef>
          </c:cat>
          <c:val>
            <c:numRef>
              <c:f>Sheet5!$B$4:$B$11</c:f>
              <c:numCache>
                <c:formatCode>General</c:formatCode>
                <c:ptCount val="3"/>
                <c:pt idx="0">
                  <c:v>61000</c:v>
                </c:pt>
                <c:pt idx="1">
                  <c:v>34000</c:v>
                </c:pt>
                <c:pt idx="2">
                  <c:v>23550</c:v>
                </c:pt>
              </c:numCache>
            </c:numRef>
          </c:val>
        </c:ser>
        <c:dLbls>
          <c:showLegendKey val="0"/>
          <c:showVal val="0"/>
          <c:showCatName val="0"/>
          <c:showSerName val="0"/>
          <c:showPercent val="0"/>
          <c:showBubbleSize val="0"/>
        </c:dLbls>
        <c:gapWidth val="150"/>
        <c:axId val="404838656"/>
        <c:axId val="404844544"/>
      </c:barChart>
      <c:catAx>
        <c:axId val="404838656"/>
        <c:scaling>
          <c:orientation val="minMax"/>
        </c:scaling>
        <c:delete val="0"/>
        <c:axPos val="l"/>
        <c:majorTickMark val="out"/>
        <c:minorTickMark val="none"/>
        <c:tickLblPos val="nextTo"/>
        <c:crossAx val="404844544"/>
        <c:crosses val="autoZero"/>
        <c:auto val="1"/>
        <c:lblAlgn val="ctr"/>
        <c:lblOffset val="100"/>
        <c:noMultiLvlLbl val="0"/>
      </c:catAx>
      <c:valAx>
        <c:axId val="404844544"/>
        <c:scaling>
          <c:orientation val="minMax"/>
        </c:scaling>
        <c:delete val="0"/>
        <c:axPos val="b"/>
        <c:majorGridlines/>
        <c:numFmt formatCode="General" sourceLinked="1"/>
        <c:majorTickMark val="out"/>
        <c:minorTickMark val="none"/>
        <c:tickLblPos val="nextTo"/>
        <c:crossAx val="404838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Sheet8!$D$1</c:f>
              <c:strCache>
                <c:ptCount val="1"/>
                <c:pt idx="0">
                  <c:v>Vehicle</c:v>
                </c:pt>
              </c:strCache>
            </c:strRef>
          </c:tx>
          <c:invertIfNegative val="0"/>
          <c:val>
            <c:numRef>
              <c:f>Sheet8!$D$2:$D$14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Sheet8!$E$1</c:f>
              <c:strCache>
                <c:ptCount val="1"/>
                <c:pt idx="0">
                  <c:v>Position</c:v>
                </c:pt>
              </c:strCache>
            </c:strRef>
          </c:tx>
          <c:invertIfNegative val="0"/>
          <c:val>
            <c:numRef>
              <c:f>Sheet8!$E$2:$E$14</c:f>
              <c:numCache>
                <c:formatCode>General</c:formatCode>
                <c:ptCount val="13"/>
                <c:pt idx="0">
                  <c:v>556</c:v>
                </c:pt>
                <c:pt idx="1">
                  <c:v>610</c:v>
                </c:pt>
                <c:pt idx="2">
                  <c:v>612</c:v>
                </c:pt>
                <c:pt idx="3">
                  <c:v>613</c:v>
                </c:pt>
                <c:pt idx="4">
                  <c:v>614</c:v>
                </c:pt>
                <c:pt idx="5">
                  <c:v>626</c:v>
                </c:pt>
                <c:pt idx="6">
                  <c:v>631</c:v>
                </c:pt>
                <c:pt idx="7">
                  <c:v>636</c:v>
                </c:pt>
                <c:pt idx="8">
                  <c:v>665</c:v>
                </c:pt>
                <c:pt idx="9">
                  <c:v>672</c:v>
                </c:pt>
                <c:pt idx="10">
                  <c:v>673</c:v>
                </c:pt>
                <c:pt idx="11">
                  <c:v>685</c:v>
                </c:pt>
              </c:numCache>
            </c:numRef>
          </c:val>
        </c:ser>
        <c:dLbls>
          <c:showLegendKey val="0"/>
          <c:showVal val="0"/>
          <c:showCatName val="0"/>
          <c:showSerName val="0"/>
          <c:showPercent val="0"/>
          <c:showBubbleSize val="0"/>
        </c:dLbls>
        <c:gapWidth val="150"/>
        <c:axId val="404588416"/>
        <c:axId val="404589952"/>
      </c:barChart>
      <c:catAx>
        <c:axId val="404588416"/>
        <c:scaling>
          <c:orientation val="minMax"/>
        </c:scaling>
        <c:delete val="0"/>
        <c:axPos val="b"/>
        <c:majorTickMark val="out"/>
        <c:minorTickMark val="none"/>
        <c:tickLblPos val="nextTo"/>
        <c:crossAx val="404589952"/>
        <c:crosses val="autoZero"/>
        <c:auto val="1"/>
        <c:lblAlgn val="ctr"/>
        <c:lblOffset val="100"/>
        <c:noMultiLvlLbl val="0"/>
      </c:catAx>
      <c:valAx>
        <c:axId val="404589952"/>
        <c:scaling>
          <c:orientation val="minMax"/>
        </c:scaling>
        <c:delete val="0"/>
        <c:axPos val="l"/>
        <c:majorGridlines/>
        <c:numFmt formatCode="General" sourceLinked="1"/>
        <c:majorTickMark val="out"/>
        <c:minorTickMark val="none"/>
        <c:tickLblPos val="nextTo"/>
        <c:crossAx val="404588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960629921259841E-2"/>
          <c:y val="4.214129483814523E-2"/>
          <c:w val="0.55441426071741029"/>
          <c:h val="0.8326195683872849"/>
        </c:manualLayout>
      </c:layout>
      <c:scatterChart>
        <c:scatterStyle val="lineMarker"/>
        <c:varyColors val="0"/>
        <c:ser>
          <c:idx val="0"/>
          <c:order val="0"/>
          <c:tx>
            <c:strRef>
              <c:f>Sheet6!$H$1:$H$2</c:f>
              <c:strCache>
                <c:ptCount val="1"/>
                <c:pt idx="0">
                  <c:v>Top Speed Position In Class</c:v>
                </c:pt>
              </c:strCache>
            </c:strRef>
          </c:tx>
          <c:spPr>
            <a:ln w="28575">
              <a:noFill/>
            </a:ln>
          </c:spPr>
          <c:trendline>
            <c:trendlineType val="linear"/>
            <c:dispRSqr val="0"/>
            <c:dispEq val="0"/>
          </c:trendline>
          <c:trendline>
            <c:trendlineType val="linear"/>
            <c:forward val="2"/>
            <c:dispRSqr val="0"/>
            <c:dispEq val="0"/>
          </c:trendline>
          <c:xVal>
            <c:numRef>
              <c:f>Sheet6!$G$3:$G$12</c:f>
              <c:numCache>
                <c:formatCode>General</c:formatCode>
                <c:ptCount val="10"/>
                <c:pt idx="0">
                  <c:v>122</c:v>
                </c:pt>
                <c:pt idx="1">
                  <c:v>68.25</c:v>
                </c:pt>
                <c:pt idx="2">
                  <c:v>70</c:v>
                </c:pt>
                <c:pt idx="3">
                  <c:v>71.5</c:v>
                </c:pt>
                <c:pt idx="4">
                  <c:v>71.5</c:v>
                </c:pt>
                <c:pt idx="5">
                  <c:v>65.75</c:v>
                </c:pt>
                <c:pt idx="6">
                  <c:v>63.25</c:v>
                </c:pt>
                <c:pt idx="7">
                  <c:v>67</c:v>
                </c:pt>
                <c:pt idx="8">
                  <c:v>50.25</c:v>
                </c:pt>
                <c:pt idx="9">
                  <c:v>48.5</c:v>
                </c:pt>
              </c:numCache>
            </c:numRef>
          </c:xVal>
          <c:yVal>
            <c:numRef>
              <c:f>Sheet6!$H$3:$H$12</c:f>
              <c:numCache>
                <c:formatCode>General</c:formatCode>
                <c:ptCount val="10"/>
                <c:pt idx="0">
                  <c:v>1</c:v>
                </c:pt>
                <c:pt idx="1">
                  <c:v>5</c:v>
                </c:pt>
                <c:pt idx="2">
                  <c:v>4</c:v>
                </c:pt>
                <c:pt idx="3">
                  <c:v>2</c:v>
                </c:pt>
                <c:pt idx="4">
                  <c:v>3</c:v>
                </c:pt>
                <c:pt idx="5">
                  <c:v>7</c:v>
                </c:pt>
                <c:pt idx="6">
                  <c:v>8</c:v>
                </c:pt>
                <c:pt idx="7">
                  <c:v>6</c:v>
                </c:pt>
                <c:pt idx="8">
                  <c:v>10</c:v>
                </c:pt>
                <c:pt idx="9">
                  <c:v>11</c:v>
                </c:pt>
              </c:numCache>
            </c:numRef>
          </c:yVal>
          <c:smooth val="0"/>
        </c:ser>
        <c:ser>
          <c:idx val="1"/>
          <c:order val="1"/>
          <c:tx>
            <c:strRef>
              <c:f>Sheet6!$I$1:$I$2</c:f>
              <c:strCache>
                <c:ptCount val="1"/>
                <c:pt idx="0">
                  <c:v>Top Speed Position Overall</c:v>
                </c:pt>
              </c:strCache>
            </c:strRef>
          </c:tx>
          <c:spPr>
            <a:ln w="28575">
              <a:noFill/>
            </a:ln>
          </c:spPr>
          <c:trendline>
            <c:trendlineType val="linear"/>
            <c:dispRSqr val="0"/>
            <c:dispEq val="0"/>
          </c:trendline>
          <c:xVal>
            <c:numRef>
              <c:f>Sheet6!$G$3:$G$12</c:f>
              <c:numCache>
                <c:formatCode>General</c:formatCode>
                <c:ptCount val="10"/>
                <c:pt idx="0">
                  <c:v>122</c:v>
                </c:pt>
                <c:pt idx="1">
                  <c:v>68.25</c:v>
                </c:pt>
                <c:pt idx="2">
                  <c:v>70</c:v>
                </c:pt>
                <c:pt idx="3">
                  <c:v>71.5</c:v>
                </c:pt>
                <c:pt idx="4">
                  <c:v>71.5</c:v>
                </c:pt>
                <c:pt idx="5">
                  <c:v>65.75</c:v>
                </c:pt>
                <c:pt idx="6">
                  <c:v>63.25</c:v>
                </c:pt>
                <c:pt idx="7">
                  <c:v>67</c:v>
                </c:pt>
                <c:pt idx="8">
                  <c:v>50.25</c:v>
                </c:pt>
                <c:pt idx="9">
                  <c:v>48.5</c:v>
                </c:pt>
              </c:numCache>
            </c:numRef>
          </c:xVal>
          <c:yVal>
            <c:numRef>
              <c:f>Sheet6!$I$3:$I$12</c:f>
              <c:numCache>
                <c:formatCode>General</c:formatCode>
                <c:ptCount val="10"/>
                <c:pt idx="0">
                  <c:v>168</c:v>
                </c:pt>
                <c:pt idx="1">
                  <c:v>652</c:v>
                </c:pt>
                <c:pt idx="2">
                  <c:v>651</c:v>
                </c:pt>
                <c:pt idx="3">
                  <c:v>644</c:v>
                </c:pt>
                <c:pt idx="4">
                  <c:v>645</c:v>
                </c:pt>
                <c:pt idx="5">
                  <c:v>657</c:v>
                </c:pt>
                <c:pt idx="6">
                  <c:v>662</c:v>
                </c:pt>
                <c:pt idx="7">
                  <c:v>656</c:v>
                </c:pt>
                <c:pt idx="8">
                  <c:v>673</c:v>
                </c:pt>
                <c:pt idx="9">
                  <c:v>674</c:v>
                </c:pt>
              </c:numCache>
            </c:numRef>
          </c:yVal>
          <c:smooth val="0"/>
        </c:ser>
        <c:dLbls>
          <c:showLegendKey val="0"/>
          <c:showVal val="0"/>
          <c:showCatName val="0"/>
          <c:showSerName val="0"/>
          <c:showPercent val="0"/>
          <c:showBubbleSize val="0"/>
        </c:dLbls>
        <c:axId val="404347520"/>
        <c:axId val="404353408"/>
      </c:scatterChart>
      <c:valAx>
        <c:axId val="404347520"/>
        <c:scaling>
          <c:orientation val="minMax"/>
        </c:scaling>
        <c:delete val="0"/>
        <c:axPos val="b"/>
        <c:numFmt formatCode="General" sourceLinked="1"/>
        <c:majorTickMark val="out"/>
        <c:minorTickMark val="none"/>
        <c:tickLblPos val="nextTo"/>
        <c:crossAx val="404353408"/>
        <c:crosses val="autoZero"/>
        <c:crossBetween val="midCat"/>
      </c:valAx>
      <c:valAx>
        <c:axId val="404353408"/>
        <c:scaling>
          <c:orientation val="minMax"/>
        </c:scaling>
        <c:delete val="0"/>
        <c:axPos val="l"/>
        <c:majorGridlines/>
        <c:numFmt formatCode="General" sourceLinked="1"/>
        <c:majorTickMark val="out"/>
        <c:minorTickMark val="none"/>
        <c:tickLblPos val="nextTo"/>
        <c:crossAx val="4043475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266700</xdr:colOff>
      <xdr:row>11</xdr:row>
      <xdr:rowOff>49530</xdr:rowOff>
    </xdr:from>
    <xdr:to>
      <xdr:col>9</xdr:col>
      <xdr:colOff>38100</xdr:colOff>
      <xdr:row>26</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320040</xdr:colOff>
      <xdr:row>10</xdr:row>
      <xdr:rowOff>133350</xdr:rowOff>
    </xdr:from>
    <xdr:to>
      <xdr:col>15</xdr:col>
      <xdr:colOff>419100</xdr:colOff>
      <xdr:row>25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26</xdr:row>
      <xdr:rowOff>49530</xdr:rowOff>
    </xdr:from>
    <xdr:to>
      <xdr:col>16</xdr:col>
      <xdr:colOff>0</xdr:colOff>
      <xdr:row>41</xdr:row>
      <xdr:rowOff>49530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190500</xdr:colOff>
      <xdr:row>7</xdr:row>
      <xdr:rowOff>26670</xdr:rowOff>
    </xdr:from>
    <xdr:to>
      <xdr:col>24</xdr:col>
      <xdr:colOff>495300</xdr:colOff>
      <xdr:row>22</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480060</xdr:colOff>
      <xdr:row>22</xdr:row>
      <xdr:rowOff>22860</xdr:rowOff>
    </xdr:from>
    <xdr:to>
      <xdr:col>3</xdr:col>
      <xdr:colOff>838200</xdr:colOff>
      <xdr:row>35</xdr:row>
      <xdr:rowOff>112395</xdr:rowOff>
    </xdr:to>
    <mc:AlternateContent xmlns:mc="http://schemas.openxmlformats.org/markup-compatibility/2006">
      <mc:Choice xmlns:a14="http://schemas.microsoft.com/office/drawing/2010/main" Requires="a14">
        <xdr:graphicFrame macro="">
          <xdr:nvGraphicFramePr>
            <xdr:cNvPr id="3"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089660" y="4046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579120</xdr:colOff>
      <xdr:row>18</xdr:row>
      <xdr:rowOff>38100</xdr:rowOff>
    </xdr:from>
    <xdr:to>
      <xdr:col>12</xdr:col>
      <xdr:colOff>472440</xdr:colOff>
      <xdr:row>31</xdr:row>
      <xdr:rowOff>127635</xdr:rowOff>
    </xdr:to>
    <mc:AlternateContent xmlns:mc="http://schemas.openxmlformats.org/markup-compatibility/2006">
      <mc:Choice xmlns:a14="http://schemas.microsoft.com/office/drawing/2010/main" Requires="a14">
        <xdr:graphicFrame macro="">
          <xdr:nvGraphicFramePr>
            <xdr:cNvPr id="4"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6553200" y="3329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18</xdr:row>
      <xdr:rowOff>38100</xdr:rowOff>
    </xdr:from>
    <xdr:to>
      <xdr:col>18</xdr:col>
      <xdr:colOff>304800</xdr:colOff>
      <xdr:row>31</xdr:row>
      <xdr:rowOff>127635</xdr:rowOff>
    </xdr:to>
    <mc:AlternateContent xmlns:mc="http://schemas.openxmlformats.org/markup-compatibility/2006">
      <mc:Choice xmlns:a14="http://schemas.microsoft.com/office/drawing/2010/main" Requires="a14">
        <xdr:graphicFrame macro="">
          <xdr:nvGraphicFramePr>
            <xdr:cNvPr id="5" name="salary"/>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10172700" y="3329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838200</xdr:colOff>
      <xdr:row>18</xdr:row>
      <xdr:rowOff>22860</xdr:rowOff>
    </xdr:from>
    <xdr:to>
      <xdr:col>6</xdr:col>
      <xdr:colOff>601980</xdr:colOff>
      <xdr:row>31</xdr:row>
      <xdr:rowOff>112395</xdr:rowOff>
    </xdr:to>
    <mc:AlternateContent xmlns:mc="http://schemas.openxmlformats.org/markup-compatibility/2006">
      <mc:Choice xmlns:a14="http://schemas.microsoft.com/office/drawing/2010/main" Requires="a14">
        <xdr:graphicFrame macro="">
          <xdr:nvGraphicFramePr>
            <xdr:cNvPr id="6"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2918460" y="3314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601980</xdr:colOff>
      <xdr:row>17</xdr:row>
      <xdr:rowOff>175260</xdr:rowOff>
    </xdr:from>
    <xdr:to>
      <xdr:col>9</xdr:col>
      <xdr:colOff>601980</xdr:colOff>
      <xdr:row>31</xdr:row>
      <xdr:rowOff>81915</xdr:rowOff>
    </xdr:to>
    <mc:AlternateContent xmlns:mc="http://schemas.openxmlformats.org/markup-compatibility/2006">
      <mc:Choice xmlns:a14="http://schemas.microsoft.com/office/drawing/2010/main" Requires="a14">
        <xdr:graphicFrame macro="">
          <xdr:nvGraphicFramePr>
            <xdr:cNvPr id="7" name="id 1"/>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dr:sp macro="" textlink="">
          <xdr:nvSpPr>
            <xdr:cNvPr id="0" name=""/>
            <xdr:cNvSpPr>
              <a:spLocks noTextEdit="1"/>
            </xdr:cNvSpPr>
          </xdr:nvSpPr>
          <xdr:spPr>
            <a:xfrm>
              <a:off x="4747260" y="3284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434340</xdr:colOff>
      <xdr:row>18</xdr:row>
      <xdr:rowOff>68580</xdr:rowOff>
    </xdr:from>
    <xdr:to>
      <xdr:col>15</xdr:col>
      <xdr:colOff>38100</xdr:colOff>
      <xdr:row>31</xdr:row>
      <xdr:rowOff>158115</xdr:rowOff>
    </xdr:to>
    <mc:AlternateContent xmlns:mc="http://schemas.openxmlformats.org/markup-compatibility/2006">
      <mc:Choice xmlns:a14="http://schemas.microsoft.com/office/drawing/2010/main" Requires="a14">
        <xdr:graphicFrame macro="">
          <xdr:nvGraphicFramePr>
            <xdr:cNvPr id="8" name="salary 1"/>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dr:sp macro="" textlink="">
          <xdr:nvSpPr>
            <xdr:cNvPr id="0" name=""/>
            <xdr:cNvSpPr>
              <a:spLocks noTextEdit="1"/>
            </xdr:cNvSpPr>
          </xdr:nvSpPr>
          <xdr:spPr>
            <a:xfrm>
              <a:off x="8343900" y="3360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1</xdr:row>
      <xdr:rowOff>171450</xdr:rowOff>
    </xdr:from>
    <xdr:to>
      <xdr:col>11</xdr:col>
      <xdr:colOff>502920</xdr:colOff>
      <xdr:row>16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17</xdr:row>
      <xdr:rowOff>3810</xdr:rowOff>
    </xdr:from>
    <xdr:to>
      <xdr:col>11</xdr:col>
      <xdr:colOff>510540</xdr:colOff>
      <xdr:row>32</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472440</xdr:colOff>
      <xdr:row>1</xdr:row>
      <xdr:rowOff>171450</xdr:rowOff>
    </xdr:from>
    <xdr:to>
      <xdr:col>19</xdr:col>
      <xdr:colOff>731520</xdr:colOff>
      <xdr:row>16</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609600</xdr:colOff>
      <xdr:row>16</xdr:row>
      <xdr:rowOff>15240</xdr:rowOff>
    </xdr:from>
    <xdr:to>
      <xdr:col>16</xdr:col>
      <xdr:colOff>182880</xdr:colOff>
      <xdr:row>29</xdr:row>
      <xdr:rowOff>104775</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240780" y="2941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15</xdr:row>
      <xdr:rowOff>167640</xdr:rowOff>
    </xdr:from>
    <xdr:to>
      <xdr:col>23</xdr:col>
      <xdr:colOff>15240</xdr:colOff>
      <xdr:row>29</xdr:row>
      <xdr:rowOff>74295</xdr:rowOff>
    </xdr:to>
    <mc:AlternateContent xmlns:mc="http://schemas.openxmlformats.org/markup-compatibility/2006" xmlns:a14="http://schemas.microsoft.com/office/drawing/2010/main">
      <mc:Choice Requires="a14">
        <xdr:graphicFrame macro="">
          <xdr:nvGraphicFramePr>
            <xdr:cNvPr id="6" name="Car"/>
            <xdr:cNvGraphicFramePr/>
          </xdr:nvGraphicFramePr>
          <xdr:xfrm>
            <a:off x="0" y="0"/>
            <a:ext cx="0" cy="0"/>
          </xdr:xfrm>
          <a:graphic>
            <a:graphicData uri="http://schemas.microsoft.com/office/drawing/2010/slicer">
              <sle:slicer xmlns:sle="http://schemas.microsoft.com/office/drawing/2010/slicer" name="Car"/>
            </a:graphicData>
          </a:graphic>
        </xdr:graphicFrame>
      </mc:Choice>
      <mc:Fallback xmlns="">
        <xdr:sp macro="" textlink="">
          <xdr:nvSpPr>
            <xdr:cNvPr id="0" name=""/>
            <xdr:cNvSpPr>
              <a:spLocks noTextEdit="1"/>
            </xdr:cNvSpPr>
          </xdr:nvSpPr>
          <xdr:spPr>
            <a:xfrm>
              <a:off x="9928860" y="2910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182880</xdr:colOff>
      <xdr:row>16</xdr:row>
      <xdr:rowOff>22860</xdr:rowOff>
    </xdr:from>
    <xdr:to>
      <xdr:col>20</xdr:col>
      <xdr:colOff>38100</xdr:colOff>
      <xdr:row>29</xdr:row>
      <xdr:rowOff>112395</xdr:rowOff>
    </xdr:to>
    <mc:AlternateContent xmlns:mc="http://schemas.openxmlformats.org/markup-compatibility/2006" xmlns:a14="http://schemas.microsoft.com/office/drawing/2010/main">
      <mc:Choice Requires="a14">
        <xdr:graphicFrame macro="">
          <xdr:nvGraphicFramePr>
            <xdr:cNvPr id="7" name="Price"/>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8069580" y="2948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2</xdr:row>
      <xdr:rowOff>30480</xdr:rowOff>
    </xdr:from>
    <xdr:to>
      <xdr:col>22</xdr:col>
      <xdr:colOff>662940</xdr:colOff>
      <xdr:row>15</xdr:row>
      <xdr:rowOff>120015</xdr:rowOff>
    </xdr:to>
    <mc:AlternateContent xmlns:mc="http://schemas.openxmlformats.org/markup-compatibility/2006" xmlns:a14="http://schemas.microsoft.com/office/drawing/2010/main">
      <mc:Choice Requires="a14">
        <xdr:graphicFrame macro="">
          <xdr:nvGraphicFramePr>
            <xdr:cNvPr id="8"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9403080" y="396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571500</xdr:colOff>
      <xdr:row>4</xdr:row>
      <xdr:rowOff>133350</xdr:rowOff>
    </xdr:from>
    <xdr:to>
      <xdr:col>15</xdr:col>
      <xdr:colOff>266700</xdr:colOff>
      <xdr:row>19</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304800</xdr:colOff>
      <xdr:row>20</xdr:row>
      <xdr:rowOff>110490</xdr:rowOff>
    </xdr:from>
    <xdr:to>
      <xdr:col>19</xdr:col>
      <xdr:colOff>0</xdr:colOff>
      <xdr:row>35</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91440</xdr:colOff>
      <xdr:row>5</xdr:row>
      <xdr:rowOff>60960</xdr:rowOff>
    </xdr:from>
    <xdr:to>
      <xdr:col>31</xdr:col>
      <xdr:colOff>822960</xdr:colOff>
      <xdr:row>18</xdr:row>
      <xdr:rowOff>150495</xdr:rowOff>
    </xdr:to>
    <mc:AlternateContent xmlns:mc="http://schemas.openxmlformats.org/markup-compatibility/2006" xmlns:a14="http://schemas.microsoft.com/office/drawing/2010/main">
      <mc:Choice Requires="a14">
        <xdr:graphicFrame macro="">
          <xdr:nvGraphicFramePr>
            <xdr:cNvPr id="4" name="Vehicle"/>
            <xdr:cNvGraphicFramePr/>
          </xdr:nvGraphicFramePr>
          <xdr:xfrm>
            <a:off x="0" y="0"/>
            <a:ext cx="0" cy="0"/>
          </xdr:xfrm>
          <a:graphic>
            <a:graphicData uri="http://schemas.microsoft.com/office/drawing/2010/slicer">
              <sle:slicer xmlns:sle="http://schemas.microsoft.com/office/drawing/2010/slicer" name="Vehicle"/>
            </a:graphicData>
          </a:graphic>
        </xdr:graphicFrame>
      </mc:Choice>
      <mc:Fallback xmlns="">
        <xdr:sp macro="" textlink="">
          <xdr:nvSpPr>
            <xdr:cNvPr id="0" name=""/>
            <xdr:cNvSpPr>
              <a:spLocks noTextEdit="1"/>
            </xdr:cNvSpPr>
          </xdr:nvSpPr>
          <xdr:spPr>
            <a:xfrm>
              <a:off x="26936700" y="975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68580</xdr:colOff>
      <xdr:row>4</xdr:row>
      <xdr:rowOff>152400</xdr:rowOff>
    </xdr:from>
    <xdr:to>
      <xdr:col>29</xdr:col>
      <xdr:colOff>129540</xdr:colOff>
      <xdr:row>18</xdr:row>
      <xdr:rowOff>59055</xdr:rowOff>
    </xdr:to>
    <mc:AlternateContent xmlns:mc="http://schemas.openxmlformats.org/markup-compatibility/2006" xmlns:a14="http://schemas.microsoft.com/office/drawing/2010/main">
      <mc:Choice Requires="a14">
        <xdr:graphicFrame macro="">
          <xdr:nvGraphicFramePr>
            <xdr:cNvPr id="5" name="Cost"/>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mlns="">
        <xdr:sp macro="" textlink="">
          <xdr:nvSpPr>
            <xdr:cNvPr id="0" name=""/>
            <xdr:cNvSpPr>
              <a:spLocks noTextEdit="1"/>
            </xdr:cNvSpPr>
          </xdr:nvSpPr>
          <xdr:spPr>
            <a:xfrm>
              <a:off x="24734520" y="883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22</xdr:col>
      <xdr:colOff>1135380</xdr:colOff>
      <xdr:row>44</xdr:row>
      <xdr:rowOff>133350</xdr:rowOff>
    </xdr:from>
    <xdr:to>
      <xdr:col>28</xdr:col>
      <xdr:colOff>373380</xdr:colOff>
      <xdr:row>59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1089660</xdr:colOff>
      <xdr:row>24</xdr:row>
      <xdr:rowOff>3810</xdr:rowOff>
    </xdr:from>
    <xdr:to>
      <xdr:col>31</xdr:col>
      <xdr:colOff>76200</xdr:colOff>
      <xdr:row>44</xdr:row>
      <xdr:rowOff>68580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Neeraj Appari" refreshedDate="45283.685967592595" createdVersion="4" refreshedVersion="4" minRefreshableVersion="3" recordCount="4">
  <cacheSource type="worksheet">
    <worksheetSource ref="A1:D5" sheet="Sheet1"/>
  </cacheSource>
  <cacheFields count="4">
    <cacheField name="name" numFmtId="0">
      <sharedItems count="4">
        <s v="rahul"/>
        <s v="yash"/>
        <s v="saeel"/>
        <s v="om"/>
      </sharedItems>
    </cacheField>
    <cacheField name="ph" numFmtId="0">
      <sharedItems containsSemiMixedTypes="0" containsString="0" containsNumber="1" containsInteger="1" minValue="123" maxValue="1124" count="4">
        <n v="123"/>
        <n v="1124"/>
        <n v="441"/>
        <n v="414"/>
      </sharedItems>
    </cacheField>
    <cacheField name="sr" numFmtId="0">
      <sharedItems containsSemiMixedTypes="0" containsString="0" containsNumber="1" containsInteger="1" minValue="1" maxValue="4" count="4">
        <n v="1"/>
        <n v="2"/>
        <n v="3"/>
        <n v="4"/>
      </sharedItems>
    </cacheField>
    <cacheField name="date" numFmtId="0">
      <sharedItems containsSemiMixedTypes="0" containsString="0" containsNumber="1" containsInteger="1" minValue="12" maxValue="13" count="2">
        <n v="12"/>
        <n v="1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eeraj Appari" refreshedDate="45284.483095023148" createdVersion="4" refreshedVersion="4" minRefreshableVersion="3" recordCount="4">
  <cacheSource type="worksheet">
    <worksheetSource name="Table1"/>
  </cacheSource>
  <cacheFields count="3">
    <cacheField name="Name" numFmtId="0">
      <sharedItems count="4">
        <s v="yash"/>
        <s v="saeel"/>
        <s v="rahul"/>
        <s v="om"/>
      </sharedItems>
    </cacheField>
    <cacheField name="id" numFmtId="0">
      <sharedItems containsSemiMixedTypes="0" containsString="0" containsNumber="1" containsInteger="1" minValue="1" maxValue="4" count="4">
        <n v="1"/>
        <n v="2"/>
        <n v="3"/>
        <n v="4"/>
      </sharedItems>
    </cacheField>
    <cacheField name="salary" numFmtId="0">
      <sharedItems containsSemiMixedTypes="0" containsString="0" containsNumber="1" containsInteger="1" minValue="10000" maxValue="13000" count="4">
        <n v="10000"/>
        <n v="11000"/>
        <n v="12000"/>
        <n v="13000"/>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Neeraj Appari" refreshedDate="45284.485176504626" createdVersion="4" refreshedVersion="4" minRefreshableVersion="3" recordCount="4">
  <cacheSource type="worksheet">
    <worksheetSource ref="A1:C5" sheet="Sheet2"/>
  </cacheSource>
  <cacheFields count="3">
    <cacheField name="name" numFmtId="0">
      <sharedItems count="4">
        <s v="yash"/>
        <s v="saeel"/>
        <s v="rahul"/>
        <s v="om"/>
      </sharedItems>
    </cacheField>
    <cacheField name="id" numFmtId="0">
      <sharedItems containsSemiMixedTypes="0" containsString="0" containsNumber="1" containsInteger="1" minValue="1" maxValue="4" count="4">
        <n v="1"/>
        <n v="2"/>
        <n v="3"/>
        <n v="4"/>
      </sharedItems>
    </cacheField>
    <cacheField name="salary" numFmtId="0">
      <sharedItems containsSemiMixedTypes="0" containsString="0" containsNumber="1" containsInteger="1" minValue="10000" maxValue="13000" count="4">
        <n v="10000"/>
        <n v="11000"/>
        <n v="12000"/>
        <n v="13000"/>
      </sharedItems>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Neeraj Appari" refreshedDate="45284.781437500002" createdVersion="4" refreshedVersion="4" minRefreshableVersion="3" recordCount="18">
  <cacheSource type="worksheet">
    <worksheetSource ref="I1:N19" sheet="Sheet3"/>
  </cacheSource>
  <cacheFields count="6">
    <cacheField name="Year" numFmtId="0">
      <sharedItems containsSemiMixedTypes="0" containsString="0" containsNumber="1" containsInteger="1" minValue="1948" maxValue="1950" count="3">
        <n v="1948"/>
        <n v="1949"/>
        <n v="1950"/>
      </sharedItems>
    </cacheField>
    <cacheField name="Height" numFmtId="0">
      <sharedItems containsSemiMixedTypes="0" containsString="0" containsNumber="1" minValue="1.214" maxValue="9.1199999999999992" count="18">
        <n v="1.214"/>
        <n v="1.3540000000000001"/>
        <n v="1.569"/>
        <n v="1.948"/>
        <n v="2.2650000000000001"/>
        <n v="2.7309999999999999"/>
        <n v="3.0249999999999999"/>
        <n v="3.5619999999999998"/>
        <n v="3.9790000000000001"/>
        <n v="4.42"/>
        <n v="4.5629999999999997"/>
        <n v="5.3849999999999998"/>
        <n v="5.5540000000000003"/>
        <n v="5.4649999999999999"/>
        <n v="5.8250000000000002"/>
        <n v="6.8760000000000003"/>
        <n v="7.8230000000000004"/>
        <n v="9.1199999999999992"/>
      </sharedItems>
    </cacheField>
    <cacheField name="Weight" numFmtId="0">
      <sharedItems containsSemiMixedTypes="0" containsString="0" containsNumber="1" minValue="0.24299999999999999" maxValue="0.56399999999999995" count="18">
        <n v="0.24299999999999999"/>
        <n v="0.26"/>
        <n v="0.27800000000000002"/>
        <n v="0.29699999999999999"/>
        <n v="0.31"/>
        <n v="0.32200000000000001"/>
        <n v="0.33500000000000002"/>
        <n v="0.35"/>
        <n v="0.36099999999999999"/>
        <n v="0.379"/>
        <n v="0.39100000000000001"/>
        <n v="0.42599999999999999"/>
        <n v="0.441"/>
        <n v="0.46"/>
        <n v="0.48499999999999999"/>
        <n v="0.50600000000000001"/>
        <n v="0.53800000000000003"/>
        <n v="0.56399999999999995"/>
      </sharedItems>
    </cacheField>
    <cacheField name="Car" numFmtId="0">
      <sharedItems count="18">
        <s v="Turismo"/>
        <s v="Zenterno"/>
        <s v="Visione"/>
        <s v="Buffalo"/>
        <s v="Dominator"/>
        <s v="Vigero"/>
        <s v="Super Daimond"/>
        <s v="XA21"/>
        <s v="Virtue"/>
        <s v="Monroe"/>
        <s v="Weevil"/>
        <s v="Gauntlet"/>
        <s v="Comet"/>
        <s v="Adder"/>
        <s v="Nero"/>
        <s v="Bison"/>
        <s v="F620"/>
        <s v="Rapid GT"/>
      </sharedItems>
    </cacheField>
    <cacheField name="Brand" numFmtId="0">
      <sharedItems count="10">
        <s v="Grotti"/>
        <s v="Peggasi"/>
        <s v="Bravado"/>
        <s v="Vapid"/>
        <s v="Declasse"/>
        <s v="Enus"/>
        <s v="Ocelot"/>
        <s v="BF"/>
        <s v="Pfister"/>
        <s v="Truffade"/>
      </sharedItems>
    </cacheField>
    <cacheField name="Price" numFmtId="0">
      <sharedItems containsSemiMixedTypes="0" containsString="0" containsNumber="1" containsInteger="1" minValue="10000" maxValue="90000" count="17">
        <n v="25000"/>
        <n v="10000"/>
        <n v="50000"/>
        <n v="90000"/>
        <n v="14400"/>
        <n v="53000"/>
        <n v="34000"/>
        <n v="61000"/>
        <n v="60600"/>
        <n v="14100"/>
        <n v="64320"/>
        <n v="34600"/>
        <n v="12400"/>
        <n v="17760"/>
        <n v="75320"/>
        <n v="23550"/>
        <n v="89000"/>
      </sharedItems>
    </cacheField>
  </cacheFields>
  <extLst>
    <ext xmlns:x14="http://schemas.microsoft.com/office/spreadsheetml/2009/9/main" uri="{725AE2AE-9491-48be-B2B4-4EB974FC3084}">
      <x14:pivotCacheDefinition pivotCacheId="3"/>
    </ext>
  </extLst>
</pivotCacheDefinition>
</file>

<file path=xl/pivotCache/pivotCacheDefinition5.xml><?xml version="1.0" encoding="utf-8"?>
<pivotCacheDefinition xmlns="http://schemas.openxmlformats.org/spreadsheetml/2006/main" xmlns:r="http://schemas.openxmlformats.org/officeDocument/2006/relationships" r:id="rId1" refreshedBy="Neeraj Appari" refreshedDate="45288.535971180558" createdVersion="4" refreshedVersion="4" minRefreshableVersion="3" recordCount="19">
  <cacheSource type="worksheet">
    <worksheetSource ref="A1:M20" sheet="Sheet7"/>
  </cacheSource>
  <cacheFields count="14">
    <cacheField name="Class" numFmtId="0">
      <sharedItems containsBlank="1" count="2">
        <m/>
        <s v="Boats"/>
      </sharedItems>
    </cacheField>
    <cacheField name="Vehicle" numFmtId="0">
      <sharedItems containsBlank="1" count="19">
        <m/>
        <s v="Avisa"/>
        <s v="Dinghy"/>
        <s v="Jetmax"/>
        <s v="Kosatka"/>
        <s v="Kraken"/>
        <s v="Kurtz 31 Patrol Boat"/>
        <s v="Longfin"/>
        <s v="Marquis"/>
        <s v="Police Predator"/>
        <s v="Seashark"/>
        <s v="Speeder"/>
        <s v="Squalo"/>
        <s v="Submersible"/>
        <s v="Suntrap"/>
        <s v="Toro"/>
        <s v="Tropic"/>
        <s v="Tug"/>
        <s v="Weaponized Dinghy"/>
      </sharedItems>
    </cacheField>
    <cacheField name="Drivetrain" numFmtId="0">
      <sharedItems containsBlank="1"/>
    </cacheField>
    <cacheField name="Seats" numFmtId="0">
      <sharedItems containsString="0" containsBlank="1" containsNumber="1" containsInteger="1" minValue="1" maxValue="5"/>
    </cacheField>
    <cacheField name="Manufacturer" numFmtId="0">
      <sharedItems containsBlank="1"/>
    </cacheField>
    <cacheField name="Spoiler" numFmtId="0">
      <sharedItems containsNonDate="0" containsString="0" containsBlank="1"/>
    </cacheField>
    <cacheField name="Off-Roads" numFmtId="0">
      <sharedItems containsNonDate="0" containsString="0" containsBlank="1"/>
    </cacheField>
    <cacheField name="Suspension" numFmtId="0">
      <sharedItems containsNonDate="0" containsString="0" containsBlank="1"/>
    </cacheField>
    <cacheField name="Boost" numFmtId="0">
      <sharedItems containsNonDate="0" containsString="0" containsBlank="1"/>
    </cacheField>
    <cacheField name="Source" numFmtId="0">
      <sharedItems containsBlank="1"/>
    </cacheField>
    <cacheField name="Cost" numFmtId="0">
      <sharedItems containsBlank="1" containsMixedTypes="1" containsNumber="1" containsInteger="1" minValue="16889" maxValue="2955000" count="18">
        <m/>
        <n v="1545000"/>
        <n v="125000"/>
        <n v="299000"/>
        <n v="2200000"/>
        <n v="1325000"/>
        <n v="2955000"/>
        <n v="2125000"/>
        <n v="413990"/>
        <s v="-"/>
        <n v="16889"/>
        <n v="325000"/>
        <n v="196621"/>
        <n v="25160"/>
        <n v="1750000"/>
        <n v="22000"/>
        <n v="1250000"/>
        <n v="1850000"/>
      </sharedItems>
    </cacheField>
    <cacheField name="Last Available" numFmtId="0">
      <sharedItems containsBlank="1"/>
    </cacheField>
    <cacheField name="Available At" numFmtId="0">
      <sharedItems containsBlank="1"/>
    </cacheField>
    <cacheField name="seats*coast" numFmtId="0" formula="Seats*Cost" databaseField="0"/>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4">
  <r>
    <x v="0"/>
    <x v="0"/>
    <x v="0"/>
    <x v="0"/>
  </r>
  <r>
    <x v="1"/>
    <x v="1"/>
    <x v="1"/>
    <x v="0"/>
  </r>
  <r>
    <x v="2"/>
    <x v="2"/>
    <x v="2"/>
    <x v="1"/>
  </r>
  <r>
    <x v="3"/>
    <x v="3"/>
    <x v="3"/>
    <x v="1"/>
  </r>
</pivotCacheRecords>
</file>

<file path=xl/pivotCache/pivotCacheRecords2.xml><?xml version="1.0" encoding="utf-8"?>
<pivotCacheRecords xmlns="http://schemas.openxmlformats.org/spreadsheetml/2006/main" xmlns:r="http://schemas.openxmlformats.org/officeDocument/2006/relationships" count="4">
  <r>
    <x v="0"/>
    <x v="0"/>
    <x v="0"/>
  </r>
  <r>
    <x v="1"/>
    <x v="1"/>
    <x v="1"/>
  </r>
  <r>
    <x v="2"/>
    <x v="2"/>
    <x v="2"/>
  </r>
  <r>
    <x v="3"/>
    <x v="3"/>
    <x v="3"/>
  </r>
</pivotCacheRecords>
</file>

<file path=xl/pivotCache/pivotCacheRecords3.xml><?xml version="1.0" encoding="utf-8"?>
<pivotCacheRecords xmlns="http://schemas.openxmlformats.org/spreadsheetml/2006/main" xmlns:r="http://schemas.openxmlformats.org/officeDocument/2006/relationships" count="4">
  <r>
    <x v="0"/>
    <x v="0"/>
    <x v="0"/>
  </r>
  <r>
    <x v="1"/>
    <x v="1"/>
    <x v="1"/>
  </r>
  <r>
    <x v="2"/>
    <x v="2"/>
    <x v="2"/>
  </r>
  <r>
    <x v="3"/>
    <x v="3"/>
    <x v="3"/>
  </r>
</pivotCacheRecords>
</file>

<file path=xl/pivotCache/pivotCacheRecords4.xml><?xml version="1.0" encoding="utf-8"?>
<pivotCacheRecords xmlns="http://schemas.openxmlformats.org/spreadsheetml/2006/main" xmlns:r="http://schemas.openxmlformats.org/officeDocument/2006/relationships" count="18">
  <r>
    <x v="0"/>
    <x v="0"/>
    <x v="0"/>
    <x v="0"/>
    <x v="0"/>
    <x v="0"/>
  </r>
  <r>
    <x v="0"/>
    <x v="1"/>
    <x v="1"/>
    <x v="1"/>
    <x v="1"/>
    <x v="1"/>
  </r>
  <r>
    <x v="0"/>
    <x v="2"/>
    <x v="2"/>
    <x v="2"/>
    <x v="0"/>
    <x v="2"/>
  </r>
  <r>
    <x v="0"/>
    <x v="3"/>
    <x v="3"/>
    <x v="3"/>
    <x v="2"/>
    <x v="3"/>
  </r>
  <r>
    <x v="0"/>
    <x v="4"/>
    <x v="4"/>
    <x v="4"/>
    <x v="3"/>
    <x v="1"/>
  </r>
  <r>
    <x v="0"/>
    <x v="5"/>
    <x v="5"/>
    <x v="5"/>
    <x v="4"/>
    <x v="4"/>
  </r>
  <r>
    <x v="1"/>
    <x v="6"/>
    <x v="6"/>
    <x v="6"/>
    <x v="5"/>
    <x v="5"/>
  </r>
  <r>
    <x v="1"/>
    <x v="7"/>
    <x v="7"/>
    <x v="7"/>
    <x v="6"/>
    <x v="6"/>
  </r>
  <r>
    <x v="1"/>
    <x v="8"/>
    <x v="8"/>
    <x v="8"/>
    <x v="6"/>
    <x v="7"/>
  </r>
  <r>
    <x v="1"/>
    <x v="9"/>
    <x v="9"/>
    <x v="9"/>
    <x v="1"/>
    <x v="8"/>
  </r>
  <r>
    <x v="1"/>
    <x v="10"/>
    <x v="10"/>
    <x v="10"/>
    <x v="7"/>
    <x v="9"/>
  </r>
  <r>
    <x v="1"/>
    <x v="11"/>
    <x v="11"/>
    <x v="11"/>
    <x v="2"/>
    <x v="10"/>
  </r>
  <r>
    <x v="2"/>
    <x v="12"/>
    <x v="12"/>
    <x v="12"/>
    <x v="8"/>
    <x v="11"/>
  </r>
  <r>
    <x v="2"/>
    <x v="13"/>
    <x v="13"/>
    <x v="13"/>
    <x v="9"/>
    <x v="12"/>
  </r>
  <r>
    <x v="2"/>
    <x v="14"/>
    <x v="14"/>
    <x v="14"/>
    <x v="9"/>
    <x v="13"/>
  </r>
  <r>
    <x v="2"/>
    <x v="15"/>
    <x v="15"/>
    <x v="15"/>
    <x v="2"/>
    <x v="14"/>
  </r>
  <r>
    <x v="2"/>
    <x v="16"/>
    <x v="16"/>
    <x v="16"/>
    <x v="6"/>
    <x v="15"/>
  </r>
  <r>
    <x v="2"/>
    <x v="17"/>
    <x v="17"/>
    <x v="17"/>
    <x v="3"/>
    <x v="16"/>
  </r>
</pivotCacheRecords>
</file>

<file path=xl/pivotCache/pivotCacheRecords5.xml><?xml version="1.0" encoding="utf-8"?>
<pivotCacheRecords xmlns="http://schemas.openxmlformats.org/spreadsheetml/2006/main" xmlns:r="http://schemas.openxmlformats.org/officeDocument/2006/relationships" count="19">
  <r>
    <x v="0"/>
    <x v="0"/>
    <m/>
    <m/>
    <m/>
    <m/>
    <m/>
    <m/>
    <m/>
    <m/>
    <x v="0"/>
    <m/>
    <m/>
  </r>
  <r>
    <x v="1"/>
    <x v="1"/>
    <s v="RWD"/>
    <n v="4"/>
    <s v="Kraken "/>
    <m/>
    <m/>
    <m/>
    <m/>
    <s v="Submarine"/>
    <x v="1"/>
    <s v="Now"/>
    <s v="Listed Source"/>
  </r>
  <r>
    <x v="1"/>
    <x v="2"/>
    <s v="RWD"/>
    <n v="4"/>
    <s v="Nagasaki"/>
    <m/>
    <m/>
    <m/>
    <m/>
    <s v="DockTease"/>
    <x v="2"/>
    <s v="Now"/>
    <s v="Main Page"/>
  </r>
  <r>
    <x v="1"/>
    <x v="3"/>
    <s v="RWD"/>
    <n v="2"/>
    <s v="Shitzu"/>
    <m/>
    <m/>
    <m/>
    <m/>
    <s v="DockTease"/>
    <x v="3"/>
    <s v="Now"/>
    <s v="Main Page"/>
  </r>
  <r>
    <x v="1"/>
    <x v="4"/>
    <s v="RWD"/>
    <n v="1"/>
    <s v="RUNE"/>
    <m/>
    <m/>
    <m/>
    <m/>
    <s v="Warstock"/>
    <x v="4"/>
    <s v="Now"/>
    <s v="Main Page"/>
  </r>
  <r>
    <x v="1"/>
    <x v="5"/>
    <s v="RWD"/>
    <n v="1"/>
    <s v="Kraken"/>
    <m/>
    <m/>
    <m/>
    <m/>
    <s v="DockTease"/>
    <x v="5"/>
    <s v="Now"/>
    <s v="Main Page"/>
  </r>
  <r>
    <x v="1"/>
    <x v="6"/>
    <s v="RWD"/>
    <n v="4"/>
    <s v="-"/>
    <m/>
    <m/>
    <m/>
    <m/>
    <s v="Warstock"/>
    <x v="6"/>
    <s v="Now"/>
    <s v="Main Page"/>
  </r>
  <r>
    <x v="1"/>
    <x v="7"/>
    <s v="RWD"/>
    <n v="4"/>
    <s v="Shitzu"/>
    <m/>
    <m/>
    <m/>
    <m/>
    <s v="DockTease"/>
    <x v="7"/>
    <s v="Now"/>
    <s v="Main Page"/>
  </r>
  <r>
    <x v="1"/>
    <x v="8"/>
    <s v="RWD"/>
    <n v="4"/>
    <s v="Dinka"/>
    <m/>
    <m/>
    <m/>
    <m/>
    <s v="DockTease"/>
    <x v="8"/>
    <s v="Now"/>
    <s v="Main Page"/>
  </r>
  <r>
    <x v="1"/>
    <x v="9"/>
    <s v="RWD"/>
    <n v="4"/>
    <s v="-"/>
    <m/>
    <m/>
    <m/>
    <m/>
    <s v="-"/>
    <x v="9"/>
    <s v="-"/>
    <s v="-"/>
  </r>
  <r>
    <x v="1"/>
    <x v="10"/>
    <s v="RWD"/>
    <n v="2"/>
    <s v="Speedophile"/>
    <m/>
    <m/>
    <m/>
    <m/>
    <s v="DockTease"/>
    <x v="10"/>
    <s v="Now"/>
    <s v="Main Page"/>
  </r>
  <r>
    <x v="1"/>
    <x v="11"/>
    <s v="RWD"/>
    <n v="4"/>
    <s v="Pegassi"/>
    <m/>
    <m/>
    <m/>
    <m/>
    <s v="DockTease"/>
    <x v="11"/>
    <s v="Now"/>
    <s v="Main Page"/>
  </r>
  <r>
    <x v="1"/>
    <x v="12"/>
    <s v="RWD"/>
    <n v="2"/>
    <s v="Shitzu"/>
    <m/>
    <m/>
    <m/>
    <m/>
    <s v="DockTease"/>
    <x v="12"/>
    <s v="Now"/>
    <s v="Main Page"/>
  </r>
  <r>
    <x v="1"/>
    <x v="13"/>
    <s v="RWD"/>
    <n v="1"/>
    <s v="-"/>
    <m/>
    <m/>
    <m/>
    <m/>
    <s v="-"/>
    <x v="9"/>
    <s v="-"/>
    <s v="-"/>
  </r>
  <r>
    <x v="1"/>
    <x v="14"/>
    <s v="RWD"/>
    <n v="4"/>
    <s v="Shitzu"/>
    <m/>
    <m/>
    <m/>
    <m/>
    <s v="DockTease"/>
    <x v="13"/>
    <s v="Now"/>
    <s v="Main Page"/>
  </r>
  <r>
    <x v="1"/>
    <x v="15"/>
    <s v="RWD"/>
    <n v="4"/>
    <s v="Lampadati"/>
    <m/>
    <m/>
    <m/>
    <m/>
    <s v="DockTease"/>
    <x v="14"/>
    <s v="Now"/>
    <s v="Main Page"/>
  </r>
  <r>
    <x v="1"/>
    <x v="16"/>
    <s v="RWD"/>
    <n v="4"/>
    <s v="Shitzu"/>
    <m/>
    <m/>
    <m/>
    <m/>
    <s v="DockTease"/>
    <x v="15"/>
    <s v="Now"/>
    <s v="Main Page"/>
  </r>
  <r>
    <x v="1"/>
    <x v="17"/>
    <s v="RWD"/>
    <n v="1"/>
    <s v="Buckingham"/>
    <m/>
    <m/>
    <m/>
    <m/>
    <s v="DockTease"/>
    <x v="16"/>
    <s v="Now"/>
    <s v="Main Page"/>
  </r>
  <r>
    <x v="1"/>
    <x v="18"/>
    <s v="RWD"/>
    <n v="5"/>
    <s v="Nagasaki"/>
    <m/>
    <m/>
    <m/>
    <m/>
    <s v="Warstock"/>
    <x v="17"/>
    <s v="Now"/>
    <s v="Main P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K8" firstHeaderRow="1" firstDataRow="3" firstDataCol="1"/>
  <pivotFields count="4">
    <pivotField axis="axisRow" showAll="0">
      <items count="5">
        <item x="3"/>
        <item x="0"/>
        <item x="2"/>
        <item x="1"/>
        <item t="default"/>
      </items>
    </pivotField>
    <pivotField axis="axisCol" showAll="0">
      <items count="5">
        <item x="0"/>
        <item x="3"/>
        <item x="2"/>
        <item x="1"/>
        <item t="default"/>
      </items>
    </pivotField>
    <pivotField dataField="1" showAll="0">
      <items count="5">
        <item x="0"/>
        <item x="1"/>
        <item x="2"/>
        <item x="3"/>
        <item t="default"/>
      </items>
    </pivotField>
    <pivotField dataField="1" showAll="0">
      <items count="3">
        <item x="0"/>
        <item x="1"/>
        <item t="default"/>
      </items>
    </pivotField>
  </pivotFields>
  <rowFields count="1">
    <field x="0"/>
  </rowFields>
  <rowItems count="5">
    <i>
      <x/>
    </i>
    <i>
      <x v="1"/>
    </i>
    <i>
      <x v="2"/>
    </i>
    <i>
      <x v="3"/>
    </i>
    <i t="grand">
      <x/>
    </i>
  </rowItems>
  <colFields count="2">
    <field x="-2"/>
    <field x="1"/>
  </colFields>
  <colItems count="10">
    <i>
      <x/>
      <x/>
    </i>
    <i r="1">
      <x v="1"/>
    </i>
    <i r="1">
      <x v="2"/>
    </i>
    <i r="1">
      <x v="3"/>
    </i>
    <i i="1">
      <x v="1"/>
      <x/>
    </i>
    <i r="1" i="1">
      <x v="1"/>
    </i>
    <i r="1" i="1">
      <x v="2"/>
    </i>
    <i r="1" i="1">
      <x v="3"/>
    </i>
    <i t="grand">
      <x/>
    </i>
    <i t="grand" i="1">
      <x/>
    </i>
  </colItems>
  <dataFields count="2">
    <dataField name="Sum of sr" fld="2" baseField="0" baseItem="0"/>
    <dataField name="Sum of date" fld="3"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20:D22" firstHeaderRow="1" firstDataRow="1" firstDataCol="1" rowPageCount="1" colPageCount="1"/>
  <pivotFields count="3">
    <pivotField axis="axisRow" showAll="0">
      <items count="5">
        <item h="1" x="3"/>
        <item x="2"/>
        <item h="1" x="1"/>
        <item h="1" x="0"/>
        <item t="default"/>
      </items>
    </pivotField>
    <pivotField showAll="0">
      <items count="5">
        <item x="0"/>
        <item x="1"/>
        <item x="2"/>
        <item x="3"/>
        <item t="default"/>
      </items>
    </pivotField>
    <pivotField axis="axisPage" dataField="1" showAll="0">
      <items count="5">
        <item x="0"/>
        <item x="1"/>
        <item x="2"/>
        <item x="3"/>
        <item t="default"/>
      </items>
    </pivotField>
  </pivotFields>
  <rowFields count="1">
    <field x="0"/>
  </rowFields>
  <rowItems count="2">
    <i>
      <x v="1"/>
    </i>
    <i t="grand">
      <x/>
    </i>
  </rowItems>
  <colItems count="1">
    <i/>
  </colItems>
  <pageFields count="1">
    <pageField fld="2" hier="-1"/>
  </pageFields>
  <dataFields count="1">
    <dataField name="Sum of salar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location ref="M20:O21" firstHeaderRow="0" firstDataRow="1" firstDataCol="1" rowPageCount="1" colPageCount="1"/>
  <pivotFields count="3">
    <pivotField axis="axisCol" showAll="0">
      <items count="5">
        <item h="1" x="3"/>
        <item h="1" x="2"/>
        <item h="1" x="1"/>
        <item x="0"/>
        <item t="default"/>
      </items>
    </pivotField>
    <pivotField axis="axisPage" showAll="0">
      <items count="5">
        <item x="0"/>
        <item x="1"/>
        <item x="2"/>
        <item x="3"/>
        <item t="default"/>
      </items>
    </pivotField>
    <pivotField dataField="1" showAll="0">
      <items count="5">
        <item x="0"/>
        <item x="1"/>
        <item x="2"/>
        <item x="3"/>
        <item t="default"/>
      </items>
    </pivotField>
  </pivotFields>
  <rowItems count="1">
    <i/>
  </rowItems>
  <colFields count="1">
    <field x="0"/>
  </colFields>
  <colItems count="2">
    <i>
      <x v="3"/>
    </i>
    <i t="grand">
      <x/>
    </i>
  </colItems>
  <pageFields count="1">
    <pageField fld="1" hier="-1"/>
  </pageFields>
  <dataFields count="1">
    <dataField name="Sum of salar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1" firstHeaderRow="1" firstDataRow="1" firstDataCol="1"/>
  <pivotFields count="6">
    <pivotField axis="axisRow" showAll="0">
      <items count="4">
        <item x="0"/>
        <item x="1"/>
        <item x="2"/>
        <item t="default"/>
      </items>
    </pivotField>
    <pivotField showAll="0">
      <items count="19">
        <item x="0"/>
        <item x="1"/>
        <item x="2"/>
        <item x="3"/>
        <item x="4"/>
        <item x="5"/>
        <item x="6"/>
        <item x="7"/>
        <item x="8"/>
        <item x="9"/>
        <item x="10"/>
        <item x="11"/>
        <item x="13"/>
        <item x="12"/>
        <item x="14"/>
        <item x="15"/>
        <item x="16"/>
        <item x="17"/>
        <item t="default"/>
      </items>
    </pivotField>
    <pivotField showAll="0">
      <items count="19">
        <item x="0"/>
        <item x="1"/>
        <item x="2"/>
        <item x="3"/>
        <item x="4"/>
        <item x="5"/>
        <item x="6"/>
        <item x="7"/>
        <item x="8"/>
        <item x="9"/>
        <item x="10"/>
        <item x="11"/>
        <item x="12"/>
        <item x="13"/>
        <item x="14"/>
        <item x="15"/>
        <item x="16"/>
        <item x="17"/>
        <item t="default"/>
      </items>
    </pivotField>
    <pivotField axis="axisRow" showAll="0">
      <items count="19">
        <item x="13"/>
        <item x="15"/>
        <item x="3"/>
        <item x="12"/>
        <item x="4"/>
        <item x="16"/>
        <item x="11"/>
        <item x="9"/>
        <item x="14"/>
        <item x="17"/>
        <item x="6"/>
        <item x="0"/>
        <item x="5"/>
        <item x="8"/>
        <item x="2"/>
        <item x="10"/>
        <item x="7"/>
        <item x="1"/>
        <item t="default"/>
      </items>
    </pivotField>
    <pivotField axis="axisRow" showAll="0">
      <items count="11">
        <item h="1" x="7"/>
        <item h="1" x="2"/>
        <item h="1" x="4"/>
        <item h="1" x="5"/>
        <item h="1" x="0"/>
        <item x="6"/>
        <item h="1" x="1"/>
        <item h="1" x="8"/>
        <item h="1" x="9"/>
        <item h="1" x="3"/>
        <item t="default"/>
      </items>
    </pivotField>
    <pivotField dataField="1" showAll="0">
      <items count="18">
        <item x="1"/>
        <item x="12"/>
        <item x="9"/>
        <item x="4"/>
        <item x="13"/>
        <item x="15"/>
        <item x="0"/>
        <item x="6"/>
        <item x="11"/>
        <item x="2"/>
        <item x="5"/>
        <item x="8"/>
        <item x="7"/>
        <item x="10"/>
        <item x="14"/>
        <item x="16"/>
        <item x="3"/>
        <item t="default"/>
      </items>
    </pivotField>
  </pivotFields>
  <rowFields count="3">
    <field x="0"/>
    <field x="4"/>
    <field x="3"/>
  </rowFields>
  <rowItems count="8">
    <i>
      <x v="1"/>
    </i>
    <i r="1">
      <x v="5"/>
    </i>
    <i r="2">
      <x v="13"/>
    </i>
    <i r="2">
      <x v="16"/>
    </i>
    <i>
      <x v="2"/>
    </i>
    <i r="1">
      <x v="5"/>
    </i>
    <i r="2">
      <x v="5"/>
    </i>
    <i t="grand">
      <x/>
    </i>
  </rowItems>
  <colItems count="1">
    <i/>
  </colItems>
  <dataFields count="1">
    <dataField name="Sum of Price" fld="5" baseField="0" baseItem="0"/>
  </dataFields>
  <chartFormats count="3">
    <chartFormat chart="0"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7" dataPosition="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W3:Z24" firstHeaderRow="0" firstDataRow="1" firstDataCol="1"/>
  <pivotFields count="14">
    <pivotField axis="axisRow" showAll="0">
      <items count="3">
        <item x="1"/>
        <item sd="0" x="0"/>
        <item t="default"/>
      </items>
    </pivotField>
    <pivotField axis="axisRow" showAll="0">
      <items count="20">
        <item x="1"/>
        <item x="2"/>
        <item x="3"/>
        <item x="4"/>
        <item x="5"/>
        <item x="6"/>
        <item x="7"/>
        <item x="8"/>
        <item x="9"/>
        <item x="10"/>
        <item x="11"/>
        <item x="12"/>
        <item x="13"/>
        <item x="14"/>
        <item x="15"/>
        <item x="16"/>
        <item x="17"/>
        <item x="18"/>
        <item x="0"/>
        <item t="default"/>
      </items>
    </pivotField>
    <pivotField showAll="0"/>
    <pivotField dataField="1" showAll="0"/>
    <pivotField showAll="0"/>
    <pivotField showAll="0"/>
    <pivotField showAll="0"/>
    <pivotField showAll="0"/>
    <pivotField showAll="0"/>
    <pivotField showAll="0"/>
    <pivotField dataField="1" showAll="0">
      <items count="19">
        <item x="10"/>
        <item x="15"/>
        <item x="13"/>
        <item x="2"/>
        <item x="12"/>
        <item x="3"/>
        <item x="11"/>
        <item x="8"/>
        <item x="16"/>
        <item x="5"/>
        <item x="1"/>
        <item x="14"/>
        <item x="17"/>
        <item x="7"/>
        <item x="4"/>
        <item x="6"/>
        <item x="9"/>
        <item x="0"/>
        <item t="default"/>
      </items>
    </pivotField>
    <pivotField showAll="0"/>
    <pivotField showAll="0"/>
    <pivotField dataField="1" dragToRow="0" dragToCol="0" dragToPage="0" showAll="0" defaultSubtotal="0"/>
  </pivotFields>
  <rowFields count="2">
    <field x="0"/>
    <field x="1"/>
  </rowFields>
  <rowItems count="21">
    <i>
      <x/>
    </i>
    <i r="1">
      <x/>
    </i>
    <i r="1">
      <x v="1"/>
    </i>
    <i r="1">
      <x v="2"/>
    </i>
    <i r="1">
      <x v="3"/>
    </i>
    <i r="1">
      <x v="4"/>
    </i>
    <i r="1">
      <x v="5"/>
    </i>
    <i r="1">
      <x v="6"/>
    </i>
    <i r="1">
      <x v="7"/>
    </i>
    <i r="1">
      <x v="8"/>
    </i>
    <i r="1">
      <x v="9"/>
    </i>
    <i r="1">
      <x v="10"/>
    </i>
    <i r="1">
      <x v="11"/>
    </i>
    <i r="1">
      <x v="12"/>
    </i>
    <i r="1">
      <x v="13"/>
    </i>
    <i r="1">
      <x v="14"/>
    </i>
    <i r="1">
      <x v="15"/>
    </i>
    <i r="1">
      <x v="16"/>
    </i>
    <i r="1">
      <x v="17"/>
    </i>
    <i>
      <x v="1"/>
    </i>
    <i t="grand">
      <x/>
    </i>
  </rowItems>
  <colFields count="1">
    <field x="-2"/>
  </colFields>
  <colItems count="3">
    <i>
      <x/>
    </i>
    <i i="1">
      <x v="1"/>
    </i>
    <i i="2">
      <x v="2"/>
    </i>
  </colItems>
  <dataFields count="3">
    <dataField name="Sum of Cost" fld="10" baseField="0" baseItem="1"/>
    <dataField name="Sum of Seats" fld="3" baseField="0" baseItem="0"/>
    <dataField name="Sum of seats*coast"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ehi_1"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vehi"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2" name="PivotTable1"/>
  </pivotTables>
  <data>
    <tabular pivotCacheId="1">
      <items count="4">
        <i x="3"/>
        <i x="2"/>
        <i x="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6" name="PivotTable2"/>
  </pivotTables>
  <data>
    <tabular pivotCacheId="3">
      <items count="10">
        <i x="7"/>
        <i x="2"/>
        <i x="4"/>
        <i x="5"/>
        <i x="0"/>
        <i x="6" s="1"/>
        <i x="1"/>
        <i x="8"/>
        <i x="9"/>
        <i x="3"/>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Vehicle" sourceName="Vehicle">
  <pivotTables>
    <pivotTable tabId="11" name="PivotTable3"/>
  </pivotTables>
  <data>
    <tabular pivotCacheId="5">
      <items count="19">
        <i x="1" s="1"/>
        <i x="2" s="1"/>
        <i x="3" s="1"/>
        <i x="4" s="1"/>
        <i x="5" s="1"/>
        <i x="6" s="1"/>
        <i x="7" s="1"/>
        <i x="8" s="1"/>
        <i x="9" s="1"/>
        <i x="10" s="1"/>
        <i x="11" s="1"/>
        <i x="12" s="1"/>
        <i x="13" s="1"/>
        <i x="14" s="1"/>
        <i x="15" s="1"/>
        <i x="16" s="1"/>
        <i x="17" s="1"/>
        <i x="18"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Cost" sourceName="Cost">
  <pivotTables>
    <pivotTable tabId="11" name="PivotTable3"/>
  </pivotTables>
  <data>
    <tabular pivotCacheId="5">
      <items count="18">
        <i x="10" s="1"/>
        <i x="15" s="1"/>
        <i x="13" s="1"/>
        <i x="2" s="1"/>
        <i x="12" s="1"/>
        <i x="3" s="1"/>
        <i x="11" s="1"/>
        <i x="8" s="1"/>
        <i x="16" s="1"/>
        <i x="5" s="1"/>
        <i x="1" s="1"/>
        <i x="14" s="1"/>
        <i x="17" s="1"/>
        <i x="7" s="1"/>
        <i x="4" s="1"/>
        <i x="6"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2" name="PivotTable1"/>
  </pivotTables>
  <data>
    <tabular pivotCacheId="1">
      <items count="4">
        <i x="0" s="1"/>
        <i x="1" s="1" nd="1"/>
        <i x="2"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ary" sourceName="salary">
  <pivotTables>
    <pivotTable tabId="2" name="PivotTable1"/>
  </pivotTables>
  <data>
    <tabular pivotCacheId="1">
      <items count="4">
        <i x="0" s="1"/>
        <i x="1" s="1" nd="1"/>
        <i x="2"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name1" sourceName="name">
  <pivotTables>
    <pivotTable tabId="2" name="PivotTable2"/>
  </pivotTables>
  <data>
    <tabular pivotCacheId="2">
      <items count="4">
        <i x="3"/>
        <i x="2" s="1"/>
        <i x="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d1" sourceName="id">
  <pivotTables>
    <pivotTable tabId="2" name="PivotTable2"/>
  </pivotTables>
  <data>
    <tabular pivotCacheId="2">
      <items count="4">
        <i x="2" s="1"/>
        <i x="0" s="1" nd="1"/>
        <i x="1"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alary1" sourceName="salary">
  <pivotTables>
    <pivotTable tabId="2" name="PivotTable2"/>
  </pivotTables>
  <data>
    <tabular pivotCacheId="2">
      <items count="4">
        <i x="2" s="1"/>
        <i x="0" s="1" nd="1"/>
        <i x="1"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2"/>
  </pivotTables>
  <data>
    <tabular pivotCacheId="3">
      <items count="3">
        <i x="1" s="1"/>
        <i x="2" s="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ar" sourceName="Car">
  <pivotTables>
    <pivotTable tabId="6" name="PivotTable2"/>
  </pivotTables>
  <data>
    <tabular pivotCacheId="3">
      <items count="18">
        <i x="16" s="1"/>
        <i x="8" s="1"/>
        <i x="7" s="1"/>
        <i x="13" s="1" nd="1"/>
        <i x="15" s="1" nd="1"/>
        <i x="3" s="1" nd="1"/>
        <i x="12" s="1" nd="1"/>
        <i x="4" s="1" nd="1"/>
        <i x="11" s="1" nd="1"/>
        <i x="9" s="1" nd="1"/>
        <i x="14" s="1" nd="1"/>
        <i x="17" s="1" nd="1"/>
        <i x="6" s="1" nd="1"/>
        <i x="0" s="1" nd="1"/>
        <i x="5" s="1" nd="1"/>
        <i x="2" s="1" nd="1"/>
        <i x="10" s="1" nd="1"/>
        <i x="1"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6" name="PivotTable2"/>
  </pivotTables>
  <data>
    <tabular pivotCacheId="3">
      <items count="17">
        <i x="15" s="1"/>
        <i x="6" s="1"/>
        <i x="7" s="1"/>
        <i x="1" s="1" nd="1"/>
        <i x="12" s="1" nd="1"/>
        <i x="9" s="1" nd="1"/>
        <i x="4" s="1" nd="1"/>
        <i x="13" s="1" nd="1"/>
        <i x="0" s="1" nd="1"/>
        <i x="11" s="1" nd="1"/>
        <i x="2" s="1" nd="1"/>
        <i x="5" s="1" nd="1"/>
        <i x="8" s="1" nd="1"/>
        <i x="10" s="1" nd="1"/>
        <i x="14" s="1" nd="1"/>
        <i x="16"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34950"/>
  <slicer name="id" cache="Slicer_id" caption="id" rowHeight="234950"/>
  <slicer name="salary" cache="Slicer_salary" caption="salary" rowHeight="234950"/>
  <slicer name="name 1" cache="Slicer_name1" caption="name" rowHeight="234950"/>
  <slicer name="id 1" cache="Slicer_id1" caption="id" rowHeight="234950"/>
  <slicer name="salary 1" cache="Slicer_salary1" caption="sala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Car" cache="Slicer_Car" caption="Car" rowHeight="234950"/>
  <slicer name="Price" cache="Slicer_Price" caption="Price" rowHeight="234950"/>
  <slicer name="Brand" cache="Slicer_Brand" caption="Brand"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Vehicle" cache="Slicer_Vehicle" caption="Vehicle" style="SlicerStyleDark4" rowHeight="234950"/>
  <slicer name="Cost" cache="Slicer_Cost" caption="Cost" rowHeight="234950"/>
</slicers>
</file>

<file path=xl/tables/table1.xml><?xml version="1.0" encoding="utf-8"?>
<table xmlns="http://schemas.openxmlformats.org/spreadsheetml/2006/main" id="1" name="Table1" displayName="Table1" ref="L12:N16" totalsRowShown="0">
  <sortState ref="L13:N16">
    <sortCondition ref="L12:L16"/>
  </sortState>
  <tableColumns count="3">
    <tableColumn id="1" name="Name"/>
    <tableColumn id="2" name="id"/>
    <tableColumn id="3" name="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Q10" sqref="Q10:Q14"/>
    </sheetView>
  </sheetViews>
  <sheetFormatPr defaultRowHeight="14.4"/>
  <cols>
    <col min="1" max="1" width="12.5546875" style="1" bestFit="1" customWidth="1"/>
    <col min="2" max="2" width="15.5546875" customWidth="1"/>
    <col min="3" max="3" width="4" customWidth="1"/>
    <col min="4" max="4" width="4" style="1" customWidth="1"/>
    <col min="5" max="5" width="5" customWidth="1"/>
    <col min="6" max="6" width="11.21875" bestFit="1" customWidth="1"/>
    <col min="7" max="8" width="4" customWidth="1"/>
    <col min="9" max="9" width="5" customWidth="1"/>
    <col min="10" max="10" width="13.6640625" bestFit="1" customWidth="1"/>
    <col min="11" max="11" width="16" bestFit="1" customWidth="1"/>
  </cols>
  <sheetData>
    <row r="1" spans="1:20">
      <c r="A1"/>
      <c r="B1" s="3" t="s">
        <v>13</v>
      </c>
      <c r="D1"/>
    </row>
    <row r="2" spans="1:20">
      <c r="A2"/>
      <c r="B2" t="s">
        <v>11</v>
      </c>
      <c r="D2"/>
      <c r="F2" t="s">
        <v>12</v>
      </c>
      <c r="J2" t="s">
        <v>14</v>
      </c>
      <c r="K2" t="s">
        <v>15</v>
      </c>
    </row>
    <row r="3" spans="1:20">
      <c r="A3" s="3" t="s">
        <v>9</v>
      </c>
      <c r="B3">
        <v>123</v>
      </c>
      <c r="C3">
        <v>414</v>
      </c>
      <c r="D3">
        <v>441</v>
      </c>
      <c r="E3">
        <v>1124</v>
      </c>
      <c r="F3">
        <v>123</v>
      </c>
      <c r="G3">
        <v>414</v>
      </c>
      <c r="H3">
        <v>441</v>
      </c>
      <c r="I3">
        <v>1124</v>
      </c>
    </row>
    <row r="4" spans="1:20">
      <c r="A4" s="4" t="s">
        <v>3</v>
      </c>
      <c r="B4" s="5"/>
      <c r="C4" s="5">
        <v>4</v>
      </c>
      <c r="D4" s="5"/>
      <c r="E4" s="5"/>
      <c r="F4" s="5"/>
      <c r="G4" s="5">
        <v>13</v>
      </c>
      <c r="H4" s="5"/>
      <c r="I4" s="5"/>
      <c r="J4" s="5">
        <v>4</v>
      </c>
      <c r="K4" s="5">
        <v>13</v>
      </c>
      <c r="Q4" t="s">
        <v>16</v>
      </c>
      <c r="R4" t="s">
        <v>17</v>
      </c>
      <c r="S4" t="s">
        <v>18</v>
      </c>
      <c r="T4" t="s">
        <v>19</v>
      </c>
    </row>
    <row r="5" spans="1:20">
      <c r="A5" s="4" t="s">
        <v>0</v>
      </c>
      <c r="B5" s="5">
        <v>1</v>
      </c>
      <c r="C5" s="5"/>
      <c r="D5" s="5"/>
      <c r="E5" s="5"/>
      <c r="F5" s="5">
        <v>12</v>
      </c>
      <c r="G5" s="5"/>
      <c r="H5" s="5"/>
      <c r="I5" s="5"/>
      <c r="J5" s="5">
        <v>1</v>
      </c>
      <c r="K5" s="5">
        <v>12</v>
      </c>
      <c r="Q5" t="s">
        <v>4</v>
      </c>
      <c r="R5">
        <v>20</v>
      </c>
      <c r="S5" s="6">
        <v>8.3333333333333329E-2</v>
      </c>
    </row>
    <row r="6" spans="1:20">
      <c r="A6" s="4" t="s">
        <v>2</v>
      </c>
      <c r="B6" s="5"/>
      <c r="C6" s="5"/>
      <c r="D6" s="5">
        <v>3</v>
      </c>
      <c r="E6" s="5"/>
      <c r="F6" s="5"/>
      <c r="G6" s="5"/>
      <c r="H6" s="5">
        <v>13</v>
      </c>
      <c r="I6" s="5"/>
      <c r="J6" s="5">
        <v>3</v>
      </c>
      <c r="K6" s="5">
        <v>13</v>
      </c>
      <c r="Q6" t="s">
        <v>5</v>
      </c>
      <c r="R6">
        <v>10</v>
      </c>
    </row>
    <row r="7" spans="1:20">
      <c r="A7" s="4" t="s">
        <v>1</v>
      </c>
      <c r="B7" s="5"/>
      <c r="C7" s="5"/>
      <c r="D7" s="5"/>
      <c r="E7" s="5">
        <v>2</v>
      </c>
      <c r="F7" s="5"/>
      <c r="G7" s="5"/>
      <c r="H7" s="5"/>
      <c r="I7" s="5">
        <v>12</v>
      </c>
      <c r="J7" s="5">
        <v>2</v>
      </c>
      <c r="K7" s="5">
        <v>12</v>
      </c>
      <c r="Q7" t="s">
        <v>6</v>
      </c>
      <c r="R7">
        <v>30</v>
      </c>
    </row>
    <row r="8" spans="1:20">
      <c r="A8" s="4" t="s">
        <v>10</v>
      </c>
      <c r="B8" s="5">
        <v>1</v>
      </c>
      <c r="C8" s="5">
        <v>4</v>
      </c>
      <c r="D8" s="5">
        <v>3</v>
      </c>
      <c r="E8" s="5">
        <v>2</v>
      </c>
      <c r="F8" s="5">
        <v>12</v>
      </c>
      <c r="G8" s="5">
        <v>13</v>
      </c>
      <c r="H8" s="5">
        <v>13</v>
      </c>
      <c r="I8" s="5">
        <v>12</v>
      </c>
      <c r="J8" s="5">
        <v>10</v>
      </c>
      <c r="K8" s="5">
        <v>50</v>
      </c>
      <c r="Q8" t="s">
        <v>7</v>
      </c>
      <c r="R8">
        <v>20</v>
      </c>
    </row>
    <row r="9" spans="1:20">
      <c r="A9"/>
      <c r="D9" s="2">
        <v>17</v>
      </c>
      <c r="Q9" t="s">
        <v>8</v>
      </c>
      <c r="R9">
        <v>20</v>
      </c>
    </row>
    <row r="10" spans="1:20">
      <c r="A10"/>
      <c r="D10" s="2">
        <v>18</v>
      </c>
      <c r="Q10" s="88"/>
      <c r="R10" s="88"/>
    </row>
    <row r="11" spans="1:20">
      <c r="A11"/>
      <c r="Q11" s="88"/>
      <c r="R11" s="88"/>
    </row>
    <row r="12" spans="1:20">
      <c r="A12"/>
      <c r="Q12" s="88"/>
      <c r="R12" s="88"/>
    </row>
    <row r="13" spans="1:20">
      <c r="A13"/>
      <c r="Q13" s="88"/>
      <c r="R13" s="88"/>
    </row>
    <row r="14" spans="1:20">
      <c r="A14"/>
      <c r="Q14" s="88"/>
      <c r="R14" s="88"/>
    </row>
    <row r="15" spans="1:20">
      <c r="A15"/>
    </row>
    <row r="16" spans="1:20">
      <c r="A16"/>
    </row>
    <row r="17" spans="1:18">
      <c r="A17"/>
    </row>
    <row r="18" spans="1:18">
      <c r="A18"/>
    </row>
    <row r="23" spans="1:18">
      <c r="Q23" t="e">
        <f>VLOOKUP(Q8,R5:R9,1,FALSE)</f>
        <v>#N/A</v>
      </c>
      <c r="R23">
        <v>4</v>
      </c>
    </row>
    <row r="24" spans="1:18">
      <c r="Q24">
        <f>VLOOKUP(Q8,Q4:R9,2,FALSE)</f>
        <v>20</v>
      </c>
    </row>
  </sheetData>
  <mergeCells count="2">
    <mergeCell ref="Q10:Q14"/>
    <mergeCell ref="R10:R14"/>
  </mergeCells>
  <dataValidations count="1">
    <dataValidation type="time" allowBlank="1" showInputMessage="1" showErrorMessage="1" sqref="S4:T9">
      <formula1>0.0416666666666667</formula1>
      <formula2>0.416666666666667</formula2>
    </dataValidation>
  </dataValidations>
  <pageMargins left="0.7" right="0.7" top="0.75" bottom="0.75" header="0.3" footer="0.3"/>
  <pageSetup paperSize="7" orientation="portrait" r:id="rId2"/>
  <rowBreaks count="2" manualBreakCount="2">
    <brk id="2" max="16383" man="1"/>
    <brk id="13" max="16383" man="1"/>
  </rowBreaks>
  <colBreaks count="1" manualBreakCount="1">
    <brk id="4" max="1048575" man="1"/>
  </colBreaks>
  <drawing r:id="rId3"/>
  <extLst>
    <ext xmlns:x14="http://schemas.microsoft.com/office/spreadsheetml/2009/9/main" uri="{05C60535-1F16-4fd2-B633-F4F36F0B64E0}">
      <x14:sparklineGroups xmlns:xm="http://schemas.microsoft.com/office/excel/2006/main">
        <x14:sparklineGroup type="column" displayEmptyCellsAs="gap" displayXAxi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Sheet1!R5:R9</xm:f>
              <xm:sqref>R10</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J15" sqref="J15"/>
    </sheetView>
  </sheetViews>
  <sheetFormatPr defaultRowHeight="14.4"/>
  <cols>
    <col min="3" max="3" width="12.5546875" customWidth="1"/>
    <col min="4" max="4" width="12.33203125" customWidth="1"/>
    <col min="12" max="12" width="10.44140625" customWidth="1"/>
    <col min="13" max="13" width="12.33203125" customWidth="1"/>
    <col min="14" max="14" width="7.109375" customWidth="1"/>
    <col min="15" max="15" width="13" customWidth="1"/>
    <col min="16" max="17" width="6" customWidth="1"/>
    <col min="18" max="18" width="10.77734375" customWidth="1"/>
    <col min="19" max="19" width="6.6640625" customWidth="1"/>
    <col min="20" max="20" width="6" customWidth="1"/>
    <col min="21" max="21" width="6.6640625" customWidth="1"/>
    <col min="22" max="22" width="10.77734375" customWidth="1"/>
    <col min="23" max="23" width="6.6640625" customWidth="1"/>
    <col min="24" max="24" width="10.6640625" bestFit="1" customWidth="1"/>
    <col min="25" max="25" width="10.77734375" bestFit="1" customWidth="1"/>
  </cols>
  <sheetData>
    <row r="1" spans="1:15">
      <c r="A1" t="s">
        <v>20</v>
      </c>
      <c r="B1" t="s">
        <v>21</v>
      </c>
      <c r="C1" s="1" t="s">
        <v>22</v>
      </c>
      <c r="F1" t="s">
        <v>26</v>
      </c>
      <c r="K1" t="s">
        <v>20</v>
      </c>
      <c r="L1" t="s">
        <v>28</v>
      </c>
      <c r="M1" t="s">
        <v>22</v>
      </c>
    </row>
    <row r="2" spans="1:15">
      <c r="A2" t="s">
        <v>1</v>
      </c>
      <c r="B2">
        <v>1</v>
      </c>
      <c r="C2" s="1">
        <v>10000</v>
      </c>
      <c r="E2" t="s">
        <v>20</v>
      </c>
      <c r="F2" s="83" t="s">
        <v>1</v>
      </c>
      <c r="G2" s="83" t="s">
        <v>2</v>
      </c>
      <c r="H2" s="83" t="s">
        <v>0</v>
      </c>
      <c r="I2" s="83" t="s">
        <v>3</v>
      </c>
      <c r="K2" t="s">
        <v>1</v>
      </c>
      <c r="L2">
        <v>110</v>
      </c>
      <c r="M2">
        <v>15000</v>
      </c>
    </row>
    <row r="3" spans="1:15">
      <c r="A3" t="s">
        <v>2</v>
      </c>
      <c r="B3">
        <v>2</v>
      </c>
      <c r="C3" s="1">
        <v>11000</v>
      </c>
      <c r="E3" t="s">
        <v>21</v>
      </c>
      <c r="F3" s="83">
        <v>1</v>
      </c>
      <c r="G3" s="83">
        <v>2</v>
      </c>
      <c r="H3" s="83">
        <v>3</v>
      </c>
      <c r="I3" s="83">
        <v>4</v>
      </c>
      <c r="K3" t="s">
        <v>2</v>
      </c>
      <c r="L3">
        <v>112</v>
      </c>
      <c r="M3">
        <v>16000</v>
      </c>
      <c r="O3" t="str">
        <f>IF(L2&gt;100,"Pass","Fail")</f>
        <v>Pass</v>
      </c>
    </row>
    <row r="4" spans="1:15">
      <c r="A4" t="s">
        <v>0</v>
      </c>
      <c r="B4">
        <v>3</v>
      </c>
      <c r="C4" s="1">
        <v>12000</v>
      </c>
      <c r="E4" t="s">
        <v>22</v>
      </c>
      <c r="F4" s="83">
        <v>10000</v>
      </c>
      <c r="G4" s="83">
        <v>11000</v>
      </c>
      <c r="H4" s="83">
        <v>12000</v>
      </c>
      <c r="I4" s="83">
        <v>14000</v>
      </c>
      <c r="K4" t="s">
        <v>0</v>
      </c>
      <c r="L4">
        <v>13</v>
      </c>
      <c r="M4">
        <v>17000</v>
      </c>
    </row>
    <row r="5" spans="1:15">
      <c r="A5" t="s">
        <v>3</v>
      </c>
      <c r="B5">
        <v>4</v>
      </c>
      <c r="C5" s="1">
        <v>13000</v>
      </c>
      <c r="K5" t="s">
        <v>3</v>
      </c>
      <c r="L5">
        <v>14</v>
      </c>
      <c r="M5">
        <v>18000</v>
      </c>
    </row>
    <row r="6" spans="1:15">
      <c r="B6" t="s">
        <v>25</v>
      </c>
    </row>
    <row r="8" spans="1:15">
      <c r="A8" s="83" t="s">
        <v>31</v>
      </c>
    </row>
    <row r="9" spans="1:15">
      <c r="E9" t="s">
        <v>24</v>
      </c>
      <c r="F9" s="8" t="s">
        <v>23</v>
      </c>
      <c r="G9" s="7" t="s">
        <v>21</v>
      </c>
      <c r="H9" s="7" t="s">
        <v>22</v>
      </c>
    </row>
    <row r="10" spans="1:15">
      <c r="A10" t="s">
        <v>34</v>
      </c>
      <c r="F10" t="s">
        <v>1</v>
      </c>
      <c r="G10">
        <f>VLOOKUP(F10,A2:C5,2,FALSE)</f>
        <v>1</v>
      </c>
    </row>
    <row r="12" spans="1:15">
      <c r="L12" t="s">
        <v>30</v>
      </c>
      <c r="M12" t="s">
        <v>21</v>
      </c>
      <c r="N12" t="s">
        <v>22</v>
      </c>
    </row>
    <row r="13" spans="1:15">
      <c r="E13" t="s">
        <v>27</v>
      </c>
      <c r="F13" s="8" t="s">
        <v>23</v>
      </c>
      <c r="G13" s="7" t="s">
        <v>21</v>
      </c>
      <c r="H13" s="7" t="s">
        <v>22</v>
      </c>
      <c r="L13" t="s">
        <v>1</v>
      </c>
      <c r="M13">
        <v>1</v>
      </c>
      <c r="N13">
        <v>10000</v>
      </c>
    </row>
    <row r="14" spans="1:15">
      <c r="F14" t="s">
        <v>2</v>
      </c>
      <c r="G14">
        <f>HLOOKUP(F14,F2:I4,2,FALSE)</f>
        <v>2</v>
      </c>
      <c r="L14" t="s">
        <v>2</v>
      </c>
      <c r="M14">
        <v>2</v>
      </c>
      <c r="N14">
        <v>11000</v>
      </c>
    </row>
    <row r="15" spans="1:15">
      <c r="L15" t="s">
        <v>0</v>
      </c>
      <c r="M15">
        <v>3</v>
      </c>
      <c r="N15">
        <v>12000</v>
      </c>
    </row>
    <row r="16" spans="1:15">
      <c r="L16" t="s">
        <v>3</v>
      </c>
      <c r="M16">
        <v>4</v>
      </c>
      <c r="N16">
        <v>13000</v>
      </c>
    </row>
    <row r="17" spans="3:15">
      <c r="E17" t="s">
        <v>29</v>
      </c>
      <c r="F17" s="8" t="s">
        <v>23</v>
      </c>
      <c r="G17" s="7" t="s">
        <v>21</v>
      </c>
      <c r="H17" s="7" t="s">
        <v>22</v>
      </c>
    </row>
    <row r="18" spans="3:15">
      <c r="C18" s="3" t="s">
        <v>22</v>
      </c>
      <c r="D18" t="s">
        <v>32</v>
      </c>
      <c r="F18" t="s">
        <v>2</v>
      </c>
      <c r="G18" t="e">
        <f>Xloo</f>
        <v>#NAME?</v>
      </c>
      <c r="M18" s="3" t="s">
        <v>21</v>
      </c>
      <c r="N18" t="s">
        <v>32</v>
      </c>
    </row>
    <row r="20" spans="3:15">
      <c r="C20" s="3" t="s">
        <v>9</v>
      </c>
      <c r="D20" t="s">
        <v>33</v>
      </c>
      <c r="N20" t="s">
        <v>1</v>
      </c>
      <c r="O20" t="s">
        <v>10</v>
      </c>
    </row>
    <row r="21" spans="3:15">
      <c r="C21" s="4" t="s">
        <v>0</v>
      </c>
      <c r="D21" s="5">
        <v>12000</v>
      </c>
      <c r="M21" t="s">
        <v>33</v>
      </c>
      <c r="N21" s="5">
        <v>10000</v>
      </c>
      <c r="O21" s="5">
        <v>10000</v>
      </c>
    </row>
    <row r="22" spans="3:15">
      <c r="C22" s="4" t="s">
        <v>10</v>
      </c>
      <c r="D22" s="5">
        <v>12000</v>
      </c>
    </row>
  </sheetData>
  <dataConsolidate/>
  <conditionalFormatting sqref="M2:M5">
    <cfRule type="cellIs" dxfId="0" priority="1" operator="greaterThan">
      <formula>17000</formula>
    </cfRule>
  </conditionalFormatting>
  <dataValidations count="3">
    <dataValidation type="list" allowBlank="1" showInputMessage="1" showErrorMessage="1" sqref="F10 F18">
      <formula1>$A$2:$A$5</formula1>
    </dataValidation>
    <dataValidation type="list" allowBlank="1" showInputMessage="1" showErrorMessage="1" sqref="F14">
      <formula1>$F$2:$I$2</formula1>
    </dataValidation>
    <dataValidation type="list" allowBlank="1" showInputMessage="1" showErrorMessage="1" sqref="O5">
      <formula1>$K$2:$K$5</formula1>
    </dataValidation>
  </dataValidations>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opLeftCell="A2" workbookViewId="0">
      <selection activeCell="C14" sqref="C14"/>
    </sheetView>
  </sheetViews>
  <sheetFormatPr defaultRowHeight="14.4"/>
  <cols>
    <col min="1" max="1" width="12.5546875" customWidth="1"/>
    <col min="2" max="2" width="11.5546875" customWidth="1"/>
    <col min="3" max="19" width="6" customWidth="1"/>
    <col min="20" max="20" width="10.77734375" customWidth="1"/>
    <col min="21" max="21" width="9.21875" customWidth="1"/>
    <col min="22" max="22" width="8" customWidth="1"/>
    <col min="23" max="23" width="10.21875" customWidth="1"/>
    <col min="24" max="24" width="8" customWidth="1"/>
    <col min="25" max="25" width="10.21875" customWidth="1"/>
    <col min="26" max="26" width="8" customWidth="1"/>
    <col min="27" max="27" width="10.21875" customWidth="1"/>
    <col min="28" max="28" width="8" customWidth="1"/>
    <col min="29" max="29" width="10.21875" customWidth="1"/>
    <col min="30" max="30" width="8" customWidth="1"/>
    <col min="31" max="31" width="10.21875" customWidth="1"/>
    <col min="32" max="32" width="8" customWidth="1"/>
    <col min="33" max="33" width="10.21875" customWidth="1"/>
    <col min="34" max="34" width="8" customWidth="1"/>
    <col min="35" max="35" width="10.21875" customWidth="1"/>
    <col min="36" max="36" width="7" customWidth="1"/>
    <col min="37" max="37" width="9.21875" customWidth="1"/>
    <col min="38" max="38" width="10.77734375" customWidth="1"/>
    <col min="39" max="39" width="6" customWidth="1"/>
    <col min="40" max="40" width="7.109375" customWidth="1"/>
    <col min="41" max="41" width="6.5546875" customWidth="1"/>
    <col min="42" max="42" width="10" bestFit="1" customWidth="1"/>
    <col min="43" max="43" width="6" customWidth="1"/>
    <col min="44" max="44" width="8.21875" customWidth="1"/>
    <col min="45" max="45" width="7.77734375" customWidth="1"/>
    <col min="46" max="46" width="6" customWidth="1"/>
    <col min="47" max="47" width="8.44140625" customWidth="1"/>
    <col min="48" max="48" width="14.109375" bestFit="1" customWidth="1"/>
    <col min="49" max="49" width="7.77734375" customWidth="1"/>
    <col min="50" max="50" width="6.44140625" customWidth="1"/>
    <col min="51" max="51" width="6.109375" customWidth="1"/>
    <col min="52" max="52" width="7.109375" customWidth="1"/>
    <col min="53" max="53" width="6.6640625" customWidth="1"/>
    <col min="54" max="54" width="6" customWidth="1"/>
    <col min="55" max="55" width="8.6640625" customWidth="1"/>
    <col min="56" max="56" width="17.77734375" bestFit="1" customWidth="1"/>
    <col min="57" max="57" width="18.33203125" bestFit="1" customWidth="1"/>
    <col min="58" max="58" width="16.33203125" bestFit="1" customWidth="1"/>
  </cols>
  <sheetData>
    <row r="3" spans="1:2">
      <c r="A3" s="3" t="s">
        <v>9</v>
      </c>
      <c r="B3" t="s">
        <v>74</v>
      </c>
    </row>
    <row r="4" spans="1:2">
      <c r="A4" s="4">
        <v>1949</v>
      </c>
      <c r="B4" s="5">
        <v>95000</v>
      </c>
    </row>
    <row r="5" spans="1:2">
      <c r="A5" s="9" t="s">
        <v>69</v>
      </c>
      <c r="B5" s="5">
        <v>95000</v>
      </c>
    </row>
    <row r="6" spans="1:2">
      <c r="A6" s="10" t="s">
        <v>52</v>
      </c>
      <c r="B6" s="5">
        <v>61000</v>
      </c>
    </row>
    <row r="7" spans="1:2">
      <c r="A7" s="10" t="s">
        <v>51</v>
      </c>
      <c r="B7" s="5">
        <v>34000</v>
      </c>
    </row>
    <row r="8" spans="1:2">
      <c r="A8" s="4">
        <v>1950</v>
      </c>
      <c r="B8" s="5">
        <v>23550</v>
      </c>
    </row>
    <row r="9" spans="1:2">
      <c r="A9" s="9" t="s">
        <v>69</v>
      </c>
      <c r="B9" s="5">
        <v>23550</v>
      </c>
    </row>
    <row r="10" spans="1:2">
      <c r="A10" s="10" t="s">
        <v>60</v>
      </c>
      <c r="B10" s="5">
        <v>23550</v>
      </c>
    </row>
    <row r="11" spans="1:2">
      <c r="A11" s="4" t="s">
        <v>10</v>
      </c>
      <c r="B11" s="5">
        <v>118550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E20" sqref="E20"/>
    </sheetView>
  </sheetViews>
  <sheetFormatPr defaultRowHeight="14.4"/>
  <cols>
    <col min="6" max="6" width="9.109375" bestFit="1" customWidth="1"/>
    <col min="7" max="7" width="10.5546875" bestFit="1" customWidth="1"/>
    <col min="19" max="19" width="18.109375" bestFit="1" customWidth="1"/>
    <col min="20" max="20" width="12.88671875" bestFit="1" customWidth="1"/>
    <col min="21" max="21" width="13.5546875" bestFit="1" customWidth="1"/>
    <col min="22" max="22" width="11.5546875" bestFit="1" customWidth="1"/>
  </cols>
  <sheetData>
    <row r="1" spans="1:14">
      <c r="A1" t="s">
        <v>20</v>
      </c>
      <c r="B1" t="s">
        <v>21</v>
      </c>
      <c r="C1" t="s">
        <v>22</v>
      </c>
      <c r="D1" t="s">
        <v>35</v>
      </c>
      <c r="E1" t="s">
        <v>36</v>
      </c>
      <c r="F1" t="s">
        <v>37</v>
      </c>
      <c r="G1" t="s">
        <v>39</v>
      </c>
      <c r="I1" t="s">
        <v>40</v>
      </c>
      <c r="J1" t="s">
        <v>41</v>
      </c>
      <c r="K1" t="s">
        <v>42</v>
      </c>
      <c r="L1" t="s">
        <v>43</v>
      </c>
      <c r="M1" t="s">
        <v>62</v>
      </c>
      <c r="N1" t="s">
        <v>73</v>
      </c>
    </row>
    <row r="2" spans="1:14">
      <c r="A2" t="s">
        <v>1</v>
      </c>
      <c r="B2">
        <v>1</v>
      </c>
      <c r="C2">
        <v>10000</v>
      </c>
      <c r="D2">
        <v>150</v>
      </c>
      <c r="E2">
        <v>1000</v>
      </c>
      <c r="F2">
        <f>SUM(D2,C2,-E2)</f>
        <v>9150</v>
      </c>
      <c r="G2">
        <f>SUM(C2,E2,-D2)</f>
        <v>10850</v>
      </c>
      <c r="I2">
        <v>1948</v>
      </c>
      <c r="J2">
        <v>1.214</v>
      </c>
      <c r="K2">
        <v>0.24299999999999999</v>
      </c>
      <c r="L2" t="s">
        <v>44</v>
      </c>
      <c r="M2" t="s">
        <v>63</v>
      </c>
      <c r="N2">
        <v>25000</v>
      </c>
    </row>
    <row r="3" spans="1:14">
      <c r="A3" t="s">
        <v>2</v>
      </c>
      <c r="B3">
        <v>2</v>
      </c>
      <c r="C3">
        <v>11000</v>
      </c>
      <c r="D3">
        <v>270</v>
      </c>
      <c r="E3">
        <v>1200</v>
      </c>
      <c r="F3">
        <f t="shared" ref="F3:F5" si="0">SUM(D3,C3,-E3)</f>
        <v>10070</v>
      </c>
      <c r="G3">
        <f t="shared" ref="G3:G5" si="1">SUM(C3,E3,-D3)</f>
        <v>11930</v>
      </c>
      <c r="I3">
        <v>1948</v>
      </c>
      <c r="J3">
        <v>1.3540000000000001</v>
      </c>
      <c r="K3">
        <v>0.26</v>
      </c>
      <c r="L3" t="s">
        <v>45</v>
      </c>
      <c r="M3" t="s">
        <v>64</v>
      </c>
      <c r="N3">
        <v>10000</v>
      </c>
    </row>
    <row r="4" spans="1:14">
      <c r="A4" t="s">
        <v>0</v>
      </c>
      <c r="B4">
        <v>3</v>
      </c>
      <c r="C4">
        <v>12000</v>
      </c>
      <c r="D4">
        <v>180</v>
      </c>
      <c r="E4">
        <v>700</v>
      </c>
      <c r="F4">
        <f t="shared" si="0"/>
        <v>11480</v>
      </c>
      <c r="G4">
        <f t="shared" si="1"/>
        <v>12520</v>
      </c>
      <c r="I4">
        <v>1948</v>
      </c>
      <c r="J4">
        <v>1.569</v>
      </c>
      <c r="K4">
        <v>0.27800000000000002</v>
      </c>
      <c r="L4" t="s">
        <v>46</v>
      </c>
      <c r="M4" t="s">
        <v>63</v>
      </c>
      <c r="N4">
        <v>50000</v>
      </c>
    </row>
    <row r="5" spans="1:14">
      <c r="A5" t="s">
        <v>3</v>
      </c>
      <c r="B5">
        <v>4</v>
      </c>
      <c r="C5">
        <v>13000</v>
      </c>
      <c r="D5">
        <v>390</v>
      </c>
      <c r="E5">
        <v>500</v>
      </c>
      <c r="F5">
        <f t="shared" si="0"/>
        <v>12890</v>
      </c>
      <c r="G5">
        <f t="shared" si="1"/>
        <v>13110</v>
      </c>
      <c r="I5">
        <v>1948</v>
      </c>
      <c r="J5">
        <v>1.948</v>
      </c>
      <c r="K5">
        <v>0.29699999999999999</v>
      </c>
      <c r="L5" t="s">
        <v>47</v>
      </c>
      <c r="M5" t="s">
        <v>65</v>
      </c>
      <c r="N5">
        <v>90000</v>
      </c>
    </row>
    <row r="6" spans="1:14">
      <c r="I6">
        <v>1948</v>
      </c>
      <c r="J6">
        <v>2.2650000000000001</v>
      </c>
      <c r="K6">
        <v>0.31</v>
      </c>
      <c r="L6" t="s">
        <v>48</v>
      </c>
      <c r="M6" t="s">
        <v>66</v>
      </c>
      <c r="N6">
        <v>10000</v>
      </c>
    </row>
    <row r="7" spans="1:14">
      <c r="I7">
        <v>1948</v>
      </c>
      <c r="J7">
        <v>2.7309999999999999</v>
      </c>
      <c r="K7">
        <v>0.32200000000000001</v>
      </c>
      <c r="L7" t="s">
        <v>49</v>
      </c>
      <c r="M7" t="s">
        <v>67</v>
      </c>
      <c r="N7">
        <v>14400</v>
      </c>
    </row>
    <row r="8" spans="1:14">
      <c r="A8" s="88" t="s">
        <v>38</v>
      </c>
      <c r="B8" s="88"/>
      <c r="C8" s="88"/>
      <c r="D8" s="88"/>
      <c r="E8" s="88"/>
      <c r="I8">
        <v>1949</v>
      </c>
      <c r="J8">
        <v>3.0249999999999999</v>
      </c>
      <c r="K8">
        <v>0.33500000000000002</v>
      </c>
      <c r="L8" t="s">
        <v>50</v>
      </c>
      <c r="M8" t="s">
        <v>68</v>
      </c>
      <c r="N8">
        <v>53000</v>
      </c>
    </row>
    <row r="9" spans="1:14">
      <c r="I9">
        <v>1949</v>
      </c>
      <c r="J9">
        <v>3.5619999999999998</v>
      </c>
      <c r="K9">
        <v>0.35</v>
      </c>
      <c r="L9" t="s">
        <v>51</v>
      </c>
      <c r="M9" t="s">
        <v>69</v>
      </c>
      <c r="N9">
        <v>34000</v>
      </c>
    </row>
    <row r="10" spans="1:14">
      <c r="I10">
        <v>1949</v>
      </c>
      <c r="J10">
        <v>3.9790000000000001</v>
      </c>
      <c r="K10">
        <v>0.36099999999999999</v>
      </c>
      <c r="L10" t="s">
        <v>52</v>
      </c>
      <c r="M10" t="s">
        <v>69</v>
      </c>
      <c r="N10">
        <v>61000</v>
      </c>
    </row>
    <row r="11" spans="1:14">
      <c r="I11">
        <v>1949</v>
      </c>
      <c r="J11">
        <v>4.42</v>
      </c>
      <c r="K11">
        <v>0.379</v>
      </c>
      <c r="L11" t="s">
        <v>53</v>
      </c>
      <c r="M11" t="s">
        <v>64</v>
      </c>
      <c r="N11">
        <v>60600</v>
      </c>
    </row>
    <row r="12" spans="1:14">
      <c r="I12">
        <v>1949</v>
      </c>
      <c r="J12">
        <v>4.5629999999999997</v>
      </c>
      <c r="K12">
        <v>0.39100000000000001</v>
      </c>
      <c r="L12" t="s">
        <v>54</v>
      </c>
      <c r="M12" t="s">
        <v>70</v>
      </c>
      <c r="N12">
        <v>14100</v>
      </c>
    </row>
    <row r="13" spans="1:14">
      <c r="I13">
        <v>1949</v>
      </c>
      <c r="J13">
        <v>5.3849999999999998</v>
      </c>
      <c r="K13">
        <v>0.42599999999999999</v>
      </c>
      <c r="L13" t="s">
        <v>55</v>
      </c>
      <c r="M13" t="s">
        <v>65</v>
      </c>
      <c r="N13">
        <v>64320</v>
      </c>
    </row>
    <row r="14" spans="1:14">
      <c r="I14">
        <v>1950</v>
      </c>
      <c r="J14">
        <v>5.5540000000000003</v>
      </c>
      <c r="K14">
        <v>0.441</v>
      </c>
      <c r="L14" t="s">
        <v>56</v>
      </c>
      <c r="M14" t="s">
        <v>71</v>
      </c>
      <c r="N14">
        <v>34600</v>
      </c>
    </row>
    <row r="15" spans="1:14">
      <c r="I15">
        <v>1950</v>
      </c>
      <c r="J15">
        <v>5.4649999999999999</v>
      </c>
      <c r="K15">
        <v>0.46</v>
      </c>
      <c r="L15" t="s">
        <v>57</v>
      </c>
      <c r="M15" t="s">
        <v>72</v>
      </c>
      <c r="N15">
        <v>12400</v>
      </c>
    </row>
    <row r="16" spans="1:14">
      <c r="I16">
        <v>1950</v>
      </c>
      <c r="J16">
        <v>5.8250000000000002</v>
      </c>
      <c r="K16">
        <v>0.48499999999999999</v>
      </c>
      <c r="L16" t="s">
        <v>58</v>
      </c>
      <c r="M16" t="s">
        <v>72</v>
      </c>
      <c r="N16">
        <v>17760</v>
      </c>
    </row>
    <row r="17" spans="9:14">
      <c r="I17">
        <v>1950</v>
      </c>
      <c r="J17">
        <v>6.8760000000000003</v>
      </c>
      <c r="K17">
        <v>0.50600000000000001</v>
      </c>
      <c r="L17" t="s">
        <v>59</v>
      </c>
      <c r="M17" t="s">
        <v>65</v>
      </c>
      <c r="N17">
        <v>75320</v>
      </c>
    </row>
    <row r="18" spans="9:14">
      <c r="I18">
        <v>1950</v>
      </c>
      <c r="J18">
        <v>7.8230000000000004</v>
      </c>
      <c r="K18">
        <v>0.53800000000000003</v>
      </c>
      <c r="L18" t="s">
        <v>60</v>
      </c>
      <c r="M18" t="s">
        <v>69</v>
      </c>
      <c r="N18">
        <v>23550</v>
      </c>
    </row>
    <row r="19" spans="9:14">
      <c r="I19">
        <v>1950</v>
      </c>
      <c r="J19">
        <v>9.1199999999999992</v>
      </c>
      <c r="K19">
        <v>0.56399999999999995</v>
      </c>
      <c r="L19" t="s">
        <v>61</v>
      </c>
      <c r="M19" t="s">
        <v>66</v>
      </c>
      <c r="N19">
        <v>89000</v>
      </c>
    </row>
  </sheetData>
  <mergeCells count="1">
    <mergeCell ref="A8:E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G13" sqref="G13"/>
    </sheetView>
  </sheetViews>
  <sheetFormatPr defaultRowHeight="14.4"/>
  <cols>
    <col min="1" max="1" width="23.109375" bestFit="1" customWidth="1"/>
    <col min="2" max="2" width="6.44140625" bestFit="1" customWidth="1"/>
    <col min="3" max="3" width="14.44140625" bestFit="1" customWidth="1"/>
  </cols>
  <sheetData>
    <row r="1" spans="1:14">
      <c r="A1" s="89" t="s">
        <v>75</v>
      </c>
      <c r="B1" s="89" t="s">
        <v>76</v>
      </c>
      <c r="C1" s="89" t="s">
        <v>77</v>
      </c>
      <c r="D1" s="91"/>
    </row>
    <row r="2" spans="1:14">
      <c r="A2" s="90"/>
      <c r="B2" s="90"/>
      <c r="C2" s="90"/>
      <c r="D2" s="92"/>
    </row>
    <row r="3" spans="1:14">
      <c r="A3" s="11">
        <v>1</v>
      </c>
      <c r="B3" s="13" t="s">
        <v>78</v>
      </c>
      <c r="C3" s="13" t="s">
        <v>79</v>
      </c>
      <c r="D3" s="11"/>
    </row>
    <row r="4" spans="1:14">
      <c r="A4" s="11">
        <v>2</v>
      </c>
      <c r="B4" s="13" t="s">
        <v>78</v>
      </c>
      <c r="C4" s="13" t="s">
        <v>80</v>
      </c>
      <c r="D4" s="11"/>
    </row>
    <row r="5" spans="1:14">
      <c r="A5" s="11">
        <v>3</v>
      </c>
      <c r="B5" s="13" t="s">
        <v>78</v>
      </c>
      <c r="C5" s="13" t="s">
        <v>81</v>
      </c>
      <c r="D5" s="11"/>
    </row>
    <row r="6" spans="1:14">
      <c r="A6" s="11">
        <v>4</v>
      </c>
      <c r="B6" s="13" t="s">
        <v>78</v>
      </c>
      <c r="C6" s="13" t="s">
        <v>82</v>
      </c>
      <c r="D6" s="11"/>
    </row>
    <row r="7" spans="1:14">
      <c r="A7" s="11">
        <v>5</v>
      </c>
      <c r="B7" s="13" t="s">
        <v>78</v>
      </c>
      <c r="C7" s="13" t="s">
        <v>83</v>
      </c>
      <c r="D7" s="11"/>
      <c r="E7" s="88" t="s">
        <v>110</v>
      </c>
      <c r="F7" s="88"/>
      <c r="G7" s="88"/>
      <c r="H7" s="88"/>
      <c r="I7" s="88"/>
      <c r="J7" s="88"/>
      <c r="K7" s="88"/>
      <c r="L7" s="88"/>
      <c r="M7" s="88"/>
      <c r="N7" s="88"/>
    </row>
    <row r="8" spans="1:14">
      <c r="A8" s="11">
        <v>6</v>
      </c>
      <c r="B8" s="13" t="s">
        <v>78</v>
      </c>
      <c r="C8" s="13" t="s">
        <v>84</v>
      </c>
      <c r="D8" s="11"/>
    </row>
    <row r="9" spans="1:14">
      <c r="A9" s="11">
        <v>7</v>
      </c>
      <c r="B9" s="13" t="s">
        <v>78</v>
      </c>
      <c r="C9" s="13" t="s">
        <v>85</v>
      </c>
      <c r="D9" s="11"/>
    </row>
    <row r="10" spans="1:14">
      <c r="A10" s="11">
        <v>8</v>
      </c>
      <c r="B10" s="13" t="s">
        <v>78</v>
      </c>
      <c r="C10" s="13" t="s">
        <v>86</v>
      </c>
      <c r="D10" s="11"/>
    </row>
    <row r="11" spans="1:14">
      <c r="A11" s="11">
        <v>9</v>
      </c>
      <c r="B11" s="13" t="s">
        <v>78</v>
      </c>
      <c r="C11" s="13" t="s">
        <v>87</v>
      </c>
      <c r="D11" s="11"/>
    </row>
    <row r="12" spans="1:14">
      <c r="A12" s="12">
        <v>10</v>
      </c>
      <c r="B12" s="14" t="s">
        <v>78</v>
      </c>
      <c r="C12" s="14" t="s">
        <v>88</v>
      </c>
      <c r="D12" s="12"/>
    </row>
    <row r="13" spans="1:14">
      <c r="A13" s="11">
        <v>11</v>
      </c>
      <c r="B13" s="13" t="s">
        <v>78</v>
      </c>
      <c r="C13" s="13" t="s">
        <v>89</v>
      </c>
      <c r="D13" s="11"/>
    </row>
    <row r="14" spans="1:14">
      <c r="A14" s="11">
        <v>12</v>
      </c>
      <c r="B14" s="13" t="s">
        <v>78</v>
      </c>
      <c r="C14" s="13" t="s">
        <v>90</v>
      </c>
      <c r="D14" s="11"/>
    </row>
    <row r="15" spans="1:14">
      <c r="A15" s="11">
        <v>13</v>
      </c>
      <c r="B15" s="13" t="s">
        <v>78</v>
      </c>
      <c r="C15" s="13" t="s">
        <v>91</v>
      </c>
      <c r="D15" s="11"/>
    </row>
    <row r="16" spans="1:14">
      <c r="A16" s="11">
        <v>14</v>
      </c>
      <c r="B16" s="13" t="s">
        <v>78</v>
      </c>
      <c r="C16" s="13" t="s">
        <v>92</v>
      </c>
      <c r="D16" s="11"/>
    </row>
    <row r="17" spans="1:4">
      <c r="A17" s="11">
        <v>15</v>
      </c>
      <c r="B17" s="13" t="s">
        <v>78</v>
      </c>
      <c r="C17" s="13" t="s">
        <v>93</v>
      </c>
      <c r="D17" s="11"/>
    </row>
    <row r="18" spans="1:4">
      <c r="A18" s="11">
        <v>16</v>
      </c>
      <c r="B18" s="13" t="s">
        <v>78</v>
      </c>
      <c r="C18" s="13" t="s">
        <v>94</v>
      </c>
      <c r="D18" s="11"/>
    </row>
    <row r="19" spans="1:4">
      <c r="A19" s="11">
        <v>17</v>
      </c>
      <c r="B19" s="13" t="s">
        <v>78</v>
      </c>
      <c r="C19" s="13" t="s">
        <v>95</v>
      </c>
      <c r="D19" s="11"/>
    </row>
    <row r="20" spans="1:4">
      <c r="A20" s="11">
        <v>18</v>
      </c>
      <c r="B20" s="13" t="s">
        <v>78</v>
      </c>
      <c r="C20" s="13" t="s">
        <v>96</v>
      </c>
      <c r="D20" s="11"/>
    </row>
    <row r="21" spans="1:4">
      <c r="A21" s="11">
        <v>19</v>
      </c>
      <c r="B21" s="13" t="s">
        <v>78</v>
      </c>
      <c r="C21" s="13" t="s">
        <v>97</v>
      </c>
      <c r="D21" s="11"/>
    </row>
    <row r="22" spans="1:4">
      <c r="A22" s="12">
        <v>20</v>
      </c>
      <c r="B22" s="14" t="s">
        <v>78</v>
      </c>
      <c r="C22" s="14" t="s">
        <v>98</v>
      </c>
      <c r="D22" s="12"/>
    </row>
    <row r="23" spans="1:4">
      <c r="A23" s="11">
        <v>21</v>
      </c>
      <c r="B23" s="13" t="s">
        <v>78</v>
      </c>
      <c r="C23" s="13" t="s">
        <v>99</v>
      </c>
      <c r="D23" s="11"/>
    </row>
    <row r="24" spans="1:4">
      <c r="A24" s="11">
        <v>22</v>
      </c>
      <c r="B24" s="13" t="s">
        <v>78</v>
      </c>
      <c r="C24" s="13" t="s">
        <v>100</v>
      </c>
      <c r="D24" s="11"/>
    </row>
    <row r="25" spans="1:4">
      <c r="A25" s="11">
        <v>23</v>
      </c>
      <c r="B25" s="13" t="s">
        <v>78</v>
      </c>
      <c r="C25" s="13" t="s">
        <v>101</v>
      </c>
      <c r="D25" s="11"/>
    </row>
  </sheetData>
  <mergeCells count="5">
    <mergeCell ref="A1:A2"/>
    <mergeCell ref="B1:B2"/>
    <mergeCell ref="C1:C2"/>
    <mergeCell ref="D1:D2"/>
    <mergeCell ref="E7:N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13" workbookViewId="0">
      <selection activeCell="D8" sqref="D8"/>
    </sheetView>
  </sheetViews>
  <sheetFormatPr defaultRowHeight="14.4"/>
  <cols>
    <col min="1" max="1" width="24.109375" bestFit="1" customWidth="1"/>
    <col min="2" max="2" width="6.21875" bestFit="1" customWidth="1"/>
    <col min="3" max="3" width="12.88671875" bestFit="1" customWidth="1"/>
    <col min="4" max="4" width="17.77734375" bestFit="1" customWidth="1"/>
    <col min="5" max="5" width="24.109375" bestFit="1" customWidth="1"/>
    <col min="6" max="6" width="8.109375" bestFit="1" customWidth="1"/>
    <col min="7" max="7" width="12.88671875" bestFit="1" customWidth="1"/>
  </cols>
  <sheetData>
    <row r="1" spans="1:5">
      <c r="D1" s="26" t="s">
        <v>77</v>
      </c>
      <c r="E1" s="28" t="s">
        <v>149</v>
      </c>
    </row>
    <row r="2" spans="1:5">
      <c r="A2" t="s">
        <v>102</v>
      </c>
      <c r="B2" t="s">
        <v>76</v>
      </c>
      <c r="C2" t="s">
        <v>77</v>
      </c>
      <c r="D2" s="27" t="s">
        <v>137</v>
      </c>
      <c r="E2" s="29">
        <v>556</v>
      </c>
    </row>
    <row r="3" spans="1:5" ht="14.4" customHeight="1">
      <c r="A3">
        <v>1</v>
      </c>
      <c r="B3" t="s">
        <v>78</v>
      </c>
      <c r="C3" t="s">
        <v>81</v>
      </c>
      <c r="D3" s="27" t="s">
        <v>138</v>
      </c>
      <c r="E3" s="29">
        <v>610</v>
      </c>
    </row>
    <row r="4" spans="1:5">
      <c r="A4">
        <v>2</v>
      </c>
      <c r="B4" t="s">
        <v>78</v>
      </c>
      <c r="C4" t="s">
        <v>83</v>
      </c>
      <c r="D4" s="27" t="s">
        <v>139</v>
      </c>
      <c r="E4" s="29">
        <v>612</v>
      </c>
    </row>
    <row r="5" spans="1:5">
      <c r="A5">
        <v>3</v>
      </c>
      <c r="B5" t="s">
        <v>78</v>
      </c>
      <c r="C5" t="s">
        <v>82</v>
      </c>
      <c r="D5" s="27" t="s">
        <v>140</v>
      </c>
      <c r="E5" s="29">
        <v>613</v>
      </c>
    </row>
    <row r="6" spans="1:5">
      <c r="A6">
        <v>4</v>
      </c>
      <c r="B6" t="s">
        <v>78</v>
      </c>
      <c r="C6" t="s">
        <v>84</v>
      </c>
      <c r="D6" s="27" t="s">
        <v>141</v>
      </c>
      <c r="E6" s="29">
        <v>614</v>
      </c>
    </row>
    <row r="7" spans="1:5">
      <c r="A7">
        <v>5</v>
      </c>
      <c r="B7" t="s">
        <v>78</v>
      </c>
      <c r="C7" t="s">
        <v>80</v>
      </c>
      <c r="D7" s="27" t="s">
        <v>142</v>
      </c>
      <c r="E7" s="29">
        <v>626</v>
      </c>
    </row>
    <row r="8" spans="1:5">
      <c r="A8">
        <v>6</v>
      </c>
      <c r="B8" t="s">
        <v>78</v>
      </c>
      <c r="C8" t="s">
        <v>79</v>
      </c>
      <c r="D8" s="27" t="s">
        <v>143</v>
      </c>
      <c r="E8" s="29">
        <v>631</v>
      </c>
    </row>
    <row r="9" spans="1:5">
      <c r="A9">
        <v>7</v>
      </c>
      <c r="B9" t="s">
        <v>78</v>
      </c>
      <c r="C9" t="s">
        <v>85</v>
      </c>
      <c r="D9" s="27" t="s">
        <v>144</v>
      </c>
      <c r="E9" s="29">
        <v>636</v>
      </c>
    </row>
    <row r="10" spans="1:5">
      <c r="A10">
        <v>8</v>
      </c>
      <c r="B10" t="s">
        <v>78</v>
      </c>
      <c r="C10" t="s">
        <v>86</v>
      </c>
      <c r="D10" s="27" t="s">
        <v>145</v>
      </c>
      <c r="E10" s="29">
        <v>665</v>
      </c>
    </row>
    <row r="11" spans="1:5">
      <c r="A11">
        <v>9</v>
      </c>
      <c r="B11" t="s">
        <v>78</v>
      </c>
      <c r="C11" t="s">
        <v>88</v>
      </c>
      <c r="D11" s="27" t="s">
        <v>146</v>
      </c>
      <c r="E11" s="29">
        <v>672</v>
      </c>
    </row>
    <row r="12" spans="1:5">
      <c r="A12">
        <v>10</v>
      </c>
      <c r="B12" t="s">
        <v>78</v>
      </c>
      <c r="C12" t="s">
        <v>87</v>
      </c>
      <c r="D12" s="27" t="s">
        <v>147</v>
      </c>
      <c r="E12" s="29">
        <v>673</v>
      </c>
    </row>
    <row r="13" spans="1:5">
      <c r="D13" s="27" t="s">
        <v>148</v>
      </c>
      <c r="E13" s="29">
        <v>685</v>
      </c>
    </row>
    <row r="14" spans="1:5">
      <c r="A14" t="s">
        <v>136</v>
      </c>
      <c r="E14" s="29"/>
    </row>
    <row r="16" spans="1:5">
      <c r="A16" t="s">
        <v>150</v>
      </c>
    </row>
    <row r="18" spans="1:10">
      <c r="A18" t="s">
        <v>151</v>
      </c>
    </row>
    <row r="19" spans="1:10">
      <c r="A19" t="s">
        <v>152</v>
      </c>
    </row>
    <row r="21" spans="1:10">
      <c r="A21" t="s">
        <v>153</v>
      </c>
    </row>
    <row r="22" spans="1:10">
      <c r="A22" s="88" t="s">
        <v>154</v>
      </c>
      <c r="B22" s="88"/>
      <c r="C22" s="88"/>
    </row>
    <row r="23" spans="1:10">
      <c r="A23" s="88" t="s">
        <v>155</v>
      </c>
      <c r="B23" s="88"/>
      <c r="C23" s="88"/>
      <c r="D23" s="88"/>
    </row>
    <row r="24" spans="1:10">
      <c r="A24" s="88" t="s">
        <v>156</v>
      </c>
      <c r="B24" s="88"/>
      <c r="C24" s="88"/>
      <c r="D24" s="88"/>
      <c r="E24" s="88"/>
    </row>
    <row r="25" spans="1:10">
      <c r="A25" s="25" t="s">
        <v>157</v>
      </c>
    </row>
    <row r="27" spans="1:10">
      <c r="A27" s="93" t="s">
        <v>158</v>
      </c>
      <c r="B27" s="93"/>
      <c r="C27" s="93"/>
      <c r="D27" s="93"/>
      <c r="E27" s="93"/>
    </row>
    <row r="28" spans="1:10">
      <c r="A28" s="88" t="s">
        <v>159</v>
      </c>
      <c r="B28" s="88"/>
      <c r="C28" s="88"/>
      <c r="D28" s="88"/>
      <c r="E28" s="88"/>
      <c r="F28" s="88"/>
      <c r="G28" s="88"/>
      <c r="H28" s="88"/>
      <c r="I28" s="88"/>
      <c r="J28" s="88"/>
    </row>
    <row r="29" spans="1:10">
      <c r="A29" t="s">
        <v>160</v>
      </c>
    </row>
    <row r="30" spans="1:10">
      <c r="A30" t="s">
        <v>161</v>
      </c>
    </row>
    <row r="31" spans="1:10">
      <c r="A31" t="s">
        <v>162</v>
      </c>
    </row>
  </sheetData>
  <mergeCells count="5">
    <mergeCell ref="A22:C22"/>
    <mergeCell ref="A23:D23"/>
    <mergeCell ref="A24:E24"/>
    <mergeCell ref="A28:J28"/>
    <mergeCell ref="A27:E2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K9" sqref="K9"/>
    </sheetView>
  </sheetViews>
  <sheetFormatPr defaultRowHeight="14.4"/>
  <cols>
    <col min="1" max="1" width="24.44140625" bestFit="1" customWidth="1"/>
    <col min="2" max="2" width="10.77734375" bestFit="1" customWidth="1"/>
    <col min="3" max="3" width="14.44140625" bestFit="1" customWidth="1"/>
    <col min="7" max="7" width="15.21875" bestFit="1" customWidth="1"/>
    <col min="8" max="8" width="7.5546875" bestFit="1" customWidth="1"/>
    <col min="9" max="9" width="11" customWidth="1"/>
    <col min="10" max="10" width="17.88671875" bestFit="1" customWidth="1"/>
  </cols>
  <sheetData>
    <row r="1" spans="1:10">
      <c r="A1" s="99" t="s">
        <v>102</v>
      </c>
      <c r="B1" s="99" t="s">
        <v>76</v>
      </c>
      <c r="C1" s="99" t="s">
        <v>77</v>
      </c>
      <c r="D1" s="97"/>
      <c r="G1" s="94" t="s">
        <v>112</v>
      </c>
      <c r="H1" s="96" t="s">
        <v>113</v>
      </c>
      <c r="I1" s="92"/>
      <c r="J1" s="19"/>
    </row>
    <row r="2" spans="1:10">
      <c r="A2" s="100"/>
      <c r="B2" s="100"/>
      <c r="C2" s="100"/>
      <c r="D2" s="98"/>
      <c r="G2" s="95"/>
      <c r="H2" s="22" t="s">
        <v>114</v>
      </c>
      <c r="I2" s="22" t="s">
        <v>115</v>
      </c>
      <c r="J2" s="20"/>
    </row>
    <row r="3" spans="1:10">
      <c r="A3" s="15">
        <v>1</v>
      </c>
      <c r="B3" s="17" t="s">
        <v>78</v>
      </c>
      <c r="C3" s="17" t="s">
        <v>81</v>
      </c>
      <c r="D3" s="15"/>
      <c r="G3" s="24">
        <v>122</v>
      </c>
      <c r="H3" s="23">
        <v>1</v>
      </c>
      <c r="I3" s="23">
        <v>168</v>
      </c>
      <c r="J3" s="21"/>
    </row>
    <row r="4" spans="1:10">
      <c r="A4" s="15">
        <v>2</v>
      </c>
      <c r="B4" s="17" t="s">
        <v>78</v>
      </c>
      <c r="C4" s="17" t="s">
        <v>83</v>
      </c>
      <c r="D4" s="15"/>
      <c r="G4" s="24">
        <v>68.25</v>
      </c>
      <c r="H4" s="23">
        <v>5</v>
      </c>
      <c r="I4" s="23">
        <v>652</v>
      </c>
      <c r="J4" s="21"/>
    </row>
    <row r="5" spans="1:10">
      <c r="A5" s="15">
        <v>3</v>
      </c>
      <c r="B5" s="17" t="s">
        <v>78</v>
      </c>
      <c r="C5" s="17" t="s">
        <v>82</v>
      </c>
      <c r="D5" s="15"/>
      <c r="G5" s="24">
        <v>70</v>
      </c>
      <c r="H5" s="23">
        <v>4</v>
      </c>
      <c r="I5" s="23">
        <v>651</v>
      </c>
      <c r="J5" s="21"/>
    </row>
    <row r="6" spans="1:10">
      <c r="A6" s="15">
        <v>4</v>
      </c>
      <c r="B6" s="17" t="s">
        <v>78</v>
      </c>
      <c r="C6" s="17" t="s">
        <v>84</v>
      </c>
      <c r="D6" s="15"/>
      <c r="G6" s="24">
        <v>71.5</v>
      </c>
      <c r="H6" s="23">
        <v>2</v>
      </c>
      <c r="I6" s="23">
        <v>644</v>
      </c>
      <c r="J6" s="21"/>
    </row>
    <row r="7" spans="1:10">
      <c r="A7" s="15">
        <v>5</v>
      </c>
      <c r="B7" s="17" t="s">
        <v>78</v>
      </c>
      <c r="C7" s="17" t="s">
        <v>80</v>
      </c>
      <c r="D7" s="15"/>
      <c r="G7" s="24">
        <v>71.5</v>
      </c>
      <c r="H7" s="23">
        <v>3</v>
      </c>
      <c r="I7" s="23">
        <v>645</v>
      </c>
      <c r="J7" s="21"/>
    </row>
    <row r="8" spans="1:10">
      <c r="A8" s="15">
        <v>6</v>
      </c>
      <c r="B8" s="17" t="s">
        <v>78</v>
      </c>
      <c r="C8" s="17" t="s">
        <v>79</v>
      </c>
      <c r="D8" s="15"/>
      <c r="E8" t="s">
        <v>111</v>
      </c>
      <c r="G8" s="24">
        <v>65.75</v>
      </c>
      <c r="H8" s="23">
        <v>7</v>
      </c>
      <c r="I8" s="23">
        <v>657</v>
      </c>
      <c r="J8" s="21"/>
    </row>
    <row r="9" spans="1:10">
      <c r="A9" s="15">
        <v>7</v>
      </c>
      <c r="B9" s="17" t="s">
        <v>78</v>
      </c>
      <c r="C9" s="17" t="s">
        <v>85</v>
      </c>
      <c r="D9" s="15"/>
      <c r="G9" s="24">
        <v>63.25</v>
      </c>
      <c r="H9" s="23">
        <v>8</v>
      </c>
      <c r="I9" s="23">
        <v>662</v>
      </c>
      <c r="J9" s="21"/>
    </row>
    <row r="10" spans="1:10">
      <c r="A10" s="15">
        <v>8</v>
      </c>
      <c r="B10" s="17" t="s">
        <v>78</v>
      </c>
      <c r="C10" s="17" t="s">
        <v>86</v>
      </c>
      <c r="D10" s="15"/>
      <c r="G10" s="24">
        <v>67</v>
      </c>
      <c r="H10" s="23">
        <v>6</v>
      </c>
      <c r="I10" s="23">
        <v>656</v>
      </c>
      <c r="J10" s="21"/>
    </row>
    <row r="11" spans="1:10">
      <c r="A11" s="15">
        <v>9</v>
      </c>
      <c r="B11" s="17" t="s">
        <v>78</v>
      </c>
      <c r="C11" s="17" t="s">
        <v>88</v>
      </c>
      <c r="D11" s="15"/>
      <c r="G11" s="24">
        <v>50.25</v>
      </c>
      <c r="H11" s="23">
        <v>10</v>
      </c>
      <c r="I11" s="23">
        <v>673</v>
      </c>
      <c r="J11" s="21"/>
    </row>
    <row r="12" spans="1:10">
      <c r="A12" s="16">
        <v>10</v>
      </c>
      <c r="B12" s="18" t="s">
        <v>78</v>
      </c>
      <c r="C12" s="18" t="s">
        <v>87</v>
      </c>
      <c r="D12" s="16"/>
      <c r="G12" s="24">
        <v>48.5</v>
      </c>
      <c r="H12" s="23">
        <v>11</v>
      </c>
      <c r="I12" s="23">
        <v>674</v>
      </c>
      <c r="J12" s="21"/>
    </row>
    <row r="13" spans="1:10">
      <c r="A13" s="15">
        <v>11</v>
      </c>
      <c r="B13" s="17" t="s">
        <v>78</v>
      </c>
      <c r="C13" s="17" t="s">
        <v>91</v>
      </c>
      <c r="D13" s="15"/>
    </row>
    <row r="14" spans="1:10">
      <c r="A14" s="15">
        <v>12</v>
      </c>
      <c r="B14" s="17" t="s">
        <v>78</v>
      </c>
      <c r="C14" s="17" t="s">
        <v>89</v>
      </c>
      <c r="D14" s="15"/>
    </row>
    <row r="15" spans="1:10">
      <c r="A15" s="15">
        <v>13</v>
      </c>
      <c r="B15" s="17" t="s">
        <v>103</v>
      </c>
      <c r="C15" s="17" t="s">
        <v>104</v>
      </c>
      <c r="D15" s="15"/>
    </row>
    <row r="16" spans="1:10">
      <c r="A16" s="15">
        <v>14</v>
      </c>
      <c r="B16" s="17" t="s">
        <v>78</v>
      </c>
      <c r="C16" s="17" t="s">
        <v>105</v>
      </c>
      <c r="D16" s="15"/>
      <c r="F16" t="s">
        <v>116</v>
      </c>
    </row>
    <row r="17" spans="1:6">
      <c r="A17" s="15">
        <v>15</v>
      </c>
      <c r="B17" s="17" t="s">
        <v>78</v>
      </c>
      <c r="C17" s="17" t="s">
        <v>106</v>
      </c>
      <c r="D17" s="15"/>
      <c r="F17" t="s">
        <v>117</v>
      </c>
    </row>
    <row r="18" spans="1:6">
      <c r="A18" s="15">
        <v>16</v>
      </c>
      <c r="B18" s="17" t="s">
        <v>78</v>
      </c>
      <c r="C18" s="17" t="s">
        <v>94</v>
      </c>
      <c r="D18" s="15"/>
      <c r="F18" t="s">
        <v>118</v>
      </c>
    </row>
    <row r="19" spans="1:6">
      <c r="A19" s="15">
        <v>17</v>
      </c>
      <c r="B19" s="17" t="s">
        <v>78</v>
      </c>
      <c r="C19" s="17" t="s">
        <v>90</v>
      </c>
      <c r="D19" s="15"/>
      <c r="F19" t="s">
        <v>119</v>
      </c>
    </row>
    <row r="20" spans="1:6">
      <c r="A20" s="15">
        <v>18</v>
      </c>
      <c r="B20" s="17" t="s">
        <v>78</v>
      </c>
      <c r="C20" s="17" t="s">
        <v>93</v>
      </c>
      <c r="D20" s="15"/>
      <c r="F20" t="s">
        <v>120</v>
      </c>
    </row>
    <row r="21" spans="1:6">
      <c r="A21" s="15">
        <v>19</v>
      </c>
      <c r="B21" s="17" t="s">
        <v>107</v>
      </c>
      <c r="C21" s="17" t="s">
        <v>108</v>
      </c>
      <c r="D21" s="15"/>
      <c r="F21" t="s">
        <v>121</v>
      </c>
    </row>
    <row r="22" spans="1:6">
      <c r="A22" s="16">
        <v>20</v>
      </c>
      <c r="B22" s="18" t="s">
        <v>103</v>
      </c>
      <c r="C22" s="18" t="s">
        <v>109</v>
      </c>
      <c r="D22" s="16"/>
    </row>
    <row r="23" spans="1:6">
      <c r="A23" s="15">
        <v>21</v>
      </c>
      <c r="B23" s="17" t="s">
        <v>78</v>
      </c>
      <c r="C23" s="17" t="s">
        <v>100</v>
      </c>
      <c r="D23" s="15"/>
    </row>
    <row r="24" spans="1:6">
      <c r="A24" s="15">
        <v>22</v>
      </c>
      <c r="B24" s="17" t="s">
        <v>78</v>
      </c>
      <c r="C24" s="17" t="s">
        <v>95</v>
      </c>
      <c r="D24" s="15"/>
      <c r="E24" t="s">
        <v>122</v>
      </c>
    </row>
    <row r="25" spans="1:6">
      <c r="A25" s="15">
        <v>23</v>
      </c>
      <c r="B25" s="17" t="s">
        <v>78</v>
      </c>
      <c r="C25" s="17" t="s">
        <v>96</v>
      </c>
      <c r="D25" s="15"/>
      <c r="E25" t="s">
        <v>123</v>
      </c>
    </row>
    <row r="26" spans="1:6">
      <c r="E26" t="s">
        <v>131</v>
      </c>
    </row>
    <row r="27" spans="1:6">
      <c r="E27" t="s">
        <v>124</v>
      </c>
    </row>
    <row r="28" spans="1:6">
      <c r="E28" t="s">
        <v>125</v>
      </c>
    </row>
    <row r="30" spans="1:6">
      <c r="E30" t="s">
        <v>132</v>
      </c>
    </row>
    <row r="31" spans="1:6">
      <c r="E31" t="s">
        <v>126</v>
      </c>
    </row>
    <row r="32" spans="1:6">
      <c r="E32" t="s">
        <v>133</v>
      </c>
    </row>
    <row r="33" spans="5:5">
      <c r="E33" t="s">
        <v>127</v>
      </c>
    </row>
    <row r="34" spans="5:5">
      <c r="E34" t="s">
        <v>128</v>
      </c>
    </row>
    <row r="35" spans="5:5">
      <c r="E35" t="s">
        <v>134</v>
      </c>
    </row>
    <row r="37" spans="5:5">
      <c r="E37" t="s">
        <v>129</v>
      </c>
    </row>
    <row r="38" spans="5:5">
      <c r="E38" t="s">
        <v>130</v>
      </c>
    </row>
    <row r="40" spans="5:5">
      <c r="E40" t="s">
        <v>135</v>
      </c>
    </row>
  </sheetData>
  <dataConsolidate/>
  <mergeCells count="6">
    <mergeCell ref="G1:G2"/>
    <mergeCell ref="H1:I1"/>
    <mergeCell ref="D1:D2"/>
    <mergeCell ref="A1:A2"/>
    <mergeCell ref="B1:B2"/>
    <mergeCell ref="C1:C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abSelected="1" topLeftCell="V1" workbookViewId="0">
      <selection activeCell="V105" sqref="V105:Z105"/>
    </sheetView>
  </sheetViews>
  <sheetFormatPr defaultRowHeight="14.4"/>
  <cols>
    <col min="1" max="1" width="10.6640625" bestFit="1" customWidth="1"/>
    <col min="2" max="2" width="23.5546875" bestFit="1" customWidth="1"/>
    <col min="3" max="3" width="8.77734375" bestFit="1" customWidth="1"/>
    <col min="4" max="4" width="5.5546875" bestFit="1" customWidth="1"/>
    <col min="5" max="5" width="11.77734375" bestFit="1" customWidth="1"/>
    <col min="6" max="6" width="6.6640625" bestFit="1" customWidth="1"/>
    <col min="7" max="7" width="9.21875" bestFit="1" customWidth="1"/>
    <col min="8" max="8" width="10.44140625" bestFit="1" customWidth="1"/>
    <col min="9" max="9" width="5.5546875" bestFit="1" customWidth="1"/>
    <col min="10" max="10" width="11.109375" bestFit="1" customWidth="1"/>
    <col min="11" max="11" width="9.109375" bestFit="1" customWidth="1"/>
    <col min="12" max="12" width="12" bestFit="1" customWidth="1"/>
    <col min="13" max="13" width="16.44140625" bestFit="1" customWidth="1"/>
    <col min="14" max="14" width="16.33203125" bestFit="1" customWidth="1"/>
    <col min="15" max="15" width="15.44140625" bestFit="1" customWidth="1"/>
    <col min="16" max="16" width="7.21875" bestFit="1" customWidth="1"/>
    <col min="17" max="17" width="9.21875" bestFit="1" customWidth="1"/>
    <col min="18" max="18" width="5.44140625" bestFit="1" customWidth="1"/>
    <col min="19" max="19" width="5.5546875" bestFit="1" customWidth="1"/>
    <col min="20" max="20" width="5" bestFit="1" customWidth="1"/>
    <col min="21" max="21" width="26.109375" bestFit="1" customWidth="1"/>
    <col min="22" max="22" width="64.6640625" bestFit="1" customWidth="1"/>
    <col min="23" max="23" width="21.44140625" customWidth="1"/>
    <col min="24" max="24" width="11.109375" customWidth="1"/>
    <col min="25" max="25" width="11.88671875" customWidth="1"/>
    <col min="26" max="26" width="17.33203125" customWidth="1"/>
    <col min="27" max="28" width="8" customWidth="1"/>
    <col min="29" max="29" width="17.77734375" bestFit="1" customWidth="1"/>
    <col min="30" max="31" width="8" customWidth="1"/>
    <col min="32" max="32" width="13.88671875" customWidth="1"/>
    <col min="33" max="33" width="8.5546875" customWidth="1"/>
    <col min="34" max="34" width="8" customWidth="1"/>
    <col min="35" max="35" width="7" customWidth="1"/>
    <col min="36" max="36" width="11.33203125" bestFit="1" customWidth="1"/>
    <col min="37" max="37" width="7.6640625" customWidth="1"/>
    <col min="38" max="38" width="8" customWidth="1"/>
    <col min="39" max="39" width="6.21875" customWidth="1"/>
    <col min="40" max="40" width="8" customWidth="1"/>
    <col min="41" max="41" width="18" bestFit="1" customWidth="1"/>
    <col min="42" max="42" width="10.33203125" bestFit="1" customWidth="1"/>
    <col min="43" max="43" width="9" bestFit="1" customWidth="1"/>
    <col min="44" max="44" width="10.77734375" bestFit="1" customWidth="1"/>
  </cols>
  <sheetData>
    <row r="1" spans="1:26">
      <c r="A1" s="103" t="s">
        <v>76</v>
      </c>
      <c r="B1" s="101" t="s">
        <v>77</v>
      </c>
      <c r="C1" s="101" t="s">
        <v>167</v>
      </c>
      <c r="D1" s="101" t="s">
        <v>168</v>
      </c>
      <c r="E1" s="106" t="s">
        <v>169</v>
      </c>
      <c r="F1" s="103" t="s">
        <v>170</v>
      </c>
      <c r="G1" s="101" t="s">
        <v>171</v>
      </c>
      <c r="H1" s="101" t="s">
        <v>172</v>
      </c>
      <c r="I1" s="106" t="s">
        <v>173</v>
      </c>
      <c r="J1" s="103" t="s">
        <v>174</v>
      </c>
      <c r="K1" s="101" t="s">
        <v>175</v>
      </c>
      <c r="L1" s="101" t="s">
        <v>176</v>
      </c>
      <c r="M1" s="106" t="s">
        <v>177</v>
      </c>
      <c r="N1" s="101" t="s">
        <v>163</v>
      </c>
      <c r="O1" s="102"/>
      <c r="P1" s="103" t="s">
        <v>164</v>
      </c>
      <c r="Q1" s="92"/>
      <c r="R1" s="102"/>
      <c r="S1" s="103" t="s">
        <v>165</v>
      </c>
      <c r="T1" s="92"/>
      <c r="U1" s="102"/>
      <c r="V1" s="104" t="s">
        <v>166</v>
      </c>
    </row>
    <row r="2" spans="1:26">
      <c r="A2" s="105"/>
      <c r="B2" s="92"/>
      <c r="C2" s="101"/>
      <c r="D2" s="101"/>
      <c r="E2" s="106"/>
      <c r="F2" s="103"/>
      <c r="G2" s="101"/>
      <c r="H2" s="101"/>
      <c r="I2" s="106"/>
      <c r="J2" s="103"/>
      <c r="K2" s="101"/>
      <c r="L2" s="101"/>
      <c r="M2" s="106"/>
      <c r="N2" s="35" t="s">
        <v>178</v>
      </c>
      <c r="O2" s="36" t="s">
        <v>179</v>
      </c>
      <c r="P2" s="34" t="s">
        <v>180</v>
      </c>
      <c r="Q2" s="35" t="s">
        <v>181</v>
      </c>
      <c r="R2" s="36" t="s">
        <v>182</v>
      </c>
      <c r="S2" s="35" t="s">
        <v>183</v>
      </c>
      <c r="T2" s="35" t="s">
        <v>40</v>
      </c>
      <c r="U2" s="36" t="s">
        <v>184</v>
      </c>
      <c r="V2" s="92"/>
      <c r="W2" s="31"/>
    </row>
    <row r="3" spans="1:26">
      <c r="A3" s="34" t="s">
        <v>185</v>
      </c>
      <c r="B3" s="35" t="s">
        <v>186</v>
      </c>
      <c r="C3" s="35" t="s">
        <v>187</v>
      </c>
      <c r="D3" s="35">
        <v>4</v>
      </c>
      <c r="E3" s="35" t="s">
        <v>188</v>
      </c>
      <c r="F3" s="34"/>
      <c r="G3" s="35"/>
      <c r="H3" s="35"/>
      <c r="I3" s="35"/>
      <c r="J3" s="34" t="s">
        <v>189</v>
      </c>
      <c r="K3" s="44">
        <v>1545000</v>
      </c>
      <c r="L3" s="45" t="s">
        <v>190</v>
      </c>
      <c r="M3" s="36" t="s">
        <v>191</v>
      </c>
      <c r="N3" s="35" t="s">
        <v>189</v>
      </c>
      <c r="O3" s="36" t="s">
        <v>192</v>
      </c>
      <c r="P3" s="34"/>
      <c r="Q3" s="35"/>
      <c r="R3" s="36"/>
      <c r="S3" s="46">
        <v>44180</v>
      </c>
      <c r="T3" s="35">
        <v>2020</v>
      </c>
      <c r="U3" s="36" t="s">
        <v>193</v>
      </c>
      <c r="V3" s="33"/>
      <c r="W3" s="3" t="s">
        <v>9</v>
      </c>
      <c r="X3" s="32" t="s">
        <v>376</v>
      </c>
      <c r="Y3" s="32" t="s">
        <v>377</v>
      </c>
      <c r="Z3" s="32" t="s">
        <v>378</v>
      </c>
    </row>
    <row r="4" spans="1:26">
      <c r="A4" s="35" t="s">
        <v>185</v>
      </c>
      <c r="B4" s="35" t="s">
        <v>139</v>
      </c>
      <c r="C4" s="35" t="s">
        <v>187</v>
      </c>
      <c r="D4" s="35">
        <v>4</v>
      </c>
      <c r="E4" s="35" t="s">
        <v>194</v>
      </c>
      <c r="F4" s="34"/>
      <c r="G4" s="35"/>
      <c r="H4" s="35"/>
      <c r="I4" s="35"/>
      <c r="J4" s="34" t="s">
        <v>195</v>
      </c>
      <c r="K4" s="44">
        <v>125000</v>
      </c>
      <c r="L4" s="45" t="s">
        <v>190</v>
      </c>
      <c r="M4" s="36" t="s">
        <v>196</v>
      </c>
      <c r="N4" s="35" t="s">
        <v>197</v>
      </c>
      <c r="O4" s="36" t="s">
        <v>192</v>
      </c>
      <c r="P4" s="34" t="s">
        <v>198</v>
      </c>
      <c r="Q4" s="35"/>
      <c r="R4" s="36"/>
      <c r="S4" s="46">
        <v>41548</v>
      </c>
      <c r="T4" s="35">
        <v>2013</v>
      </c>
      <c r="U4" s="35" t="s">
        <v>192</v>
      </c>
      <c r="V4" s="47"/>
      <c r="W4" s="4" t="s">
        <v>185</v>
      </c>
      <c r="X4" s="5">
        <v>16423660</v>
      </c>
      <c r="Y4" s="5">
        <v>55</v>
      </c>
      <c r="Z4" s="5">
        <v>903301300</v>
      </c>
    </row>
    <row r="5" spans="1:26">
      <c r="A5" s="35" t="s">
        <v>185</v>
      </c>
      <c r="B5" s="35" t="s">
        <v>138</v>
      </c>
      <c r="C5" s="35" t="s">
        <v>187</v>
      </c>
      <c r="D5" s="35">
        <v>2</v>
      </c>
      <c r="E5" s="35" t="s">
        <v>199</v>
      </c>
      <c r="F5" s="34"/>
      <c r="G5" s="35"/>
      <c r="H5" s="35"/>
      <c r="I5" s="35"/>
      <c r="J5" s="34" t="s">
        <v>195</v>
      </c>
      <c r="K5" s="44">
        <v>299000</v>
      </c>
      <c r="L5" s="45" t="s">
        <v>190</v>
      </c>
      <c r="M5" s="36" t="s">
        <v>196</v>
      </c>
      <c r="N5" s="35" t="s">
        <v>197</v>
      </c>
      <c r="O5" s="36" t="s">
        <v>192</v>
      </c>
      <c r="P5" s="34" t="s">
        <v>198</v>
      </c>
      <c r="Q5" s="35"/>
      <c r="R5" s="36"/>
      <c r="S5" s="46">
        <v>41548</v>
      </c>
      <c r="T5" s="35">
        <v>2013</v>
      </c>
      <c r="U5" s="35" t="s">
        <v>192</v>
      </c>
      <c r="V5" s="47"/>
      <c r="W5" s="9" t="s">
        <v>186</v>
      </c>
      <c r="X5" s="5">
        <v>1545000</v>
      </c>
      <c r="Y5" s="5">
        <v>4</v>
      </c>
      <c r="Z5" s="5">
        <v>6180000</v>
      </c>
    </row>
    <row r="6" spans="1:26">
      <c r="A6" s="35" t="s">
        <v>185</v>
      </c>
      <c r="B6" s="35" t="s">
        <v>200</v>
      </c>
      <c r="C6" s="35" t="s">
        <v>187</v>
      </c>
      <c r="D6" s="35">
        <v>1</v>
      </c>
      <c r="E6" s="35" t="s">
        <v>201</v>
      </c>
      <c r="F6" s="34"/>
      <c r="G6" s="35"/>
      <c r="H6" s="35"/>
      <c r="I6" s="35"/>
      <c r="J6" s="34" t="s">
        <v>202</v>
      </c>
      <c r="K6" s="44">
        <v>2200000</v>
      </c>
      <c r="L6" s="45" t="s">
        <v>190</v>
      </c>
      <c r="M6" s="36" t="s">
        <v>196</v>
      </c>
      <c r="N6" s="35" t="s">
        <v>189</v>
      </c>
      <c r="O6" s="35" t="s">
        <v>192</v>
      </c>
      <c r="P6" s="34"/>
      <c r="Q6" s="35"/>
      <c r="R6" s="36"/>
      <c r="S6" s="46">
        <v>44180</v>
      </c>
      <c r="T6" s="35">
        <v>2020</v>
      </c>
      <c r="U6" s="35" t="s">
        <v>193</v>
      </c>
      <c r="V6" s="47"/>
      <c r="W6" s="9" t="s">
        <v>139</v>
      </c>
      <c r="X6" s="5">
        <v>125000</v>
      </c>
      <c r="Y6" s="5">
        <v>4</v>
      </c>
      <c r="Z6" s="5">
        <v>500000</v>
      </c>
    </row>
    <row r="7" spans="1:26">
      <c r="A7" s="35" t="s">
        <v>185</v>
      </c>
      <c r="B7" s="35" t="s">
        <v>203</v>
      </c>
      <c r="C7" s="35" t="s">
        <v>187</v>
      </c>
      <c r="D7" s="35">
        <v>1</v>
      </c>
      <c r="E7" s="35" t="s">
        <v>203</v>
      </c>
      <c r="F7" s="34"/>
      <c r="G7" s="35"/>
      <c r="H7" s="35"/>
      <c r="I7" s="35"/>
      <c r="J7" s="34" t="s">
        <v>195</v>
      </c>
      <c r="K7" s="44">
        <v>1325000</v>
      </c>
      <c r="L7" s="45" t="s">
        <v>190</v>
      </c>
      <c r="M7" s="36" t="s">
        <v>196</v>
      </c>
      <c r="N7" s="35" t="s">
        <v>197</v>
      </c>
      <c r="O7" s="35" t="s">
        <v>192</v>
      </c>
      <c r="P7" s="34"/>
      <c r="Q7" s="35"/>
      <c r="R7" s="36"/>
      <c r="S7" s="46">
        <v>41961</v>
      </c>
      <c r="T7" s="35">
        <v>2014</v>
      </c>
      <c r="U7" s="35" t="s">
        <v>204</v>
      </c>
      <c r="V7" s="47"/>
      <c r="W7" s="9" t="s">
        <v>138</v>
      </c>
      <c r="X7" s="5">
        <v>299000</v>
      </c>
      <c r="Y7" s="5">
        <v>2</v>
      </c>
      <c r="Z7" s="5">
        <v>598000</v>
      </c>
    </row>
    <row r="8" spans="1:26">
      <c r="A8" s="35" t="s">
        <v>185</v>
      </c>
      <c r="B8" s="35" t="s">
        <v>147</v>
      </c>
      <c r="C8" s="35" t="s">
        <v>187</v>
      </c>
      <c r="D8" s="35">
        <v>4</v>
      </c>
      <c r="E8" s="35" t="s">
        <v>192</v>
      </c>
      <c r="F8" s="34"/>
      <c r="G8" s="35"/>
      <c r="H8" s="35"/>
      <c r="I8" s="35"/>
      <c r="J8" s="34" t="s">
        <v>202</v>
      </c>
      <c r="K8" s="44">
        <v>2955000</v>
      </c>
      <c r="L8" s="45" t="s">
        <v>190</v>
      </c>
      <c r="M8" s="36" t="s">
        <v>196</v>
      </c>
      <c r="N8" s="35" t="s">
        <v>197</v>
      </c>
      <c r="O8" s="35" t="s">
        <v>192</v>
      </c>
      <c r="P8" s="34"/>
      <c r="Q8" s="35"/>
      <c r="R8" s="36"/>
      <c r="S8" s="46">
        <v>44180</v>
      </c>
      <c r="T8" s="35">
        <v>2020</v>
      </c>
      <c r="U8" s="35" t="s">
        <v>193</v>
      </c>
      <c r="V8" s="47"/>
      <c r="W8" s="9" t="s">
        <v>200</v>
      </c>
      <c r="X8" s="5">
        <v>2200000</v>
      </c>
      <c r="Y8" s="5">
        <v>1</v>
      </c>
      <c r="Z8" s="5">
        <v>2200000</v>
      </c>
    </row>
    <row r="9" spans="1:26">
      <c r="A9" s="34" t="s">
        <v>185</v>
      </c>
      <c r="B9" s="35" t="s">
        <v>205</v>
      </c>
      <c r="C9" s="35" t="s">
        <v>187</v>
      </c>
      <c r="D9" s="35">
        <v>4</v>
      </c>
      <c r="E9" s="35" t="s">
        <v>199</v>
      </c>
      <c r="F9" s="34"/>
      <c r="G9" s="35"/>
      <c r="H9" s="35"/>
      <c r="I9" s="35"/>
      <c r="J9" s="34" t="s">
        <v>195</v>
      </c>
      <c r="K9" s="44">
        <v>2125000</v>
      </c>
      <c r="L9" s="45" t="s">
        <v>190</v>
      </c>
      <c r="M9" s="36" t="s">
        <v>196</v>
      </c>
      <c r="N9" s="35" t="s">
        <v>197</v>
      </c>
      <c r="O9" s="36" t="s">
        <v>192</v>
      </c>
      <c r="P9" s="34" t="s">
        <v>198</v>
      </c>
      <c r="Q9" s="35"/>
      <c r="R9" s="36"/>
      <c r="S9" s="46">
        <v>44180</v>
      </c>
      <c r="T9" s="35">
        <v>2020</v>
      </c>
      <c r="U9" s="36" t="s">
        <v>193</v>
      </c>
      <c r="V9" s="33"/>
      <c r="W9" s="9" t="s">
        <v>203</v>
      </c>
      <c r="X9" s="5">
        <v>1325000</v>
      </c>
      <c r="Y9" s="5">
        <v>1</v>
      </c>
      <c r="Z9" s="5">
        <v>1325000</v>
      </c>
    </row>
    <row r="10" spans="1:26">
      <c r="A10" s="34" t="s">
        <v>185</v>
      </c>
      <c r="B10" s="35" t="s">
        <v>148</v>
      </c>
      <c r="C10" s="35" t="s">
        <v>187</v>
      </c>
      <c r="D10" s="35">
        <v>4</v>
      </c>
      <c r="E10" s="35" t="s">
        <v>206</v>
      </c>
      <c r="F10" s="34"/>
      <c r="G10" s="35"/>
      <c r="H10" s="35"/>
      <c r="I10" s="35"/>
      <c r="J10" s="34" t="s">
        <v>195</v>
      </c>
      <c r="K10" s="44">
        <v>413990</v>
      </c>
      <c r="L10" s="45" t="s">
        <v>190</v>
      </c>
      <c r="M10" s="36" t="s">
        <v>196</v>
      </c>
      <c r="N10" s="35" t="s">
        <v>197</v>
      </c>
      <c r="O10" s="36" t="s">
        <v>192</v>
      </c>
      <c r="P10" s="34"/>
      <c r="Q10" s="35" t="s">
        <v>198</v>
      </c>
      <c r="R10" s="36"/>
      <c r="S10" s="46">
        <v>41548</v>
      </c>
      <c r="T10" s="35">
        <v>2013</v>
      </c>
      <c r="U10" s="36" t="s">
        <v>192</v>
      </c>
      <c r="V10" s="33"/>
      <c r="W10" s="9" t="s">
        <v>147</v>
      </c>
      <c r="X10" s="5">
        <v>2955000</v>
      </c>
      <c r="Y10" s="5">
        <v>4</v>
      </c>
      <c r="Z10" s="5">
        <v>11820000</v>
      </c>
    </row>
    <row r="11" spans="1:26">
      <c r="A11" s="34" t="s">
        <v>185</v>
      </c>
      <c r="B11" s="35" t="s">
        <v>145</v>
      </c>
      <c r="C11" s="35" t="s">
        <v>187</v>
      </c>
      <c r="D11" s="35">
        <v>4</v>
      </c>
      <c r="E11" s="35" t="s">
        <v>192</v>
      </c>
      <c r="F11" s="34"/>
      <c r="G11" s="35"/>
      <c r="H11" s="35"/>
      <c r="I11" s="35"/>
      <c r="J11" s="34" t="s">
        <v>192</v>
      </c>
      <c r="K11" s="44" t="s">
        <v>192</v>
      </c>
      <c r="L11" s="45" t="s">
        <v>192</v>
      </c>
      <c r="M11" s="48" t="s">
        <v>192</v>
      </c>
      <c r="N11" s="35" t="s">
        <v>192</v>
      </c>
      <c r="O11" s="36" t="s">
        <v>192</v>
      </c>
      <c r="P11" s="34"/>
      <c r="Q11" s="35" t="s">
        <v>198</v>
      </c>
      <c r="R11" s="36"/>
      <c r="S11" s="46">
        <v>41548</v>
      </c>
      <c r="T11" s="35">
        <v>2013</v>
      </c>
      <c r="U11" s="36" t="s">
        <v>192</v>
      </c>
      <c r="V11" s="33"/>
      <c r="W11" s="9" t="s">
        <v>205</v>
      </c>
      <c r="X11" s="5">
        <v>2125000</v>
      </c>
      <c r="Y11" s="5">
        <v>4</v>
      </c>
      <c r="Z11" s="5">
        <v>8500000</v>
      </c>
    </row>
    <row r="12" spans="1:26">
      <c r="A12" s="34" t="s">
        <v>185</v>
      </c>
      <c r="B12" s="35" t="s">
        <v>143</v>
      </c>
      <c r="C12" s="35" t="s">
        <v>187</v>
      </c>
      <c r="D12" s="35">
        <v>2</v>
      </c>
      <c r="E12" s="35" t="s">
        <v>207</v>
      </c>
      <c r="F12" s="34"/>
      <c r="G12" s="35"/>
      <c r="H12" s="35"/>
      <c r="I12" s="35"/>
      <c r="J12" s="34" t="s">
        <v>195</v>
      </c>
      <c r="K12" s="44">
        <v>16889</v>
      </c>
      <c r="L12" s="45" t="s">
        <v>190</v>
      </c>
      <c r="M12" s="36" t="s">
        <v>196</v>
      </c>
      <c r="N12" s="35" t="s">
        <v>197</v>
      </c>
      <c r="O12" s="36" t="s">
        <v>192</v>
      </c>
      <c r="P12" s="34" t="s">
        <v>198</v>
      </c>
      <c r="Q12" s="35"/>
      <c r="R12" s="36"/>
      <c r="S12" s="46">
        <v>41548</v>
      </c>
      <c r="T12" s="35">
        <v>2013</v>
      </c>
      <c r="U12" s="36" t="s">
        <v>192</v>
      </c>
      <c r="V12" s="33"/>
      <c r="W12" s="9" t="s">
        <v>148</v>
      </c>
      <c r="X12" s="5">
        <v>413990</v>
      </c>
      <c r="Y12" s="5">
        <v>4</v>
      </c>
      <c r="Z12" s="5">
        <v>1655960</v>
      </c>
    </row>
    <row r="13" spans="1:26">
      <c r="A13" s="34" t="s">
        <v>185</v>
      </c>
      <c r="B13" s="35" t="s">
        <v>137</v>
      </c>
      <c r="C13" s="35" t="s">
        <v>187</v>
      </c>
      <c r="D13" s="35">
        <v>4</v>
      </c>
      <c r="E13" s="35" t="s">
        <v>208</v>
      </c>
      <c r="F13" s="34"/>
      <c r="G13" s="35"/>
      <c r="H13" s="35"/>
      <c r="I13" s="35"/>
      <c r="J13" s="34" t="s">
        <v>195</v>
      </c>
      <c r="K13" s="44">
        <v>325000</v>
      </c>
      <c r="L13" s="45" t="s">
        <v>190</v>
      </c>
      <c r="M13" s="36" t="s">
        <v>196</v>
      </c>
      <c r="N13" s="35" t="s">
        <v>197</v>
      </c>
      <c r="O13" s="36" t="s">
        <v>192</v>
      </c>
      <c r="P13" s="34" t="s">
        <v>198</v>
      </c>
      <c r="Q13" s="35"/>
      <c r="R13" s="36"/>
      <c r="S13" s="46">
        <v>41597</v>
      </c>
      <c r="T13" s="35">
        <v>2013</v>
      </c>
      <c r="U13" s="36" t="s">
        <v>209</v>
      </c>
      <c r="V13" s="33"/>
      <c r="W13" s="9" t="s">
        <v>145</v>
      </c>
      <c r="X13" s="5">
        <v>0</v>
      </c>
      <c r="Y13" s="5">
        <v>4</v>
      </c>
      <c r="Z13" s="5">
        <v>0</v>
      </c>
    </row>
    <row r="14" spans="1:26">
      <c r="A14" s="34" t="s">
        <v>185</v>
      </c>
      <c r="B14" s="35" t="s">
        <v>141</v>
      </c>
      <c r="C14" s="35" t="s">
        <v>187</v>
      </c>
      <c r="D14" s="35">
        <v>2</v>
      </c>
      <c r="E14" s="35" t="s">
        <v>199</v>
      </c>
      <c r="F14" s="34"/>
      <c r="G14" s="35"/>
      <c r="H14" s="35"/>
      <c r="I14" s="35"/>
      <c r="J14" s="34" t="s">
        <v>195</v>
      </c>
      <c r="K14" s="44">
        <v>196621</v>
      </c>
      <c r="L14" s="45" t="s">
        <v>190</v>
      </c>
      <c r="M14" s="36" t="s">
        <v>196</v>
      </c>
      <c r="N14" s="35" t="s">
        <v>197</v>
      </c>
      <c r="O14" s="36" t="s">
        <v>192</v>
      </c>
      <c r="P14" s="34" t="s">
        <v>198</v>
      </c>
      <c r="Q14" s="35"/>
      <c r="R14" s="36"/>
      <c r="S14" s="46">
        <v>41548</v>
      </c>
      <c r="T14" s="35">
        <v>2013</v>
      </c>
      <c r="U14" s="36" t="s">
        <v>192</v>
      </c>
      <c r="V14" s="33"/>
      <c r="W14" s="9" t="s">
        <v>143</v>
      </c>
      <c r="X14" s="5">
        <v>16889</v>
      </c>
      <c r="Y14" s="5">
        <v>2</v>
      </c>
      <c r="Z14" s="5">
        <v>33778</v>
      </c>
    </row>
    <row r="15" spans="1:26">
      <c r="A15" s="34" t="s">
        <v>185</v>
      </c>
      <c r="B15" s="35" t="s">
        <v>210</v>
      </c>
      <c r="C15" s="35" t="s">
        <v>187</v>
      </c>
      <c r="D15" s="35">
        <v>1</v>
      </c>
      <c r="E15" s="35" t="s">
        <v>192</v>
      </c>
      <c r="F15" s="34"/>
      <c r="G15" s="35"/>
      <c r="H15" s="35"/>
      <c r="I15" s="35"/>
      <c r="J15" s="34" t="s">
        <v>192</v>
      </c>
      <c r="K15" s="44" t="s">
        <v>192</v>
      </c>
      <c r="L15" s="45" t="s">
        <v>192</v>
      </c>
      <c r="M15" s="48" t="s">
        <v>192</v>
      </c>
      <c r="N15" s="35" t="s">
        <v>192</v>
      </c>
      <c r="O15" s="36" t="s">
        <v>192</v>
      </c>
      <c r="P15" s="34"/>
      <c r="Q15" s="35"/>
      <c r="R15" s="36"/>
      <c r="S15" s="46">
        <v>41548</v>
      </c>
      <c r="T15" s="35">
        <v>2013</v>
      </c>
      <c r="U15" s="36" t="s">
        <v>192</v>
      </c>
      <c r="V15" s="33"/>
      <c r="W15" s="9" t="s">
        <v>137</v>
      </c>
      <c r="X15" s="5">
        <v>325000</v>
      </c>
      <c r="Y15" s="5">
        <v>4</v>
      </c>
      <c r="Z15" s="5">
        <v>1300000</v>
      </c>
    </row>
    <row r="16" spans="1:26">
      <c r="A16" s="34" t="s">
        <v>185</v>
      </c>
      <c r="B16" s="35" t="s">
        <v>146</v>
      </c>
      <c r="C16" s="35" t="s">
        <v>187</v>
      </c>
      <c r="D16" s="35">
        <v>4</v>
      </c>
      <c r="E16" s="35" t="s">
        <v>199</v>
      </c>
      <c r="F16" s="34"/>
      <c r="G16" s="35"/>
      <c r="H16" s="35"/>
      <c r="I16" s="35"/>
      <c r="J16" s="34" t="s">
        <v>195</v>
      </c>
      <c r="K16" s="44">
        <v>25160</v>
      </c>
      <c r="L16" s="45" t="s">
        <v>190</v>
      </c>
      <c r="M16" s="36" t="s">
        <v>196</v>
      </c>
      <c r="N16" s="35" t="s">
        <v>197</v>
      </c>
      <c r="O16" s="36" t="s">
        <v>192</v>
      </c>
      <c r="P16" s="34" t="s">
        <v>198</v>
      </c>
      <c r="Q16" s="35"/>
      <c r="R16" s="36"/>
      <c r="S16" s="46">
        <v>41548</v>
      </c>
      <c r="T16" s="35">
        <v>2013</v>
      </c>
      <c r="U16" s="36" t="s">
        <v>192</v>
      </c>
      <c r="V16" s="33"/>
      <c r="W16" s="9" t="s">
        <v>141</v>
      </c>
      <c r="X16" s="5">
        <v>196621</v>
      </c>
      <c r="Y16" s="5">
        <v>2</v>
      </c>
      <c r="Z16" s="5">
        <v>393242</v>
      </c>
    </row>
    <row r="17" spans="1:26">
      <c r="A17" s="34" t="s">
        <v>185</v>
      </c>
      <c r="B17" s="35" t="s">
        <v>144</v>
      </c>
      <c r="C17" s="35" t="s">
        <v>187</v>
      </c>
      <c r="D17" s="35">
        <v>4</v>
      </c>
      <c r="E17" s="35" t="s">
        <v>211</v>
      </c>
      <c r="F17" s="34"/>
      <c r="G17" s="35"/>
      <c r="H17" s="35"/>
      <c r="I17" s="35"/>
      <c r="J17" s="34" t="s">
        <v>195</v>
      </c>
      <c r="K17" s="44">
        <v>1750000</v>
      </c>
      <c r="L17" s="45" t="s">
        <v>190</v>
      </c>
      <c r="M17" s="36" t="s">
        <v>196</v>
      </c>
      <c r="N17" s="35" t="s">
        <v>197</v>
      </c>
      <c r="O17" s="36" t="s">
        <v>192</v>
      </c>
      <c r="P17" s="34" t="s">
        <v>198</v>
      </c>
      <c r="Q17" s="35"/>
      <c r="R17" s="36"/>
      <c r="S17" s="46">
        <v>42193</v>
      </c>
      <c r="T17" s="35">
        <v>2015</v>
      </c>
      <c r="U17" s="36" t="s">
        <v>212</v>
      </c>
      <c r="V17" s="33"/>
      <c r="W17" s="9" t="s">
        <v>210</v>
      </c>
      <c r="X17" s="5">
        <v>0</v>
      </c>
      <c r="Y17" s="5">
        <v>1</v>
      </c>
      <c r="Z17" s="5">
        <v>0</v>
      </c>
    </row>
    <row r="18" spans="1:26">
      <c r="A18" s="34" t="s">
        <v>185</v>
      </c>
      <c r="B18" s="35" t="s">
        <v>142</v>
      </c>
      <c r="C18" s="35" t="s">
        <v>187</v>
      </c>
      <c r="D18" s="35">
        <v>4</v>
      </c>
      <c r="E18" s="35" t="s">
        <v>199</v>
      </c>
      <c r="F18" s="34"/>
      <c r="G18" s="35"/>
      <c r="H18" s="35"/>
      <c r="I18" s="35"/>
      <c r="J18" s="34" t="s">
        <v>195</v>
      </c>
      <c r="K18" s="44">
        <v>22000</v>
      </c>
      <c r="L18" s="45" t="s">
        <v>190</v>
      </c>
      <c r="M18" s="36" t="s">
        <v>196</v>
      </c>
      <c r="N18" s="35" t="s">
        <v>197</v>
      </c>
      <c r="O18" s="36" t="s">
        <v>192</v>
      </c>
      <c r="P18" s="34" t="s">
        <v>198</v>
      </c>
      <c r="Q18" s="35"/>
      <c r="R18" s="36"/>
      <c r="S18" s="46">
        <v>41548</v>
      </c>
      <c r="T18" s="35">
        <v>2013</v>
      </c>
      <c r="U18" s="36" t="s">
        <v>192</v>
      </c>
      <c r="V18" s="33"/>
      <c r="W18" s="9" t="s">
        <v>146</v>
      </c>
      <c r="X18" s="5">
        <v>25160</v>
      </c>
      <c r="Y18" s="5">
        <v>4</v>
      </c>
      <c r="Z18" s="5">
        <v>100640</v>
      </c>
    </row>
    <row r="19" spans="1:26">
      <c r="A19" s="34" t="s">
        <v>185</v>
      </c>
      <c r="B19" s="35" t="s">
        <v>213</v>
      </c>
      <c r="C19" s="35" t="s">
        <v>187</v>
      </c>
      <c r="D19" s="35">
        <v>1</v>
      </c>
      <c r="E19" s="35" t="s">
        <v>214</v>
      </c>
      <c r="F19" s="34"/>
      <c r="G19" s="35"/>
      <c r="H19" s="35"/>
      <c r="I19" s="35"/>
      <c r="J19" s="34" t="s">
        <v>195</v>
      </c>
      <c r="K19" s="44">
        <v>1250000</v>
      </c>
      <c r="L19" s="45" t="s">
        <v>190</v>
      </c>
      <c r="M19" s="36" t="s">
        <v>196</v>
      </c>
      <c r="N19" s="35" t="s">
        <v>197</v>
      </c>
      <c r="O19" s="36" t="s">
        <v>192</v>
      </c>
      <c r="P19" s="34"/>
      <c r="Q19" s="35" t="s">
        <v>198</v>
      </c>
      <c r="R19" s="36"/>
      <c r="S19" s="46">
        <v>42528</v>
      </c>
      <c r="T19" s="35">
        <v>2016</v>
      </c>
      <c r="U19" s="36" t="s">
        <v>215</v>
      </c>
      <c r="V19" s="33"/>
      <c r="W19" s="9" t="s">
        <v>144</v>
      </c>
      <c r="X19" s="5">
        <v>1750000</v>
      </c>
      <c r="Y19" s="5">
        <v>4</v>
      </c>
      <c r="Z19" s="5">
        <v>7000000</v>
      </c>
    </row>
    <row r="20" spans="1:26">
      <c r="A20" s="34" t="s">
        <v>185</v>
      </c>
      <c r="B20" s="35" t="s">
        <v>140</v>
      </c>
      <c r="C20" s="35" t="s">
        <v>187</v>
      </c>
      <c r="D20" s="35">
        <v>5</v>
      </c>
      <c r="E20" s="35" t="s">
        <v>194</v>
      </c>
      <c r="F20" s="34"/>
      <c r="G20" s="35"/>
      <c r="H20" s="35"/>
      <c r="I20" s="35"/>
      <c r="J20" s="34" t="s">
        <v>202</v>
      </c>
      <c r="K20" s="44">
        <v>1850000</v>
      </c>
      <c r="L20" s="45" t="s">
        <v>190</v>
      </c>
      <c r="M20" s="36" t="s">
        <v>196</v>
      </c>
      <c r="N20" s="35" t="s">
        <v>197</v>
      </c>
      <c r="O20" s="36" t="s">
        <v>192</v>
      </c>
      <c r="P20" s="34"/>
      <c r="Q20" s="35"/>
      <c r="R20" s="36"/>
      <c r="S20" s="49">
        <v>44252</v>
      </c>
      <c r="T20" s="35">
        <v>2021</v>
      </c>
      <c r="U20" s="36" t="s">
        <v>193</v>
      </c>
      <c r="V20" s="33"/>
      <c r="W20" s="9" t="s">
        <v>142</v>
      </c>
      <c r="X20" s="5">
        <v>22000</v>
      </c>
      <c r="Y20" s="5">
        <v>4</v>
      </c>
      <c r="Z20" s="5">
        <v>88000</v>
      </c>
    </row>
    <row r="21" spans="1:26">
      <c r="A21" s="38" t="s">
        <v>216</v>
      </c>
      <c r="B21" s="37" t="s">
        <v>217</v>
      </c>
      <c r="C21" s="37" t="s">
        <v>218</v>
      </c>
      <c r="D21" s="37">
        <v>2</v>
      </c>
      <c r="E21" s="37" t="s">
        <v>66</v>
      </c>
      <c r="F21" s="38"/>
      <c r="G21" s="37"/>
      <c r="H21" s="37"/>
      <c r="I21" s="37"/>
      <c r="J21" s="38" t="s">
        <v>192</v>
      </c>
      <c r="K21" s="50" t="s">
        <v>192</v>
      </c>
      <c r="L21" s="51" t="s">
        <v>192</v>
      </c>
      <c r="M21" s="52" t="s">
        <v>192</v>
      </c>
      <c r="N21" s="37" t="s">
        <v>192</v>
      </c>
      <c r="O21" s="39" t="s">
        <v>192</v>
      </c>
      <c r="P21" s="38"/>
      <c r="Q21" s="37" t="s">
        <v>198</v>
      </c>
      <c r="R21" s="39"/>
      <c r="S21" s="53">
        <v>41548</v>
      </c>
      <c r="T21" s="37">
        <v>2013</v>
      </c>
      <c r="U21" s="39" t="s">
        <v>192</v>
      </c>
      <c r="V21" s="54"/>
      <c r="W21" s="9" t="s">
        <v>213</v>
      </c>
      <c r="X21" s="5">
        <v>1250000</v>
      </c>
      <c r="Y21" s="5">
        <v>1</v>
      </c>
      <c r="Z21" s="5">
        <v>1250000</v>
      </c>
    </row>
    <row r="22" spans="1:26">
      <c r="A22" s="34" t="s">
        <v>216</v>
      </c>
      <c r="B22" s="35" t="s">
        <v>219</v>
      </c>
      <c r="C22" s="35" t="s">
        <v>187</v>
      </c>
      <c r="D22" s="35">
        <v>2</v>
      </c>
      <c r="E22" s="35" t="s">
        <v>220</v>
      </c>
      <c r="F22" s="34"/>
      <c r="G22" s="35"/>
      <c r="H22" s="35"/>
      <c r="I22" s="35"/>
      <c r="J22" s="34" t="s">
        <v>192</v>
      </c>
      <c r="K22" s="44" t="s">
        <v>192</v>
      </c>
      <c r="L22" s="45" t="s">
        <v>192</v>
      </c>
      <c r="M22" s="48" t="s">
        <v>192</v>
      </c>
      <c r="N22" s="35" t="s">
        <v>192</v>
      </c>
      <c r="O22" s="36" t="s">
        <v>192</v>
      </c>
      <c r="P22" s="34"/>
      <c r="Q22" s="35"/>
      <c r="R22" s="36"/>
      <c r="S22" s="46">
        <v>41548</v>
      </c>
      <c r="T22" s="35">
        <v>2013</v>
      </c>
      <c r="U22" s="36" t="s">
        <v>192</v>
      </c>
      <c r="V22" s="33"/>
      <c r="W22" s="9" t="s">
        <v>140</v>
      </c>
      <c r="X22" s="5">
        <v>1850000</v>
      </c>
      <c r="Y22" s="5">
        <v>5</v>
      </c>
      <c r="Z22" s="5">
        <v>9250000</v>
      </c>
    </row>
    <row r="23" spans="1:26">
      <c r="A23" s="35" t="s">
        <v>216</v>
      </c>
      <c r="B23" s="35" t="s">
        <v>221</v>
      </c>
      <c r="C23" s="35" t="s">
        <v>187</v>
      </c>
      <c r="D23" s="35">
        <v>2</v>
      </c>
      <c r="E23" s="35" t="s">
        <v>222</v>
      </c>
      <c r="F23" s="34"/>
      <c r="G23" s="35"/>
      <c r="H23" s="35"/>
      <c r="I23" s="35" t="s">
        <v>198</v>
      </c>
      <c r="J23" s="34" t="s">
        <v>223</v>
      </c>
      <c r="K23" s="44">
        <v>3870300</v>
      </c>
      <c r="L23" s="55" t="s">
        <v>190</v>
      </c>
      <c r="M23" s="56" t="s">
        <v>224</v>
      </c>
      <c r="N23" s="57" t="s">
        <v>225</v>
      </c>
      <c r="O23" s="56" t="s">
        <v>226</v>
      </c>
      <c r="P23" s="34"/>
      <c r="Q23" s="57"/>
      <c r="R23" s="36" t="s">
        <v>198</v>
      </c>
      <c r="S23" s="46">
        <v>43445</v>
      </c>
      <c r="T23" s="35">
        <v>2018</v>
      </c>
      <c r="U23" s="36" t="s">
        <v>227</v>
      </c>
      <c r="V23" s="58"/>
      <c r="W23" s="4" t="s">
        <v>374</v>
      </c>
      <c r="X23" s="5"/>
      <c r="Y23" s="5"/>
      <c r="Z23" s="5">
        <v>0</v>
      </c>
    </row>
    <row r="24" spans="1:26">
      <c r="A24" s="34" t="s">
        <v>216</v>
      </c>
      <c r="B24" s="35" t="s">
        <v>228</v>
      </c>
      <c r="C24" s="35" t="s">
        <v>187</v>
      </c>
      <c r="D24" s="35">
        <v>2</v>
      </c>
      <c r="E24" s="35" t="s">
        <v>229</v>
      </c>
      <c r="F24" s="34"/>
      <c r="G24" s="35"/>
      <c r="H24" s="35"/>
      <c r="I24" s="35"/>
      <c r="J24" s="34" t="s">
        <v>192</v>
      </c>
      <c r="K24" s="44" t="s">
        <v>192</v>
      </c>
      <c r="L24" s="45" t="s">
        <v>192</v>
      </c>
      <c r="M24" s="48" t="s">
        <v>192</v>
      </c>
      <c r="N24" s="35" t="s">
        <v>192</v>
      </c>
      <c r="O24" s="36" t="s">
        <v>192</v>
      </c>
      <c r="P24" s="34"/>
      <c r="Q24" s="35" t="s">
        <v>198</v>
      </c>
      <c r="R24" s="36"/>
      <c r="S24" s="46">
        <v>41548</v>
      </c>
      <c r="T24" s="35">
        <v>2013</v>
      </c>
      <c r="U24" s="36" t="s">
        <v>192</v>
      </c>
      <c r="V24" s="47"/>
      <c r="W24" s="4" t="s">
        <v>10</v>
      </c>
      <c r="X24" s="5">
        <v>16423660</v>
      </c>
      <c r="Y24" s="5">
        <v>55</v>
      </c>
      <c r="Z24" s="5">
        <v>903301300</v>
      </c>
    </row>
    <row r="25" spans="1:26">
      <c r="A25" s="34" t="s">
        <v>216</v>
      </c>
      <c r="B25" s="35" t="s">
        <v>230</v>
      </c>
      <c r="C25" s="43" t="s">
        <v>187</v>
      </c>
      <c r="D25" s="35">
        <v>2</v>
      </c>
      <c r="E25" s="35" t="s">
        <v>229</v>
      </c>
      <c r="F25" s="34"/>
      <c r="G25" s="35"/>
      <c r="H25" s="35"/>
      <c r="I25" s="35"/>
      <c r="J25" s="34" t="s">
        <v>231</v>
      </c>
      <c r="K25" s="44">
        <v>1400000</v>
      </c>
      <c r="L25" s="45" t="s">
        <v>190</v>
      </c>
      <c r="M25" s="36" t="s">
        <v>191</v>
      </c>
      <c r="N25" s="35" t="s">
        <v>232</v>
      </c>
      <c r="O25" s="36" t="s">
        <v>226</v>
      </c>
      <c r="P25" s="34"/>
      <c r="Q25" s="35"/>
      <c r="R25" s="36"/>
      <c r="S25" s="46">
        <v>42899</v>
      </c>
      <c r="T25" s="35">
        <v>2017</v>
      </c>
      <c r="U25" s="36" t="s">
        <v>233</v>
      </c>
      <c r="V25" s="47" t="s">
        <v>234</v>
      </c>
    </row>
    <row r="26" spans="1:26">
      <c r="A26" s="34" t="s">
        <v>216</v>
      </c>
      <c r="B26" s="35" t="s">
        <v>235</v>
      </c>
      <c r="C26" s="35" t="s">
        <v>187</v>
      </c>
      <c r="D26" s="35">
        <v>6</v>
      </c>
      <c r="E26" s="35" t="s">
        <v>236</v>
      </c>
      <c r="F26" s="34"/>
      <c r="G26" s="35"/>
      <c r="H26" s="35"/>
      <c r="I26" s="35"/>
      <c r="J26" s="34" t="s">
        <v>202</v>
      </c>
      <c r="K26" s="44">
        <v>27000</v>
      </c>
      <c r="L26" s="45" t="s">
        <v>190</v>
      </c>
      <c r="M26" s="36" t="s">
        <v>196</v>
      </c>
      <c r="N26" s="35" t="s">
        <v>197</v>
      </c>
      <c r="O26" s="36" t="s">
        <v>192</v>
      </c>
      <c r="P26" s="34"/>
      <c r="Q26" s="35" t="s">
        <v>198</v>
      </c>
      <c r="R26" s="36"/>
      <c r="S26" s="46">
        <v>41548</v>
      </c>
      <c r="T26" s="35">
        <v>2013</v>
      </c>
      <c r="U26" s="36" t="s">
        <v>192</v>
      </c>
      <c r="V26" s="33"/>
    </row>
    <row r="27" spans="1:26">
      <c r="A27" s="34" t="s">
        <v>216</v>
      </c>
      <c r="B27" s="35" t="s">
        <v>237</v>
      </c>
      <c r="C27" s="35" t="s">
        <v>187</v>
      </c>
      <c r="D27" s="35">
        <v>6</v>
      </c>
      <c r="E27" s="35" t="s">
        <v>236</v>
      </c>
      <c r="F27" s="34"/>
      <c r="G27" s="35"/>
      <c r="H27" s="35"/>
      <c r="I27" s="35"/>
      <c r="J27" s="34" t="s">
        <v>202</v>
      </c>
      <c r="K27" s="44">
        <v>43225</v>
      </c>
      <c r="L27" s="45" t="s">
        <v>190</v>
      </c>
      <c r="M27" s="36" t="s">
        <v>196</v>
      </c>
      <c r="N27" s="35" t="s">
        <v>197</v>
      </c>
      <c r="O27" s="36" t="s">
        <v>192</v>
      </c>
      <c r="P27" s="34" t="s">
        <v>198</v>
      </c>
      <c r="Q27" s="35"/>
      <c r="R27" s="36"/>
      <c r="S27" s="46">
        <v>42073</v>
      </c>
      <c r="T27" s="35">
        <v>2015</v>
      </c>
      <c r="U27" s="36" t="s">
        <v>238</v>
      </c>
      <c r="V27" s="33"/>
    </row>
    <row r="28" spans="1:26">
      <c r="A28" s="34" t="s">
        <v>216</v>
      </c>
      <c r="B28" s="35" t="s">
        <v>239</v>
      </c>
      <c r="C28" s="35" t="s">
        <v>187</v>
      </c>
      <c r="D28" s="35">
        <v>4</v>
      </c>
      <c r="E28" s="35" t="s">
        <v>236</v>
      </c>
      <c r="F28" s="34"/>
      <c r="G28" s="35"/>
      <c r="H28" s="35"/>
      <c r="I28" s="35"/>
      <c r="J28" s="34" t="s">
        <v>202</v>
      </c>
      <c r="K28" s="44">
        <v>95760</v>
      </c>
      <c r="L28" s="45" t="s">
        <v>190</v>
      </c>
      <c r="M28" s="36" t="s">
        <v>196</v>
      </c>
      <c r="N28" s="57" t="s">
        <v>240</v>
      </c>
      <c r="O28" s="56" t="s">
        <v>226</v>
      </c>
      <c r="P28" s="34"/>
      <c r="Q28" s="35" t="s">
        <v>198</v>
      </c>
      <c r="R28" s="56"/>
      <c r="S28" s="46">
        <v>43305</v>
      </c>
      <c r="T28" s="35">
        <v>2018</v>
      </c>
      <c r="U28" s="36" t="s">
        <v>241</v>
      </c>
      <c r="V28" s="58"/>
    </row>
    <row r="29" spans="1:26">
      <c r="A29" s="34" t="s">
        <v>216</v>
      </c>
      <c r="B29" s="35" t="s">
        <v>242</v>
      </c>
      <c r="C29" s="35" t="s">
        <v>187</v>
      </c>
      <c r="D29" s="35">
        <v>2</v>
      </c>
      <c r="E29" s="35" t="s">
        <v>222</v>
      </c>
      <c r="F29" s="34"/>
      <c r="G29" s="35"/>
      <c r="H29" s="35"/>
      <c r="I29" s="35"/>
      <c r="J29" s="34" t="s">
        <v>192</v>
      </c>
      <c r="K29" s="44" t="s">
        <v>192</v>
      </c>
      <c r="L29" s="45" t="s">
        <v>192</v>
      </c>
      <c r="M29" s="48" t="s">
        <v>192</v>
      </c>
      <c r="N29" s="35" t="s">
        <v>192</v>
      </c>
      <c r="O29" s="36" t="s">
        <v>192</v>
      </c>
      <c r="P29" s="34"/>
      <c r="Q29" s="35" t="s">
        <v>198</v>
      </c>
      <c r="R29" s="36"/>
      <c r="S29" s="46">
        <v>41548</v>
      </c>
      <c r="T29" s="35">
        <v>2013</v>
      </c>
      <c r="U29" s="36" t="s">
        <v>192</v>
      </c>
      <c r="V29" s="33"/>
    </row>
    <row r="30" spans="1:26">
      <c r="A30" s="34" t="s">
        <v>216</v>
      </c>
      <c r="B30" s="35" t="s">
        <v>243</v>
      </c>
      <c r="C30" s="35" t="s">
        <v>187</v>
      </c>
      <c r="D30" s="35">
        <v>2</v>
      </c>
      <c r="E30" s="35" t="s">
        <v>229</v>
      </c>
      <c r="F30" s="34"/>
      <c r="G30" s="35"/>
      <c r="H30" s="35"/>
      <c r="I30" s="35"/>
      <c r="J30" s="34" t="s">
        <v>192</v>
      </c>
      <c r="K30" s="44" t="s">
        <v>192</v>
      </c>
      <c r="L30" s="45" t="s">
        <v>192</v>
      </c>
      <c r="M30" s="48" t="s">
        <v>192</v>
      </c>
      <c r="N30" s="35" t="s">
        <v>192</v>
      </c>
      <c r="O30" s="36" t="s">
        <v>192</v>
      </c>
      <c r="P30" s="34"/>
      <c r="Q30" s="35" t="s">
        <v>198</v>
      </c>
      <c r="R30" s="36"/>
      <c r="S30" s="46">
        <v>41548</v>
      </c>
      <c r="T30" s="35">
        <v>2013</v>
      </c>
      <c r="U30" s="36" t="s">
        <v>192</v>
      </c>
      <c r="V30" s="33"/>
    </row>
    <row r="31" spans="1:26">
      <c r="A31" s="34" t="s">
        <v>216</v>
      </c>
      <c r="B31" s="35" t="s">
        <v>244</v>
      </c>
      <c r="C31" s="43" t="s">
        <v>187</v>
      </c>
      <c r="D31" s="35">
        <v>5</v>
      </c>
      <c r="E31" s="35" t="s">
        <v>229</v>
      </c>
      <c r="F31" s="34"/>
      <c r="G31" s="35"/>
      <c r="H31" s="35"/>
      <c r="I31" s="35"/>
      <c r="J31" s="34" t="s">
        <v>231</v>
      </c>
      <c r="K31" s="44">
        <v>1225000</v>
      </c>
      <c r="L31" s="45" t="s">
        <v>190</v>
      </c>
      <c r="M31" s="36" t="s">
        <v>191</v>
      </c>
      <c r="N31" s="35" t="s">
        <v>232</v>
      </c>
      <c r="O31" s="36" t="s">
        <v>226</v>
      </c>
      <c r="P31" s="34"/>
      <c r="Q31" s="35"/>
      <c r="R31" s="36"/>
      <c r="S31" s="46">
        <v>42899</v>
      </c>
      <c r="T31" s="35">
        <v>2017</v>
      </c>
      <c r="U31" s="36" t="s">
        <v>233</v>
      </c>
      <c r="V31" s="33" t="s">
        <v>234</v>
      </c>
    </row>
    <row r="32" spans="1:26">
      <c r="A32" s="34" t="s">
        <v>216</v>
      </c>
      <c r="B32" s="35" t="s">
        <v>245</v>
      </c>
      <c r="C32" s="35" t="s">
        <v>187</v>
      </c>
      <c r="D32" s="35">
        <v>5</v>
      </c>
      <c r="E32" s="35" t="s">
        <v>229</v>
      </c>
      <c r="F32" s="34"/>
      <c r="G32" s="35"/>
      <c r="H32" s="35"/>
      <c r="I32" s="35"/>
      <c r="J32" s="34" t="s">
        <v>202</v>
      </c>
      <c r="K32" s="44">
        <v>2553600</v>
      </c>
      <c r="L32" s="45" t="s">
        <v>190</v>
      </c>
      <c r="M32" s="36" t="s">
        <v>196</v>
      </c>
      <c r="N32" s="35" t="s">
        <v>246</v>
      </c>
      <c r="O32" s="36" t="s">
        <v>192</v>
      </c>
      <c r="P32" s="34"/>
      <c r="Q32" s="35" t="s">
        <v>198</v>
      </c>
      <c r="R32" s="36"/>
      <c r="S32" s="46">
        <v>42717</v>
      </c>
      <c r="T32" s="35">
        <v>2016</v>
      </c>
      <c r="U32" s="36" t="s">
        <v>247</v>
      </c>
      <c r="V32" s="33"/>
    </row>
    <row r="33" spans="1:22">
      <c r="A33" s="34" t="s">
        <v>216</v>
      </c>
      <c r="B33" s="35" t="s">
        <v>248</v>
      </c>
      <c r="C33" s="35" t="s">
        <v>187</v>
      </c>
      <c r="D33" s="35">
        <v>2</v>
      </c>
      <c r="E33" s="35" t="s">
        <v>222</v>
      </c>
      <c r="F33" s="34"/>
      <c r="G33" s="35"/>
      <c r="H33" s="35"/>
      <c r="I33" s="35"/>
      <c r="J33" s="34" t="s">
        <v>192</v>
      </c>
      <c r="K33" s="44" t="s">
        <v>192</v>
      </c>
      <c r="L33" s="45" t="s">
        <v>192</v>
      </c>
      <c r="M33" s="48" t="s">
        <v>192</v>
      </c>
      <c r="N33" s="35" t="s">
        <v>192</v>
      </c>
      <c r="O33" s="36" t="s">
        <v>192</v>
      </c>
      <c r="P33" s="34"/>
      <c r="Q33" s="35" t="s">
        <v>198</v>
      </c>
      <c r="R33" s="36"/>
      <c r="S33" s="46">
        <v>41548</v>
      </c>
      <c r="T33" s="35">
        <v>2013</v>
      </c>
      <c r="U33" s="36" t="s">
        <v>192</v>
      </c>
      <c r="V33" s="33"/>
    </row>
    <row r="34" spans="1:22">
      <c r="A34" s="34" t="s">
        <v>216</v>
      </c>
      <c r="B34" s="35" t="s">
        <v>249</v>
      </c>
      <c r="C34" s="35" t="s">
        <v>187</v>
      </c>
      <c r="D34" s="35">
        <v>8</v>
      </c>
      <c r="E34" s="35" t="s">
        <v>222</v>
      </c>
      <c r="F34" s="34" t="s">
        <v>198</v>
      </c>
      <c r="G34" s="35"/>
      <c r="H34" s="35"/>
      <c r="I34" s="35"/>
      <c r="J34" s="34" t="s">
        <v>202</v>
      </c>
      <c r="K34" s="44">
        <v>320530</v>
      </c>
      <c r="L34" s="55" t="s">
        <v>190</v>
      </c>
      <c r="M34" s="36" t="s">
        <v>196</v>
      </c>
      <c r="N34" s="57" t="s">
        <v>240</v>
      </c>
      <c r="O34" s="56" t="s">
        <v>226</v>
      </c>
      <c r="P34" s="34"/>
      <c r="Q34" s="35" t="s">
        <v>198</v>
      </c>
      <c r="R34" s="56"/>
      <c r="S34" s="46">
        <v>43305</v>
      </c>
      <c r="T34" s="35">
        <v>2018</v>
      </c>
      <c r="U34" s="36" t="s">
        <v>241</v>
      </c>
      <c r="V34" s="33" t="s">
        <v>250</v>
      </c>
    </row>
    <row r="35" spans="1:22">
      <c r="A35" s="34" t="s">
        <v>216</v>
      </c>
      <c r="B35" s="35" t="s">
        <v>251</v>
      </c>
      <c r="C35" s="35" t="s">
        <v>187</v>
      </c>
      <c r="D35" s="35">
        <v>4</v>
      </c>
      <c r="E35" s="35" t="s">
        <v>252</v>
      </c>
      <c r="F35" s="34"/>
      <c r="G35" s="35"/>
      <c r="H35" s="35"/>
      <c r="I35" s="35"/>
      <c r="J35" s="34" t="s">
        <v>202</v>
      </c>
      <c r="K35" s="44">
        <v>2240000</v>
      </c>
      <c r="L35" s="55" t="s">
        <v>190</v>
      </c>
      <c r="M35" s="36" t="s">
        <v>196</v>
      </c>
      <c r="N35" s="35" t="s">
        <v>197</v>
      </c>
      <c r="O35" s="36" t="s">
        <v>192</v>
      </c>
      <c r="P35" s="34"/>
      <c r="Q35" s="35" t="s">
        <v>198</v>
      </c>
      <c r="R35" s="36"/>
      <c r="S35" s="46">
        <v>41548</v>
      </c>
      <c r="T35" s="35">
        <v>2013</v>
      </c>
      <c r="U35" s="36" t="s">
        <v>192</v>
      </c>
      <c r="V35" s="33"/>
    </row>
    <row r="36" spans="1:22">
      <c r="A36" s="34" t="s">
        <v>216</v>
      </c>
      <c r="B36" s="35" t="s">
        <v>253</v>
      </c>
      <c r="C36" s="35" t="s">
        <v>187</v>
      </c>
      <c r="D36" s="35">
        <v>2</v>
      </c>
      <c r="E36" s="35" t="s">
        <v>192</v>
      </c>
      <c r="F36" s="34"/>
      <c r="G36" s="35"/>
      <c r="H36" s="35"/>
      <c r="I36" s="35"/>
      <c r="J36" s="34" t="s">
        <v>192</v>
      </c>
      <c r="K36" s="44" t="s">
        <v>192</v>
      </c>
      <c r="L36" s="45" t="s">
        <v>192</v>
      </c>
      <c r="M36" s="48" t="s">
        <v>192</v>
      </c>
      <c r="N36" s="35" t="s">
        <v>192</v>
      </c>
      <c r="O36" s="36" t="s">
        <v>192</v>
      </c>
      <c r="P36" s="34"/>
      <c r="Q36" s="35"/>
      <c r="R36" s="36"/>
      <c r="S36" s="46">
        <v>41548</v>
      </c>
      <c r="T36" s="35">
        <v>2013</v>
      </c>
      <c r="U36" s="36" t="s">
        <v>192</v>
      </c>
      <c r="V36" s="33" t="s">
        <v>254</v>
      </c>
    </row>
    <row r="37" spans="1:22">
      <c r="A37" s="34" t="s">
        <v>216</v>
      </c>
      <c r="B37" s="35" t="s">
        <v>255</v>
      </c>
      <c r="C37" s="35" t="s">
        <v>187</v>
      </c>
      <c r="D37" s="35">
        <v>4</v>
      </c>
      <c r="E37" s="35" t="s">
        <v>256</v>
      </c>
      <c r="F37" s="34"/>
      <c r="G37" s="35"/>
      <c r="H37" s="35"/>
      <c r="I37" s="35"/>
      <c r="J37" s="34" t="s">
        <v>202</v>
      </c>
      <c r="K37" s="44">
        <v>1375000</v>
      </c>
      <c r="L37" s="45" t="s">
        <v>190</v>
      </c>
      <c r="M37" s="36" t="s">
        <v>196</v>
      </c>
      <c r="N37" s="57" t="s">
        <v>240</v>
      </c>
      <c r="O37" s="56" t="s">
        <v>226</v>
      </c>
      <c r="P37" s="34"/>
      <c r="Q37" s="57"/>
      <c r="R37" s="56"/>
      <c r="S37" s="46">
        <v>43326</v>
      </c>
      <c r="T37" s="35">
        <v>2018</v>
      </c>
      <c r="U37" s="36" t="s">
        <v>241</v>
      </c>
      <c r="V37" s="58"/>
    </row>
    <row r="38" spans="1:22">
      <c r="A38" s="41" t="s">
        <v>216</v>
      </c>
      <c r="B38" s="40" t="s">
        <v>257</v>
      </c>
      <c r="C38" s="40" t="s">
        <v>187</v>
      </c>
      <c r="D38" s="40">
        <v>2</v>
      </c>
      <c r="E38" s="40" t="s">
        <v>192</v>
      </c>
      <c r="F38" s="41"/>
      <c r="G38" s="40"/>
      <c r="H38" s="40"/>
      <c r="I38" s="40"/>
      <c r="J38" s="41" t="s">
        <v>192</v>
      </c>
      <c r="K38" s="59" t="s">
        <v>192</v>
      </c>
      <c r="L38" s="60" t="s">
        <v>192</v>
      </c>
      <c r="M38" s="61" t="s">
        <v>192</v>
      </c>
      <c r="N38" s="62" t="s">
        <v>192</v>
      </c>
      <c r="O38" s="63" t="s">
        <v>192</v>
      </c>
      <c r="P38" s="41"/>
      <c r="Q38" s="62"/>
      <c r="R38" s="63"/>
      <c r="S38" s="64">
        <v>41548</v>
      </c>
      <c r="T38" s="40">
        <v>2013</v>
      </c>
      <c r="U38" s="42" t="s">
        <v>192</v>
      </c>
      <c r="V38" s="65" t="s">
        <v>254</v>
      </c>
    </row>
    <row r="39" spans="1:22">
      <c r="A39" s="34" t="s">
        <v>258</v>
      </c>
      <c r="B39" s="35" t="s">
        <v>259</v>
      </c>
      <c r="C39" s="35" t="s">
        <v>260</v>
      </c>
      <c r="D39" s="35">
        <v>2</v>
      </c>
      <c r="E39" s="35" t="s">
        <v>261</v>
      </c>
      <c r="F39" s="34" t="s">
        <v>198</v>
      </c>
      <c r="G39" s="35"/>
      <c r="H39" s="35" t="s">
        <v>198</v>
      </c>
      <c r="I39" s="35"/>
      <c r="J39" s="34" t="s">
        <v>262</v>
      </c>
      <c r="K39" s="44">
        <v>408000</v>
      </c>
      <c r="L39" s="45" t="s">
        <v>190</v>
      </c>
      <c r="M39" s="36" t="s">
        <v>263</v>
      </c>
      <c r="N39" s="35" t="s">
        <v>264</v>
      </c>
      <c r="O39" s="36" t="s">
        <v>265</v>
      </c>
      <c r="P39" s="34" t="s">
        <v>198</v>
      </c>
      <c r="Q39" s="35"/>
      <c r="R39" s="36"/>
      <c r="S39" s="46">
        <v>43811</v>
      </c>
      <c r="T39" s="35">
        <v>2019</v>
      </c>
      <c r="U39" s="36" t="s">
        <v>266</v>
      </c>
      <c r="V39" s="33"/>
    </row>
    <row r="40" spans="1:22">
      <c r="A40" s="35" t="s">
        <v>258</v>
      </c>
      <c r="B40" s="35" t="s">
        <v>267</v>
      </c>
      <c r="C40" s="35" t="s">
        <v>260</v>
      </c>
      <c r="D40" s="35">
        <v>2</v>
      </c>
      <c r="E40" s="35" t="s">
        <v>206</v>
      </c>
      <c r="F40" s="34"/>
      <c r="G40" s="35"/>
      <c r="H40" s="35"/>
      <c r="I40" s="35"/>
      <c r="J40" s="34" t="s">
        <v>268</v>
      </c>
      <c r="K40" s="44">
        <v>0</v>
      </c>
      <c r="L40" s="45" t="s">
        <v>190</v>
      </c>
      <c r="M40" s="36" t="s">
        <v>268</v>
      </c>
      <c r="N40" s="35" t="s">
        <v>264</v>
      </c>
      <c r="O40" s="36" t="s">
        <v>265</v>
      </c>
      <c r="P40" s="34" t="s">
        <v>198</v>
      </c>
      <c r="Q40" s="35"/>
      <c r="R40" s="36"/>
      <c r="S40" s="46">
        <v>41548</v>
      </c>
      <c r="T40" s="35">
        <v>2013</v>
      </c>
      <c r="U40" s="35" t="s">
        <v>192</v>
      </c>
      <c r="V40" s="47"/>
    </row>
    <row r="41" spans="1:22">
      <c r="A41" s="35" t="s">
        <v>258</v>
      </c>
      <c r="B41" s="35" t="s">
        <v>269</v>
      </c>
      <c r="C41" s="35" t="s">
        <v>260</v>
      </c>
      <c r="D41" s="35">
        <v>2</v>
      </c>
      <c r="E41" s="35" t="s">
        <v>206</v>
      </c>
      <c r="F41" s="34" t="s">
        <v>198</v>
      </c>
      <c r="G41" s="35"/>
      <c r="H41" s="35" t="s">
        <v>198</v>
      </c>
      <c r="I41" s="35"/>
      <c r="J41" s="34" t="s">
        <v>262</v>
      </c>
      <c r="K41" s="44">
        <v>580000</v>
      </c>
      <c r="L41" s="45" t="s">
        <v>190</v>
      </c>
      <c r="M41" s="36" t="s">
        <v>263</v>
      </c>
      <c r="N41" s="35" t="s">
        <v>264</v>
      </c>
      <c r="O41" s="36" t="s">
        <v>265</v>
      </c>
      <c r="P41" s="34" t="s">
        <v>198</v>
      </c>
      <c r="Q41" s="35"/>
      <c r="R41" s="36"/>
      <c r="S41" s="49">
        <v>43881</v>
      </c>
      <c r="T41" s="35">
        <v>2020</v>
      </c>
      <c r="U41" s="35" t="s">
        <v>266</v>
      </c>
      <c r="V41" s="47"/>
    </row>
    <row r="42" spans="1:22">
      <c r="A42" s="35" t="s">
        <v>258</v>
      </c>
      <c r="B42" s="35" t="s">
        <v>270</v>
      </c>
      <c r="C42" s="35" t="s">
        <v>187</v>
      </c>
      <c r="D42" s="35">
        <v>2</v>
      </c>
      <c r="E42" s="35" t="s">
        <v>63</v>
      </c>
      <c r="F42" s="34" t="s">
        <v>198</v>
      </c>
      <c r="G42" s="35"/>
      <c r="H42" s="35"/>
      <c r="I42" s="35"/>
      <c r="J42" s="34" t="s">
        <v>262</v>
      </c>
      <c r="K42" s="44">
        <v>610000</v>
      </c>
      <c r="L42" s="45" t="s">
        <v>190</v>
      </c>
      <c r="M42" s="36" t="s">
        <v>263</v>
      </c>
      <c r="N42" s="35" t="s">
        <v>264</v>
      </c>
      <c r="O42" s="36" t="s">
        <v>265</v>
      </c>
      <c r="P42" s="34" t="s">
        <v>198</v>
      </c>
      <c r="Q42" s="35"/>
      <c r="R42" s="36"/>
      <c r="S42" s="66">
        <v>44187</v>
      </c>
      <c r="T42" s="35">
        <v>2020</v>
      </c>
      <c r="U42" s="35" t="s">
        <v>193</v>
      </c>
      <c r="V42" s="47" t="s">
        <v>271</v>
      </c>
    </row>
    <row r="43" spans="1:22">
      <c r="A43" s="34" t="s">
        <v>258</v>
      </c>
      <c r="B43" s="35" t="s">
        <v>272</v>
      </c>
      <c r="C43" s="35" t="s">
        <v>187</v>
      </c>
      <c r="D43" s="35">
        <v>2</v>
      </c>
      <c r="E43" s="35" t="s">
        <v>63</v>
      </c>
      <c r="F43" s="34" t="s">
        <v>198</v>
      </c>
      <c r="G43" s="35"/>
      <c r="H43" s="35"/>
      <c r="I43" s="35"/>
      <c r="J43" s="34" t="s">
        <v>273</v>
      </c>
      <c r="K43" s="44">
        <v>1195000</v>
      </c>
      <c r="L43" s="45" t="s">
        <v>190</v>
      </c>
      <c r="M43" s="36" t="s">
        <v>274</v>
      </c>
      <c r="N43" s="35" t="s">
        <v>264</v>
      </c>
      <c r="O43" s="36" t="s">
        <v>265</v>
      </c>
      <c r="P43" s="34" t="s">
        <v>198</v>
      </c>
      <c r="Q43" s="35"/>
      <c r="R43" s="36"/>
      <c r="S43" s="49">
        <v>44798</v>
      </c>
      <c r="T43" s="35">
        <v>2022</v>
      </c>
      <c r="U43" s="36" t="s">
        <v>275</v>
      </c>
      <c r="V43" s="33" t="s">
        <v>276</v>
      </c>
    </row>
    <row r="44" spans="1:22">
      <c r="A44" s="34" t="s">
        <v>258</v>
      </c>
      <c r="B44" s="35" t="s">
        <v>277</v>
      </c>
      <c r="C44" s="35" t="s">
        <v>218</v>
      </c>
      <c r="D44" s="35">
        <v>2</v>
      </c>
      <c r="E44" s="35" t="s">
        <v>63</v>
      </c>
      <c r="F44" s="34" t="s">
        <v>198</v>
      </c>
      <c r="G44" s="35"/>
      <c r="H44" s="35"/>
      <c r="I44" s="35"/>
      <c r="J44" s="34" t="s">
        <v>262</v>
      </c>
      <c r="K44" s="44">
        <v>155000</v>
      </c>
      <c r="L44" s="45" t="s">
        <v>190</v>
      </c>
      <c r="M44" s="36" t="s">
        <v>263</v>
      </c>
      <c r="N44" s="35" t="s">
        <v>264</v>
      </c>
      <c r="O44" s="36" t="s">
        <v>265</v>
      </c>
      <c r="P44" s="34" t="s">
        <v>198</v>
      </c>
      <c r="Q44" s="35"/>
      <c r="R44" s="36"/>
      <c r="S44" s="46">
        <v>42563</v>
      </c>
      <c r="T44" s="35">
        <v>2016</v>
      </c>
      <c r="U44" s="36" t="s">
        <v>278</v>
      </c>
      <c r="V44" s="33"/>
    </row>
    <row r="45" spans="1:22">
      <c r="A45" s="35" t="s">
        <v>258</v>
      </c>
      <c r="B45" s="35" t="s">
        <v>279</v>
      </c>
      <c r="C45" s="35" t="s">
        <v>218</v>
      </c>
      <c r="D45" s="35">
        <v>2</v>
      </c>
      <c r="E45" s="35" t="s">
        <v>63</v>
      </c>
      <c r="F45" s="34" t="s">
        <v>198</v>
      </c>
      <c r="G45" s="35"/>
      <c r="H45" s="35"/>
      <c r="I45" s="35"/>
      <c r="J45" s="34" t="s">
        <v>273</v>
      </c>
      <c r="K45" s="44">
        <v>1252500</v>
      </c>
      <c r="L45" s="45" t="s">
        <v>190</v>
      </c>
      <c r="M45" s="36" t="s">
        <v>280</v>
      </c>
      <c r="N45" s="35" t="s">
        <v>264</v>
      </c>
      <c r="O45" s="36" t="s">
        <v>281</v>
      </c>
      <c r="P45" s="34" t="s">
        <v>198</v>
      </c>
      <c r="Q45" s="35"/>
      <c r="R45" s="36"/>
      <c r="S45" s="67">
        <v>44679</v>
      </c>
      <c r="T45" s="35">
        <v>2022</v>
      </c>
      <c r="U45" s="36" t="s">
        <v>282</v>
      </c>
      <c r="V45" s="68" t="s">
        <v>283</v>
      </c>
    </row>
    <row r="46" spans="1:22">
      <c r="A46" s="35" t="s">
        <v>258</v>
      </c>
      <c r="B46" s="35" t="s">
        <v>284</v>
      </c>
      <c r="C46" s="35" t="s">
        <v>260</v>
      </c>
      <c r="D46" s="35">
        <v>2</v>
      </c>
      <c r="E46" s="35" t="s">
        <v>70</v>
      </c>
      <c r="F46" s="34" t="s">
        <v>198</v>
      </c>
      <c r="G46" s="35"/>
      <c r="H46" s="35" t="s">
        <v>198</v>
      </c>
      <c r="I46" s="35"/>
      <c r="J46" s="34" t="s">
        <v>262</v>
      </c>
      <c r="K46" s="44">
        <v>1280000</v>
      </c>
      <c r="L46" s="45" t="s">
        <v>190</v>
      </c>
      <c r="M46" s="36" t="s">
        <v>263</v>
      </c>
      <c r="N46" s="35" t="s">
        <v>264</v>
      </c>
      <c r="O46" s="36" t="s">
        <v>265</v>
      </c>
      <c r="P46" s="34" t="s">
        <v>198</v>
      </c>
      <c r="Q46" s="35"/>
      <c r="R46" s="36"/>
      <c r="S46" s="67">
        <v>44054</v>
      </c>
      <c r="T46" s="35">
        <v>2020</v>
      </c>
      <c r="U46" s="36" t="s">
        <v>285</v>
      </c>
      <c r="V46" s="33"/>
    </row>
    <row r="47" spans="1:22">
      <c r="A47" s="34" t="s">
        <v>258</v>
      </c>
      <c r="B47" s="35" t="s">
        <v>286</v>
      </c>
      <c r="C47" s="35" t="s">
        <v>260</v>
      </c>
      <c r="D47" s="35">
        <v>4</v>
      </c>
      <c r="E47" s="35" t="s">
        <v>287</v>
      </c>
      <c r="F47" s="34"/>
      <c r="G47" s="35"/>
      <c r="H47" s="35"/>
      <c r="I47" s="35"/>
      <c r="J47" s="69" t="s">
        <v>262</v>
      </c>
      <c r="K47" s="70">
        <v>25000</v>
      </c>
      <c r="L47" s="45" t="s">
        <v>190</v>
      </c>
      <c r="M47" s="36" t="s">
        <v>268</v>
      </c>
      <c r="N47" s="35" t="s">
        <v>264</v>
      </c>
      <c r="O47" s="36" t="s">
        <v>265</v>
      </c>
      <c r="P47" s="34" t="s">
        <v>198</v>
      </c>
      <c r="Q47" s="35"/>
      <c r="R47" s="36"/>
      <c r="S47" s="46">
        <v>41548</v>
      </c>
      <c r="T47" s="35">
        <v>2013</v>
      </c>
      <c r="U47" s="36" t="s">
        <v>192</v>
      </c>
      <c r="V47" s="33"/>
    </row>
    <row r="48" spans="1:22">
      <c r="A48" s="35" t="s">
        <v>258</v>
      </c>
      <c r="B48" s="35" t="s">
        <v>288</v>
      </c>
      <c r="C48" s="35" t="s">
        <v>260</v>
      </c>
      <c r="D48" s="35">
        <v>2</v>
      </c>
      <c r="E48" s="35" t="s">
        <v>289</v>
      </c>
      <c r="F48" s="34"/>
      <c r="G48" s="35"/>
      <c r="H48" s="35"/>
      <c r="I48" s="35"/>
      <c r="J48" s="69" t="s">
        <v>262</v>
      </c>
      <c r="K48" s="70">
        <v>18000</v>
      </c>
      <c r="L48" s="45" t="s">
        <v>190</v>
      </c>
      <c r="M48" s="36" t="s">
        <v>268</v>
      </c>
      <c r="N48" s="35" t="s">
        <v>264</v>
      </c>
      <c r="O48" s="36" t="s">
        <v>265</v>
      </c>
      <c r="P48" s="34" t="s">
        <v>198</v>
      </c>
      <c r="Q48" s="35"/>
      <c r="R48" s="36"/>
      <c r="S48" s="46">
        <v>41548</v>
      </c>
      <c r="T48" s="35">
        <v>2013</v>
      </c>
      <c r="U48" s="36" t="s">
        <v>192</v>
      </c>
      <c r="V48" s="33"/>
    </row>
    <row r="49" spans="1:22">
      <c r="A49" s="34" t="s">
        <v>258</v>
      </c>
      <c r="B49" s="35" t="s">
        <v>290</v>
      </c>
      <c r="C49" s="35" t="s">
        <v>187</v>
      </c>
      <c r="D49" s="35">
        <v>2</v>
      </c>
      <c r="E49" s="35" t="s">
        <v>289</v>
      </c>
      <c r="F49" s="34" t="s">
        <v>198</v>
      </c>
      <c r="G49" s="43" t="s">
        <v>198</v>
      </c>
      <c r="H49" s="43"/>
      <c r="I49" s="35" t="s">
        <v>198</v>
      </c>
      <c r="J49" s="34" t="s">
        <v>273</v>
      </c>
      <c r="K49" s="44">
        <v>1449000</v>
      </c>
      <c r="L49" s="55" t="s">
        <v>190</v>
      </c>
      <c r="M49" s="56" t="s">
        <v>291</v>
      </c>
      <c r="N49" s="57" t="s">
        <v>264</v>
      </c>
      <c r="O49" s="56" t="s">
        <v>292</v>
      </c>
      <c r="P49" s="34"/>
      <c r="Q49" s="57"/>
      <c r="R49" s="56" t="s">
        <v>198</v>
      </c>
      <c r="S49" s="46">
        <v>43445</v>
      </c>
      <c r="T49" s="35">
        <v>2018</v>
      </c>
      <c r="U49" s="36" t="s">
        <v>227</v>
      </c>
      <c r="V49" s="58" t="s">
        <v>293</v>
      </c>
    </row>
    <row r="50" spans="1:22">
      <c r="A50" s="34" t="s">
        <v>258</v>
      </c>
      <c r="B50" s="35" t="s">
        <v>294</v>
      </c>
      <c r="C50" s="35" t="s">
        <v>260</v>
      </c>
      <c r="D50" s="35">
        <v>2</v>
      </c>
      <c r="E50" s="35" t="s">
        <v>289</v>
      </c>
      <c r="F50" s="71" t="s">
        <v>198</v>
      </c>
      <c r="G50" s="43" t="s">
        <v>198</v>
      </c>
      <c r="H50" s="43"/>
      <c r="I50" s="57"/>
      <c r="J50" s="34" t="s">
        <v>262</v>
      </c>
      <c r="K50" s="44">
        <v>360000</v>
      </c>
      <c r="L50" s="55" t="s">
        <v>190</v>
      </c>
      <c r="M50" s="56" t="s">
        <v>263</v>
      </c>
      <c r="N50" s="57" t="s">
        <v>264</v>
      </c>
      <c r="O50" s="56" t="s">
        <v>265</v>
      </c>
      <c r="P50" s="34" t="s">
        <v>198</v>
      </c>
      <c r="Q50" s="57"/>
      <c r="R50" s="56"/>
      <c r="S50" s="46">
        <v>43207</v>
      </c>
      <c r="T50" s="35">
        <v>2018</v>
      </c>
      <c r="U50" s="36" t="s">
        <v>295</v>
      </c>
      <c r="V50" s="58"/>
    </row>
    <row r="51" spans="1:22">
      <c r="A51" s="34" t="s">
        <v>258</v>
      </c>
      <c r="B51" s="35" t="s">
        <v>296</v>
      </c>
      <c r="C51" s="35" t="s">
        <v>187</v>
      </c>
      <c r="D51" s="35">
        <v>2</v>
      </c>
      <c r="E51" s="35" t="s">
        <v>256</v>
      </c>
      <c r="F51" s="34" t="s">
        <v>198</v>
      </c>
      <c r="G51" s="35"/>
      <c r="H51" s="35"/>
      <c r="I51" s="35"/>
      <c r="J51" s="34" t="s">
        <v>262</v>
      </c>
      <c r="K51" s="44">
        <v>85000</v>
      </c>
      <c r="L51" s="45" t="s">
        <v>190</v>
      </c>
      <c r="M51" s="36" t="s">
        <v>263</v>
      </c>
      <c r="N51" s="35" t="s">
        <v>264</v>
      </c>
      <c r="O51" s="36" t="s">
        <v>265</v>
      </c>
      <c r="P51" s="34" t="s">
        <v>198</v>
      </c>
      <c r="Q51" s="35"/>
      <c r="R51" s="36"/>
      <c r="S51" s="46">
        <v>41807</v>
      </c>
      <c r="T51" s="35">
        <v>2014</v>
      </c>
      <c r="U51" s="36" t="s">
        <v>297</v>
      </c>
      <c r="V51" s="33"/>
    </row>
    <row r="52" spans="1:22">
      <c r="A52" s="35" t="s">
        <v>258</v>
      </c>
      <c r="B52" s="35" t="s">
        <v>298</v>
      </c>
      <c r="C52" s="35" t="s">
        <v>260</v>
      </c>
      <c r="D52" s="35">
        <v>2</v>
      </c>
      <c r="E52" s="35" t="s">
        <v>299</v>
      </c>
      <c r="F52" s="34" t="s">
        <v>198</v>
      </c>
      <c r="G52" s="35"/>
      <c r="H52" s="35"/>
      <c r="I52" s="35"/>
      <c r="J52" s="69" t="s">
        <v>262</v>
      </c>
      <c r="K52" s="70">
        <v>25000</v>
      </c>
      <c r="L52" s="45" t="s">
        <v>190</v>
      </c>
      <c r="M52" s="36" t="s">
        <v>268</v>
      </c>
      <c r="N52" s="35" t="s">
        <v>264</v>
      </c>
      <c r="O52" s="35" t="s">
        <v>265</v>
      </c>
      <c r="P52" s="34" t="s">
        <v>198</v>
      </c>
      <c r="Q52" s="35"/>
      <c r="R52" s="36"/>
      <c r="S52" s="46">
        <v>41548</v>
      </c>
      <c r="T52" s="35">
        <v>2013</v>
      </c>
      <c r="U52" s="36" t="s">
        <v>192</v>
      </c>
      <c r="V52" s="47"/>
    </row>
    <row r="53" spans="1:22">
      <c r="A53" s="35" t="s">
        <v>258</v>
      </c>
      <c r="B53" s="35" t="s">
        <v>300</v>
      </c>
      <c r="C53" s="35" t="s">
        <v>187</v>
      </c>
      <c r="D53" s="35">
        <v>2</v>
      </c>
      <c r="E53" s="35" t="s">
        <v>67</v>
      </c>
      <c r="F53" s="34" t="s">
        <v>198</v>
      </c>
      <c r="G53" s="35"/>
      <c r="H53" s="35"/>
      <c r="I53" s="35"/>
      <c r="J53" s="34" t="s">
        <v>262</v>
      </c>
      <c r="K53" s="44">
        <v>140000</v>
      </c>
      <c r="L53" s="45" t="s">
        <v>190</v>
      </c>
      <c r="M53" s="36" t="s">
        <v>263</v>
      </c>
      <c r="N53" s="35" t="s">
        <v>264</v>
      </c>
      <c r="O53" s="35" t="s">
        <v>265</v>
      </c>
      <c r="P53" s="34" t="s">
        <v>198</v>
      </c>
      <c r="Q53" s="35"/>
      <c r="R53" s="36"/>
      <c r="S53" s="46">
        <v>41807</v>
      </c>
      <c r="T53" s="35">
        <v>2014</v>
      </c>
      <c r="U53" s="36" t="s">
        <v>297</v>
      </c>
      <c r="V53" s="33"/>
    </row>
    <row r="54" spans="1:22">
      <c r="A54" s="34" t="s">
        <v>258</v>
      </c>
      <c r="B54" s="35" t="s">
        <v>54</v>
      </c>
      <c r="C54" s="35" t="s">
        <v>187</v>
      </c>
      <c r="D54" s="35">
        <v>2</v>
      </c>
      <c r="E54" s="35" t="s">
        <v>70</v>
      </c>
      <c r="F54" s="34" t="s">
        <v>198</v>
      </c>
      <c r="G54" s="35"/>
      <c r="H54" s="35" t="s">
        <v>198</v>
      </c>
      <c r="I54" s="35"/>
      <c r="J54" s="34" t="s">
        <v>262</v>
      </c>
      <c r="K54" s="44">
        <v>870000</v>
      </c>
      <c r="L54" s="45" t="s">
        <v>190</v>
      </c>
      <c r="M54" s="36" t="s">
        <v>263</v>
      </c>
      <c r="N54" s="35" t="s">
        <v>264</v>
      </c>
      <c r="O54" s="36" t="s">
        <v>265</v>
      </c>
      <c r="P54" s="34" t="s">
        <v>198</v>
      </c>
      <c r="Q54" s="35"/>
      <c r="R54" s="36"/>
      <c r="S54" s="72">
        <v>44187</v>
      </c>
      <c r="T54" s="35">
        <v>2020</v>
      </c>
      <c r="U54" s="36" t="s">
        <v>193</v>
      </c>
      <c r="V54" s="33"/>
    </row>
    <row r="55" spans="1:22">
      <c r="A55" s="38" t="s">
        <v>301</v>
      </c>
      <c r="B55" s="37" t="s">
        <v>302</v>
      </c>
      <c r="C55" s="37" t="s">
        <v>187</v>
      </c>
      <c r="D55" s="37">
        <v>2</v>
      </c>
      <c r="E55" s="37" t="s">
        <v>68</v>
      </c>
      <c r="F55" s="38"/>
      <c r="G55" s="37"/>
      <c r="H55" s="37"/>
      <c r="I55" s="37"/>
      <c r="J55" s="73" t="s">
        <v>303</v>
      </c>
      <c r="K55" s="74">
        <v>185000</v>
      </c>
      <c r="L55" s="51">
        <v>45218</v>
      </c>
      <c r="M55" s="39" t="s">
        <v>304</v>
      </c>
      <c r="N55" s="37" t="s">
        <v>264</v>
      </c>
      <c r="O55" s="39" t="s">
        <v>265</v>
      </c>
      <c r="P55" s="38" t="s">
        <v>198</v>
      </c>
      <c r="Q55" s="37"/>
      <c r="R55" s="39"/>
      <c r="S55" s="53">
        <v>41548</v>
      </c>
      <c r="T55" s="37">
        <v>2013</v>
      </c>
      <c r="U55" s="39" t="s">
        <v>192</v>
      </c>
      <c r="V55" s="54"/>
    </row>
    <row r="56" spans="1:22">
      <c r="A56" s="34" t="s">
        <v>301</v>
      </c>
      <c r="B56" s="35" t="s">
        <v>305</v>
      </c>
      <c r="C56" s="35" t="s">
        <v>187</v>
      </c>
      <c r="D56" s="35">
        <v>4</v>
      </c>
      <c r="E56" s="35" t="s">
        <v>306</v>
      </c>
      <c r="F56" s="34"/>
      <c r="G56" s="35"/>
      <c r="H56" s="35"/>
      <c r="I56" s="35"/>
      <c r="J56" s="69" t="s">
        <v>303</v>
      </c>
      <c r="K56" s="70">
        <v>205000</v>
      </c>
      <c r="L56" s="45">
        <v>45218</v>
      </c>
      <c r="M56" s="36" t="s">
        <v>304</v>
      </c>
      <c r="N56" s="35" t="s">
        <v>264</v>
      </c>
      <c r="O56" s="36" t="s">
        <v>265</v>
      </c>
      <c r="P56" s="34" t="s">
        <v>198</v>
      </c>
      <c r="Q56" s="35"/>
      <c r="R56" s="36"/>
      <c r="S56" s="46">
        <v>41548</v>
      </c>
      <c r="T56" s="35">
        <v>2013</v>
      </c>
      <c r="U56" s="36" t="s">
        <v>192</v>
      </c>
      <c r="V56" s="33"/>
    </row>
    <row r="57" spans="1:22">
      <c r="A57" s="34" t="s">
        <v>301</v>
      </c>
      <c r="B57" s="35" t="s">
        <v>60</v>
      </c>
      <c r="C57" s="35" t="s">
        <v>187</v>
      </c>
      <c r="D57" s="35">
        <v>2</v>
      </c>
      <c r="E57" s="35" t="s">
        <v>69</v>
      </c>
      <c r="F57" s="34"/>
      <c r="G57" s="35"/>
      <c r="H57" s="35"/>
      <c r="I57" s="35"/>
      <c r="J57" s="69" t="s">
        <v>262</v>
      </c>
      <c r="K57" s="70">
        <v>80000</v>
      </c>
      <c r="L57" s="45" t="s">
        <v>190</v>
      </c>
      <c r="M57" s="36" t="s">
        <v>268</v>
      </c>
      <c r="N57" s="35" t="s">
        <v>264</v>
      </c>
      <c r="O57" s="36" t="s">
        <v>265</v>
      </c>
      <c r="P57" s="34" t="s">
        <v>198</v>
      </c>
      <c r="Q57" s="35"/>
      <c r="R57" s="36"/>
      <c r="S57" s="46">
        <v>41548</v>
      </c>
      <c r="T57" s="35">
        <v>2013</v>
      </c>
      <c r="U57" s="36" t="s">
        <v>192</v>
      </c>
      <c r="V57" s="33"/>
    </row>
    <row r="58" spans="1:22">
      <c r="A58" s="35" t="s">
        <v>301</v>
      </c>
      <c r="B58" s="35" t="s">
        <v>307</v>
      </c>
      <c r="C58" s="35" t="s">
        <v>187</v>
      </c>
      <c r="D58" s="35">
        <v>4</v>
      </c>
      <c r="E58" s="35" t="s">
        <v>211</v>
      </c>
      <c r="F58" s="34" t="s">
        <v>198</v>
      </c>
      <c r="G58" s="35"/>
      <c r="H58" s="35"/>
      <c r="I58" s="35"/>
      <c r="J58" s="69" t="s">
        <v>262</v>
      </c>
      <c r="K58" s="70">
        <v>90000</v>
      </c>
      <c r="L58" s="45" t="s">
        <v>190</v>
      </c>
      <c r="M58" s="36" t="s">
        <v>268</v>
      </c>
      <c r="N58" s="35" t="s">
        <v>264</v>
      </c>
      <c r="O58" s="35" t="s">
        <v>265</v>
      </c>
      <c r="P58" s="34" t="s">
        <v>198</v>
      </c>
      <c r="Q58" s="35"/>
      <c r="R58" s="36"/>
      <c r="S58" s="46">
        <v>41548</v>
      </c>
      <c r="T58" s="35">
        <v>2013</v>
      </c>
      <c r="U58" s="36" t="s">
        <v>192</v>
      </c>
      <c r="V58" s="47"/>
    </row>
    <row r="59" spans="1:22">
      <c r="A59" s="35" t="s">
        <v>301</v>
      </c>
      <c r="B59" s="35" t="s">
        <v>308</v>
      </c>
      <c r="C59" s="35" t="s">
        <v>187</v>
      </c>
      <c r="D59" s="35">
        <v>2</v>
      </c>
      <c r="E59" s="35" t="s">
        <v>211</v>
      </c>
      <c r="F59" s="34"/>
      <c r="G59" s="35"/>
      <c r="H59" s="35"/>
      <c r="I59" s="35"/>
      <c r="J59" s="69" t="s">
        <v>262</v>
      </c>
      <c r="K59" s="70">
        <v>95000</v>
      </c>
      <c r="L59" s="45" t="s">
        <v>190</v>
      </c>
      <c r="M59" s="36" t="s">
        <v>268</v>
      </c>
      <c r="N59" s="35" t="s">
        <v>264</v>
      </c>
      <c r="O59" s="35" t="s">
        <v>265</v>
      </c>
      <c r="P59" s="34" t="s">
        <v>198</v>
      </c>
      <c r="Q59" s="35"/>
      <c r="R59" s="36"/>
      <c r="S59" s="46">
        <v>41548</v>
      </c>
      <c r="T59" s="35">
        <v>2013</v>
      </c>
      <c r="U59" s="36" t="s">
        <v>192</v>
      </c>
      <c r="V59" s="33"/>
    </row>
    <row r="60" spans="1:22">
      <c r="A60" s="35" t="s">
        <v>301</v>
      </c>
      <c r="B60" s="35" t="s">
        <v>309</v>
      </c>
      <c r="C60" s="35" t="s">
        <v>187</v>
      </c>
      <c r="D60" s="35">
        <v>4</v>
      </c>
      <c r="E60" s="35" t="s">
        <v>69</v>
      </c>
      <c r="F60" s="34" t="s">
        <v>198</v>
      </c>
      <c r="G60" s="35"/>
      <c r="H60" s="35"/>
      <c r="I60" s="35"/>
      <c r="J60" s="69" t="s">
        <v>262</v>
      </c>
      <c r="K60" s="70">
        <v>60000</v>
      </c>
      <c r="L60" s="55" t="s">
        <v>190</v>
      </c>
      <c r="M60" s="56" t="s">
        <v>268</v>
      </c>
      <c r="N60" s="57" t="s">
        <v>264</v>
      </c>
      <c r="O60" s="57" t="s">
        <v>265</v>
      </c>
      <c r="P60" s="34" t="s">
        <v>198</v>
      </c>
      <c r="Q60" s="57"/>
      <c r="R60" s="56"/>
      <c r="S60" s="46">
        <v>41548</v>
      </c>
      <c r="T60" s="35">
        <v>2013</v>
      </c>
      <c r="U60" s="36" t="s">
        <v>192</v>
      </c>
      <c r="V60" s="58"/>
    </row>
    <row r="61" spans="1:22">
      <c r="A61" s="34" t="s">
        <v>301</v>
      </c>
      <c r="B61" s="35" t="s">
        <v>310</v>
      </c>
      <c r="C61" s="35" t="s">
        <v>260</v>
      </c>
      <c r="D61" s="35">
        <v>2</v>
      </c>
      <c r="E61" s="35" t="s">
        <v>206</v>
      </c>
      <c r="F61" s="34" t="s">
        <v>198</v>
      </c>
      <c r="G61" s="35"/>
      <c r="H61" s="35" t="s">
        <v>198</v>
      </c>
      <c r="I61" s="35"/>
      <c r="J61" s="34" t="s">
        <v>262</v>
      </c>
      <c r="K61" s="44">
        <v>1370000</v>
      </c>
      <c r="L61" s="45" t="s">
        <v>190</v>
      </c>
      <c r="M61" s="36" t="s">
        <v>263</v>
      </c>
      <c r="N61" s="35" t="s">
        <v>264</v>
      </c>
      <c r="O61" s="36" t="s">
        <v>265</v>
      </c>
      <c r="P61" s="34" t="s">
        <v>198</v>
      </c>
      <c r="Q61" s="35"/>
      <c r="R61" s="36"/>
      <c r="S61" s="49">
        <v>44826</v>
      </c>
      <c r="T61" s="35">
        <v>2022</v>
      </c>
      <c r="U61" s="36" t="s">
        <v>275</v>
      </c>
      <c r="V61" s="68"/>
    </row>
    <row r="62" spans="1:22">
      <c r="A62" s="34" t="s">
        <v>301</v>
      </c>
      <c r="B62" s="35" t="s">
        <v>311</v>
      </c>
      <c r="C62" s="35" t="s">
        <v>187</v>
      </c>
      <c r="D62" s="35">
        <v>4</v>
      </c>
      <c r="E62" s="35" t="s">
        <v>312</v>
      </c>
      <c r="F62" s="34"/>
      <c r="G62" s="35"/>
      <c r="H62" s="35"/>
      <c r="I62" s="35"/>
      <c r="J62" s="69" t="s">
        <v>262</v>
      </c>
      <c r="K62" s="70">
        <v>80000</v>
      </c>
      <c r="L62" s="45" t="s">
        <v>190</v>
      </c>
      <c r="M62" s="36" t="s">
        <v>268</v>
      </c>
      <c r="N62" s="35" t="s">
        <v>264</v>
      </c>
      <c r="O62" s="36" t="s">
        <v>265</v>
      </c>
      <c r="P62" s="34" t="s">
        <v>198</v>
      </c>
      <c r="Q62" s="35"/>
      <c r="R62" s="36"/>
      <c r="S62" s="46">
        <v>41548</v>
      </c>
      <c r="T62" s="35">
        <v>2013</v>
      </c>
      <c r="U62" s="36" t="s">
        <v>192</v>
      </c>
      <c r="V62" s="33"/>
    </row>
    <row r="63" spans="1:22">
      <c r="A63" s="34" t="s">
        <v>301</v>
      </c>
      <c r="B63" s="35" t="s">
        <v>313</v>
      </c>
      <c r="C63" s="35" t="s">
        <v>187</v>
      </c>
      <c r="D63" s="35">
        <v>4</v>
      </c>
      <c r="E63" s="35" t="s">
        <v>312</v>
      </c>
      <c r="F63" s="34"/>
      <c r="G63" s="35"/>
      <c r="H63" s="35"/>
      <c r="I63" s="35"/>
      <c r="J63" s="69" t="s">
        <v>262</v>
      </c>
      <c r="K63" s="70">
        <v>82000</v>
      </c>
      <c r="L63" s="45" t="s">
        <v>190</v>
      </c>
      <c r="M63" s="36" t="s">
        <v>268</v>
      </c>
      <c r="N63" s="35" t="s">
        <v>264</v>
      </c>
      <c r="O63" s="36" t="s">
        <v>265</v>
      </c>
      <c r="P63" s="34" t="s">
        <v>198</v>
      </c>
      <c r="Q63" s="35"/>
      <c r="R63" s="36"/>
      <c r="S63" s="46">
        <v>41548</v>
      </c>
      <c r="T63" s="35">
        <v>2013</v>
      </c>
      <c r="U63" s="36" t="s">
        <v>192</v>
      </c>
      <c r="V63" s="33"/>
    </row>
    <row r="64" spans="1:22">
      <c r="A64" s="34" t="s">
        <v>301</v>
      </c>
      <c r="B64" s="35" t="s">
        <v>314</v>
      </c>
      <c r="C64" s="35" t="s">
        <v>260</v>
      </c>
      <c r="D64" s="35">
        <v>2</v>
      </c>
      <c r="E64" s="35" t="s">
        <v>206</v>
      </c>
      <c r="F64" s="34" t="s">
        <v>198</v>
      </c>
      <c r="G64" s="35"/>
      <c r="H64" s="35" t="s">
        <v>198</v>
      </c>
      <c r="I64" s="35"/>
      <c r="J64" s="34" t="s">
        <v>262</v>
      </c>
      <c r="K64" s="44">
        <v>1310000</v>
      </c>
      <c r="L64" s="45" t="s">
        <v>190</v>
      </c>
      <c r="M64" s="36" t="s">
        <v>263</v>
      </c>
      <c r="N64" s="35" t="s">
        <v>264</v>
      </c>
      <c r="O64" s="36" t="s">
        <v>265</v>
      </c>
      <c r="P64" s="34" t="s">
        <v>198</v>
      </c>
      <c r="Q64" s="35"/>
      <c r="R64" s="36"/>
      <c r="S64" s="49">
        <v>44826</v>
      </c>
      <c r="T64" s="35">
        <v>2022</v>
      </c>
      <c r="U64" s="36" t="s">
        <v>275</v>
      </c>
      <c r="V64" s="68"/>
    </row>
    <row r="65" spans="1:22">
      <c r="A65" s="34" t="s">
        <v>301</v>
      </c>
      <c r="B65" s="35" t="s">
        <v>315</v>
      </c>
      <c r="C65" s="35" t="s">
        <v>187</v>
      </c>
      <c r="D65" s="35">
        <v>2</v>
      </c>
      <c r="E65" s="35" t="s">
        <v>287</v>
      </c>
      <c r="F65" s="34" t="s">
        <v>198</v>
      </c>
      <c r="G65" s="35"/>
      <c r="H65" s="35" t="s">
        <v>198</v>
      </c>
      <c r="I65" s="35"/>
      <c r="J65" s="34" t="s">
        <v>262</v>
      </c>
      <c r="K65" s="44">
        <v>1490000</v>
      </c>
      <c r="L65" s="45" t="s">
        <v>190</v>
      </c>
      <c r="M65" s="36" t="s">
        <v>263</v>
      </c>
      <c r="N65" s="35" t="s">
        <v>264</v>
      </c>
      <c r="O65" s="36" t="s">
        <v>265</v>
      </c>
      <c r="P65" s="34" t="s">
        <v>198</v>
      </c>
      <c r="Q65" s="35"/>
      <c r="R65" s="36"/>
      <c r="S65" s="49">
        <v>44448</v>
      </c>
      <c r="T65" s="35">
        <v>2021</v>
      </c>
      <c r="U65" s="36" t="s">
        <v>316</v>
      </c>
      <c r="V65" s="33"/>
    </row>
    <row r="66" spans="1:22">
      <c r="A66" s="35" t="s">
        <v>301</v>
      </c>
      <c r="B66" s="35" t="s">
        <v>317</v>
      </c>
      <c r="C66" s="35" t="s">
        <v>187</v>
      </c>
      <c r="D66" s="35">
        <v>2</v>
      </c>
      <c r="E66" s="35" t="s">
        <v>312</v>
      </c>
      <c r="F66" s="34" t="s">
        <v>198</v>
      </c>
      <c r="G66" s="35"/>
      <c r="H66" s="35"/>
      <c r="I66" s="35"/>
      <c r="J66" s="69" t="s">
        <v>262</v>
      </c>
      <c r="K66" s="70">
        <v>95000</v>
      </c>
      <c r="L66" s="45" t="s">
        <v>190</v>
      </c>
      <c r="M66" s="36" t="s">
        <v>268</v>
      </c>
      <c r="N66" s="35" t="s">
        <v>264</v>
      </c>
      <c r="O66" s="36" t="s">
        <v>265</v>
      </c>
      <c r="P66" s="34" t="s">
        <v>198</v>
      </c>
      <c r="Q66" s="35"/>
      <c r="R66" s="36"/>
      <c r="S66" s="46">
        <v>41548</v>
      </c>
      <c r="T66" s="35">
        <v>2013</v>
      </c>
      <c r="U66" s="36" t="s">
        <v>192</v>
      </c>
      <c r="V66" s="33"/>
    </row>
    <row r="67" spans="1:22">
      <c r="A67" s="34" t="s">
        <v>301</v>
      </c>
      <c r="B67" s="35" t="s">
        <v>318</v>
      </c>
      <c r="C67" s="35" t="s">
        <v>187</v>
      </c>
      <c r="D67" s="35">
        <v>2</v>
      </c>
      <c r="E67" s="35" t="s">
        <v>312</v>
      </c>
      <c r="F67" s="34" t="s">
        <v>198</v>
      </c>
      <c r="G67" s="35"/>
      <c r="H67" s="35"/>
      <c r="I67" s="35"/>
      <c r="J67" s="34" t="s">
        <v>262</v>
      </c>
      <c r="K67" s="44">
        <v>60000</v>
      </c>
      <c r="L67" s="45" t="s">
        <v>190</v>
      </c>
      <c r="M67" s="36" t="s">
        <v>263</v>
      </c>
      <c r="N67" s="35" t="s">
        <v>264</v>
      </c>
      <c r="O67" s="36" t="s">
        <v>265</v>
      </c>
      <c r="P67" s="34" t="s">
        <v>198</v>
      </c>
      <c r="Q67" s="35"/>
      <c r="R67" s="36"/>
      <c r="S67" s="46">
        <v>41548</v>
      </c>
      <c r="T67" s="35">
        <v>2013</v>
      </c>
      <c r="U67" s="36" t="s">
        <v>192</v>
      </c>
      <c r="V67" s="33"/>
    </row>
    <row r="68" spans="1:22">
      <c r="A68" s="34" t="s">
        <v>301</v>
      </c>
      <c r="B68" s="35" t="s">
        <v>319</v>
      </c>
      <c r="C68" s="35" t="s">
        <v>187</v>
      </c>
      <c r="D68" s="35">
        <v>2</v>
      </c>
      <c r="E68" s="35" t="s">
        <v>312</v>
      </c>
      <c r="F68" s="34" t="s">
        <v>198</v>
      </c>
      <c r="G68" s="35"/>
      <c r="H68" s="35"/>
      <c r="I68" s="35"/>
      <c r="J68" s="34" t="s">
        <v>273</v>
      </c>
      <c r="K68" s="44">
        <v>1434000</v>
      </c>
      <c r="L68" s="45" t="s">
        <v>190</v>
      </c>
      <c r="M68" s="36" t="s">
        <v>280</v>
      </c>
      <c r="N68" s="35" t="s">
        <v>264</v>
      </c>
      <c r="O68" s="36" t="s">
        <v>281</v>
      </c>
      <c r="P68" s="34" t="s">
        <v>198</v>
      </c>
      <c r="Q68" s="35"/>
      <c r="R68" s="36"/>
      <c r="S68" s="46">
        <v>44635</v>
      </c>
      <c r="T68" s="35">
        <v>2022</v>
      </c>
      <c r="U68" s="36" t="s">
        <v>282</v>
      </c>
      <c r="V68" s="68" t="s">
        <v>320</v>
      </c>
    </row>
    <row r="69" spans="1:22">
      <c r="A69" s="34" t="s">
        <v>301</v>
      </c>
      <c r="B69" s="35" t="s">
        <v>321</v>
      </c>
      <c r="C69" s="35" t="s">
        <v>187</v>
      </c>
      <c r="D69" s="35">
        <v>2</v>
      </c>
      <c r="E69" s="35" t="s">
        <v>68</v>
      </c>
      <c r="F69" s="34"/>
      <c r="G69" s="35"/>
      <c r="H69" s="35"/>
      <c r="I69" s="35"/>
      <c r="J69" s="34" t="s">
        <v>303</v>
      </c>
      <c r="K69" s="44">
        <v>845000</v>
      </c>
      <c r="L69" s="45" t="s">
        <v>190</v>
      </c>
      <c r="M69" s="36" t="s">
        <v>263</v>
      </c>
      <c r="N69" s="35" t="s">
        <v>264</v>
      </c>
      <c r="O69" s="36" t="s">
        <v>265</v>
      </c>
      <c r="P69" s="34" t="s">
        <v>198</v>
      </c>
      <c r="Q69" s="35"/>
      <c r="R69" s="36"/>
      <c r="S69" s="46">
        <v>42165</v>
      </c>
      <c r="T69" s="35">
        <v>2015</v>
      </c>
      <c r="U69" s="36" t="s">
        <v>322</v>
      </c>
      <c r="V69" s="33"/>
    </row>
    <row r="70" spans="1:22">
      <c r="A70" s="34" t="s">
        <v>301</v>
      </c>
      <c r="B70" s="35" t="s">
        <v>323</v>
      </c>
      <c r="C70" s="35" t="s">
        <v>187</v>
      </c>
      <c r="D70" s="35">
        <v>4</v>
      </c>
      <c r="E70" s="35" t="s">
        <v>68</v>
      </c>
      <c r="F70" s="34"/>
      <c r="G70" s="35"/>
      <c r="H70" s="35"/>
      <c r="I70" s="35"/>
      <c r="J70" s="34" t="s">
        <v>303</v>
      </c>
      <c r="K70" s="44">
        <v>900000</v>
      </c>
      <c r="L70" s="45" t="s">
        <v>190</v>
      </c>
      <c r="M70" s="36" t="s">
        <v>324</v>
      </c>
      <c r="N70" s="35" t="s">
        <v>264</v>
      </c>
      <c r="O70" s="36" t="s">
        <v>265</v>
      </c>
      <c r="P70" s="34" t="s">
        <v>198</v>
      </c>
      <c r="Q70" s="35"/>
      <c r="R70" s="36"/>
      <c r="S70" s="46">
        <v>42528</v>
      </c>
      <c r="T70" s="35">
        <v>2016</v>
      </c>
      <c r="U70" s="36" t="s">
        <v>215</v>
      </c>
      <c r="V70" s="33"/>
    </row>
    <row r="71" spans="1:22">
      <c r="A71" s="34" t="s">
        <v>301</v>
      </c>
      <c r="B71" s="35" t="s">
        <v>325</v>
      </c>
      <c r="C71" s="35" t="s">
        <v>187</v>
      </c>
      <c r="D71" s="35">
        <v>2</v>
      </c>
      <c r="E71" s="35" t="s">
        <v>312</v>
      </c>
      <c r="F71" s="34" t="s">
        <v>198</v>
      </c>
      <c r="G71" s="35"/>
      <c r="H71" s="35"/>
      <c r="I71" s="35"/>
      <c r="J71" s="69" t="s">
        <v>262</v>
      </c>
      <c r="K71" s="70">
        <v>60000</v>
      </c>
      <c r="L71" s="45" t="s">
        <v>190</v>
      </c>
      <c r="M71" s="36" t="s">
        <v>268</v>
      </c>
      <c r="N71" s="35" t="s">
        <v>264</v>
      </c>
      <c r="O71" s="36" t="s">
        <v>265</v>
      </c>
      <c r="P71" s="34" t="s">
        <v>198</v>
      </c>
      <c r="Q71" s="35"/>
      <c r="R71" s="36"/>
      <c r="S71" s="46">
        <v>41548</v>
      </c>
      <c r="T71" s="35">
        <v>2013</v>
      </c>
      <c r="U71" s="36" t="s">
        <v>192</v>
      </c>
      <c r="V71" s="33"/>
    </row>
    <row r="72" spans="1:22">
      <c r="A72" s="41" t="s">
        <v>301</v>
      </c>
      <c r="B72" s="40" t="s">
        <v>326</v>
      </c>
      <c r="C72" s="40" t="s">
        <v>187</v>
      </c>
      <c r="D72" s="40">
        <v>2</v>
      </c>
      <c r="E72" s="40" t="s">
        <v>312</v>
      </c>
      <c r="F72" s="41" t="s">
        <v>198</v>
      </c>
      <c r="G72" s="40"/>
      <c r="H72" s="40"/>
      <c r="I72" s="40"/>
      <c r="J72" s="75" t="s">
        <v>262</v>
      </c>
      <c r="K72" s="76">
        <v>65000</v>
      </c>
      <c r="L72" s="77" t="s">
        <v>190</v>
      </c>
      <c r="M72" s="42" t="s">
        <v>268</v>
      </c>
      <c r="N72" s="40" t="s">
        <v>264</v>
      </c>
      <c r="O72" s="42" t="s">
        <v>265</v>
      </c>
      <c r="P72" s="41" t="s">
        <v>198</v>
      </c>
      <c r="Q72" s="40"/>
      <c r="R72" s="42"/>
      <c r="S72" s="64">
        <v>41548</v>
      </c>
      <c r="T72" s="40">
        <v>2013</v>
      </c>
      <c r="U72" s="42" t="s">
        <v>192</v>
      </c>
      <c r="V72" s="78"/>
    </row>
    <row r="73" spans="1:22">
      <c r="A73" s="34" t="s">
        <v>327</v>
      </c>
      <c r="B73" s="35" t="s">
        <v>328</v>
      </c>
      <c r="C73" s="35" t="s">
        <v>187</v>
      </c>
      <c r="D73" s="35">
        <v>1</v>
      </c>
      <c r="E73" s="35" t="s">
        <v>192</v>
      </c>
      <c r="F73" s="34"/>
      <c r="G73" s="35"/>
      <c r="H73" s="35"/>
      <c r="I73" s="35"/>
      <c r="J73" s="34" t="s">
        <v>329</v>
      </c>
      <c r="K73" s="44">
        <v>800</v>
      </c>
      <c r="L73" s="45" t="s">
        <v>190</v>
      </c>
      <c r="M73" s="36" t="s">
        <v>196</v>
      </c>
      <c r="N73" s="35" t="s">
        <v>264</v>
      </c>
      <c r="O73" s="36" t="s">
        <v>192</v>
      </c>
      <c r="P73" s="34" t="s">
        <v>198</v>
      </c>
      <c r="Q73" s="35"/>
      <c r="R73" s="36"/>
      <c r="S73" s="46">
        <v>41548</v>
      </c>
      <c r="T73" s="35">
        <v>2013</v>
      </c>
      <c r="U73" s="36" t="s">
        <v>192</v>
      </c>
      <c r="V73" s="33"/>
    </row>
    <row r="74" spans="1:22">
      <c r="A74" s="34" t="s">
        <v>327</v>
      </c>
      <c r="B74" s="35" t="s">
        <v>330</v>
      </c>
      <c r="C74" s="35" t="s">
        <v>187</v>
      </c>
      <c r="D74" s="35">
        <v>1</v>
      </c>
      <c r="E74" s="35" t="s">
        <v>192</v>
      </c>
      <c r="F74" s="34"/>
      <c r="G74" s="35"/>
      <c r="H74" s="35"/>
      <c r="I74" s="35"/>
      <c r="J74" s="34" t="s">
        <v>329</v>
      </c>
      <c r="K74" s="44">
        <v>800</v>
      </c>
      <c r="L74" s="45" t="s">
        <v>190</v>
      </c>
      <c r="M74" s="36" t="s">
        <v>196</v>
      </c>
      <c r="N74" s="35" t="s">
        <v>264</v>
      </c>
      <c r="O74" s="36" t="s">
        <v>192</v>
      </c>
      <c r="P74" s="34" t="s">
        <v>198</v>
      </c>
      <c r="Q74" s="35"/>
      <c r="R74" s="36"/>
      <c r="S74" s="46">
        <v>41548</v>
      </c>
      <c r="T74" s="35">
        <v>2013</v>
      </c>
      <c r="U74" s="36" t="s">
        <v>192</v>
      </c>
      <c r="V74" s="58"/>
    </row>
    <row r="75" spans="1:22">
      <c r="A75" s="34" t="s">
        <v>327</v>
      </c>
      <c r="B75" s="35" t="s">
        <v>331</v>
      </c>
      <c r="C75" s="35" t="s">
        <v>187</v>
      </c>
      <c r="D75" s="35">
        <v>1</v>
      </c>
      <c r="E75" s="35" t="s">
        <v>192</v>
      </c>
      <c r="F75" s="34"/>
      <c r="G75" s="35"/>
      <c r="H75" s="35"/>
      <c r="I75" s="35"/>
      <c r="J75" s="34" t="s">
        <v>192</v>
      </c>
      <c r="K75" s="44" t="s">
        <v>192</v>
      </c>
      <c r="L75" s="45" t="s">
        <v>192</v>
      </c>
      <c r="M75" s="48" t="s">
        <v>192</v>
      </c>
      <c r="N75" s="35" t="s">
        <v>192</v>
      </c>
      <c r="O75" s="36" t="s">
        <v>192</v>
      </c>
      <c r="P75" s="34"/>
      <c r="Q75" s="35"/>
      <c r="R75" s="36"/>
      <c r="S75" s="46">
        <v>41548</v>
      </c>
      <c r="T75" s="35">
        <v>2013</v>
      </c>
      <c r="U75" s="36" t="s">
        <v>192</v>
      </c>
      <c r="V75" s="33" t="s">
        <v>332</v>
      </c>
    </row>
    <row r="76" spans="1:22">
      <c r="A76" s="35" t="s">
        <v>327</v>
      </c>
      <c r="B76" s="35" t="s">
        <v>333</v>
      </c>
      <c r="C76" s="35" t="s">
        <v>187</v>
      </c>
      <c r="D76" s="35">
        <v>1</v>
      </c>
      <c r="E76" s="35" t="s">
        <v>334</v>
      </c>
      <c r="F76" s="34"/>
      <c r="G76" s="35"/>
      <c r="H76" s="35"/>
      <c r="I76" s="36" t="s">
        <v>198</v>
      </c>
      <c r="J76" s="35" t="s">
        <v>329</v>
      </c>
      <c r="K76" s="44">
        <v>50000</v>
      </c>
      <c r="L76" s="45" t="s">
        <v>190</v>
      </c>
      <c r="M76" s="36" t="s">
        <v>196</v>
      </c>
      <c r="N76" s="35" t="s">
        <v>264</v>
      </c>
      <c r="O76" s="35" t="s">
        <v>192</v>
      </c>
      <c r="P76" s="34" t="s">
        <v>198</v>
      </c>
      <c r="Q76" s="35"/>
      <c r="R76" s="36"/>
      <c r="S76" s="46">
        <v>45127</v>
      </c>
      <c r="T76" s="35">
        <v>2023</v>
      </c>
      <c r="U76" s="35" t="s">
        <v>335</v>
      </c>
      <c r="V76" s="79" t="s">
        <v>336</v>
      </c>
    </row>
    <row r="77" spans="1:22">
      <c r="A77" s="34" t="s">
        <v>327</v>
      </c>
      <c r="B77" s="35" t="s">
        <v>337</v>
      </c>
      <c r="C77" s="35" t="s">
        <v>187</v>
      </c>
      <c r="D77" s="35">
        <v>1</v>
      </c>
      <c r="E77" s="35" t="s">
        <v>192</v>
      </c>
      <c r="F77" s="34"/>
      <c r="G77" s="35"/>
      <c r="H77" s="35"/>
      <c r="I77" s="35"/>
      <c r="J77" s="34" t="s">
        <v>329</v>
      </c>
      <c r="K77" s="44">
        <v>10000</v>
      </c>
      <c r="L77" s="45" t="s">
        <v>190</v>
      </c>
      <c r="M77" s="36" t="s">
        <v>196</v>
      </c>
      <c r="N77" s="35" t="s">
        <v>264</v>
      </c>
      <c r="O77" s="36" t="s">
        <v>192</v>
      </c>
      <c r="P77" s="34" t="s">
        <v>198</v>
      </c>
      <c r="Q77" s="35"/>
      <c r="R77" s="36"/>
      <c r="S77" s="46">
        <v>41548</v>
      </c>
      <c r="T77" s="35">
        <v>2013</v>
      </c>
      <c r="U77" s="36" t="s">
        <v>192</v>
      </c>
      <c r="V77" s="33" t="s">
        <v>338</v>
      </c>
    </row>
    <row r="78" spans="1:22">
      <c r="A78" s="34" t="s">
        <v>327</v>
      </c>
      <c r="B78" s="35" t="s">
        <v>339</v>
      </c>
      <c r="C78" s="35" t="s">
        <v>187</v>
      </c>
      <c r="D78" s="35">
        <v>1</v>
      </c>
      <c r="E78" s="35" t="s">
        <v>192</v>
      </c>
      <c r="F78" s="34"/>
      <c r="G78" s="35"/>
      <c r="H78" s="35"/>
      <c r="I78" s="35"/>
      <c r="J78" s="34" t="s">
        <v>329</v>
      </c>
      <c r="K78" s="44">
        <v>2000</v>
      </c>
      <c r="L78" s="45" t="s">
        <v>190</v>
      </c>
      <c r="M78" s="36" t="s">
        <v>196</v>
      </c>
      <c r="N78" s="35" t="s">
        <v>264</v>
      </c>
      <c r="O78" s="36" t="s">
        <v>192</v>
      </c>
      <c r="P78" s="34" t="s">
        <v>198</v>
      </c>
      <c r="Q78" s="35"/>
      <c r="R78" s="36"/>
      <c r="S78" s="46">
        <v>41548</v>
      </c>
      <c r="T78" s="35">
        <v>2013</v>
      </c>
      <c r="U78" s="36" t="s">
        <v>192</v>
      </c>
      <c r="V78" s="33"/>
    </row>
    <row r="79" spans="1:22">
      <c r="A79" s="38" t="s">
        <v>340</v>
      </c>
      <c r="B79" s="37" t="s">
        <v>341</v>
      </c>
      <c r="C79" s="37" t="s">
        <v>218</v>
      </c>
      <c r="D79" s="37">
        <v>4</v>
      </c>
      <c r="E79" s="37" t="s">
        <v>252</v>
      </c>
      <c r="F79" s="38"/>
      <c r="G79" s="37"/>
      <c r="H79" s="37"/>
      <c r="I79" s="37"/>
      <c r="J79" s="38" t="s">
        <v>192</v>
      </c>
      <c r="K79" s="50" t="s">
        <v>192</v>
      </c>
      <c r="L79" s="51" t="s">
        <v>192</v>
      </c>
      <c r="M79" s="52" t="s">
        <v>192</v>
      </c>
      <c r="N79" s="37" t="s">
        <v>192</v>
      </c>
      <c r="O79" s="39" t="s">
        <v>192</v>
      </c>
      <c r="P79" s="38"/>
      <c r="Q79" s="37" t="s">
        <v>198</v>
      </c>
      <c r="R79" s="39"/>
      <c r="S79" s="53">
        <v>41548</v>
      </c>
      <c r="T79" s="37">
        <v>2013</v>
      </c>
      <c r="U79" s="39" t="s">
        <v>192</v>
      </c>
      <c r="V79" s="54"/>
    </row>
    <row r="80" spans="1:22">
      <c r="A80" s="34" t="s">
        <v>340</v>
      </c>
      <c r="B80" s="35" t="s">
        <v>342</v>
      </c>
      <c r="C80" s="35" t="s">
        <v>187</v>
      </c>
      <c r="D80" s="35">
        <v>4</v>
      </c>
      <c r="E80" s="35" t="s">
        <v>65</v>
      </c>
      <c r="F80" s="34"/>
      <c r="G80" s="35"/>
      <c r="H80" s="35"/>
      <c r="I80" s="35"/>
      <c r="J80" s="34" t="s">
        <v>192</v>
      </c>
      <c r="K80" s="44" t="s">
        <v>192</v>
      </c>
      <c r="L80" s="45" t="s">
        <v>192</v>
      </c>
      <c r="M80" s="48" t="s">
        <v>192</v>
      </c>
      <c r="N80" s="35" t="s">
        <v>192</v>
      </c>
      <c r="O80" s="36" t="s">
        <v>192</v>
      </c>
      <c r="P80" s="34"/>
      <c r="Q80" s="35" t="s">
        <v>198</v>
      </c>
      <c r="R80" s="36"/>
      <c r="S80" s="46">
        <v>41548</v>
      </c>
      <c r="T80" s="35">
        <v>2013</v>
      </c>
      <c r="U80" s="36" t="s">
        <v>192</v>
      </c>
      <c r="V80" s="33"/>
    </row>
    <row r="81" spans="1:22">
      <c r="A81" s="34" t="s">
        <v>340</v>
      </c>
      <c r="B81" s="35" t="s">
        <v>343</v>
      </c>
      <c r="C81" s="35" t="s">
        <v>218</v>
      </c>
      <c r="D81" s="35">
        <v>8</v>
      </c>
      <c r="E81" s="35" t="s">
        <v>67</v>
      </c>
      <c r="F81" s="34"/>
      <c r="G81" s="35"/>
      <c r="H81" s="35"/>
      <c r="I81" s="35"/>
      <c r="J81" s="34" t="s">
        <v>192</v>
      </c>
      <c r="K81" s="44" t="s">
        <v>192</v>
      </c>
      <c r="L81" s="45" t="s">
        <v>192</v>
      </c>
      <c r="M81" s="48" t="s">
        <v>192</v>
      </c>
      <c r="N81" s="35" t="s">
        <v>192</v>
      </c>
      <c r="O81" s="36" t="s">
        <v>192</v>
      </c>
      <c r="P81" s="34"/>
      <c r="Q81" s="35" t="s">
        <v>198</v>
      </c>
      <c r="R81" s="36"/>
      <c r="S81" s="46">
        <v>41548</v>
      </c>
      <c r="T81" s="35">
        <v>2013</v>
      </c>
      <c r="U81" s="36" t="s">
        <v>192</v>
      </c>
      <c r="V81" s="33"/>
    </row>
    <row r="82" spans="1:22">
      <c r="A82" s="34" t="s">
        <v>340</v>
      </c>
      <c r="B82" s="35" t="s">
        <v>344</v>
      </c>
      <c r="C82" s="35" t="s">
        <v>187</v>
      </c>
      <c r="D82" s="35">
        <v>8</v>
      </c>
      <c r="E82" s="35" t="s">
        <v>222</v>
      </c>
      <c r="F82" s="34"/>
      <c r="G82" s="35"/>
      <c r="H82" s="35"/>
      <c r="I82" s="35"/>
      <c r="J82" s="34" t="s">
        <v>202</v>
      </c>
      <c r="K82" s="44">
        <v>3295000</v>
      </c>
      <c r="L82" s="45" t="s">
        <v>190</v>
      </c>
      <c r="M82" s="36" t="s">
        <v>196</v>
      </c>
      <c r="N82" s="35" t="s">
        <v>197</v>
      </c>
      <c r="O82" s="36" t="s">
        <v>192</v>
      </c>
      <c r="P82" s="34"/>
      <c r="Q82" s="35" t="s">
        <v>198</v>
      </c>
      <c r="R82" s="36"/>
      <c r="S82" s="46">
        <v>41548</v>
      </c>
      <c r="T82" s="35">
        <v>2013</v>
      </c>
      <c r="U82" s="36" t="s">
        <v>192</v>
      </c>
      <c r="V82" s="33"/>
    </row>
    <row r="83" spans="1:22">
      <c r="A83" s="34" t="s">
        <v>340</v>
      </c>
      <c r="B83" s="35" t="s">
        <v>345</v>
      </c>
      <c r="C83" s="35" t="s">
        <v>187</v>
      </c>
      <c r="D83" s="35">
        <v>4</v>
      </c>
      <c r="E83" s="35" t="s">
        <v>67</v>
      </c>
      <c r="F83" s="34"/>
      <c r="G83" s="35"/>
      <c r="H83" s="35"/>
      <c r="I83" s="35"/>
      <c r="J83" s="69" t="s">
        <v>202</v>
      </c>
      <c r="K83" s="70">
        <v>865000</v>
      </c>
      <c r="L83" s="45" t="s">
        <v>190</v>
      </c>
      <c r="M83" s="36" t="s">
        <v>346</v>
      </c>
      <c r="N83" s="35" t="s">
        <v>264</v>
      </c>
      <c r="O83" s="36" t="s">
        <v>231</v>
      </c>
      <c r="P83" s="34"/>
      <c r="Q83" s="35"/>
      <c r="R83" s="36"/>
      <c r="S83" s="46">
        <v>41548</v>
      </c>
      <c r="T83" s="35">
        <v>2013</v>
      </c>
      <c r="U83" s="36" t="s">
        <v>192</v>
      </c>
      <c r="V83" s="33"/>
    </row>
    <row r="84" spans="1:22">
      <c r="A84" s="34" t="s">
        <v>340</v>
      </c>
      <c r="B84" s="35" t="s">
        <v>347</v>
      </c>
      <c r="C84" s="35" t="s">
        <v>218</v>
      </c>
      <c r="D84" s="35">
        <v>8</v>
      </c>
      <c r="E84" s="35" t="s">
        <v>67</v>
      </c>
      <c r="F84" s="34"/>
      <c r="G84" s="35"/>
      <c r="H84" s="35"/>
      <c r="I84" s="35"/>
      <c r="J84" s="34" t="s">
        <v>192</v>
      </c>
      <c r="K84" s="44" t="s">
        <v>192</v>
      </c>
      <c r="L84" s="45" t="s">
        <v>192</v>
      </c>
      <c r="M84" s="48" t="s">
        <v>192</v>
      </c>
      <c r="N84" s="35" t="s">
        <v>192</v>
      </c>
      <c r="O84" s="36" t="s">
        <v>192</v>
      </c>
      <c r="P84" s="34" t="s">
        <v>198</v>
      </c>
      <c r="Q84" s="35"/>
      <c r="R84" s="36"/>
      <c r="S84" s="46">
        <v>41548</v>
      </c>
      <c r="T84" s="35">
        <v>2013</v>
      </c>
      <c r="U84" s="36" t="s">
        <v>192</v>
      </c>
      <c r="V84" s="33" t="s">
        <v>348</v>
      </c>
    </row>
    <row r="85" spans="1:22">
      <c r="A85" s="34" t="s">
        <v>340</v>
      </c>
      <c r="B85" s="35" t="s">
        <v>349</v>
      </c>
      <c r="C85" s="35" t="s">
        <v>187</v>
      </c>
      <c r="D85" s="35">
        <v>1</v>
      </c>
      <c r="E85" s="35" t="s">
        <v>350</v>
      </c>
      <c r="F85" s="34"/>
      <c r="G85" s="35"/>
      <c r="H85" s="35"/>
      <c r="I85" s="35"/>
      <c r="J85" s="34" t="s">
        <v>192</v>
      </c>
      <c r="K85" s="44" t="s">
        <v>192</v>
      </c>
      <c r="L85" s="45" t="s">
        <v>192</v>
      </c>
      <c r="M85" s="48" t="s">
        <v>192</v>
      </c>
      <c r="N85" s="35" t="s">
        <v>192</v>
      </c>
      <c r="O85" s="36" t="s">
        <v>192</v>
      </c>
      <c r="P85" s="34"/>
      <c r="Q85" s="35" t="s">
        <v>198</v>
      </c>
      <c r="R85" s="36"/>
      <c r="S85" s="46">
        <v>41548</v>
      </c>
      <c r="T85" s="35">
        <v>2013</v>
      </c>
      <c r="U85" s="36" t="s">
        <v>192</v>
      </c>
      <c r="V85" s="33"/>
    </row>
    <row r="86" spans="1:22">
      <c r="A86" s="34" t="s">
        <v>340</v>
      </c>
      <c r="B86" s="35" t="s">
        <v>351</v>
      </c>
      <c r="C86" s="35" t="s">
        <v>187</v>
      </c>
      <c r="D86" s="35">
        <v>4</v>
      </c>
      <c r="E86" s="35" t="s">
        <v>65</v>
      </c>
      <c r="F86" s="34"/>
      <c r="G86" s="35"/>
      <c r="H86" s="35"/>
      <c r="I86" s="35"/>
      <c r="J86" s="34" t="s">
        <v>192</v>
      </c>
      <c r="K86" s="44" t="s">
        <v>192</v>
      </c>
      <c r="L86" s="45" t="s">
        <v>192</v>
      </c>
      <c r="M86" s="48" t="s">
        <v>192</v>
      </c>
      <c r="N86" s="35" t="s">
        <v>192</v>
      </c>
      <c r="O86" s="36" t="s">
        <v>192</v>
      </c>
      <c r="P86" s="34"/>
      <c r="Q86" s="35"/>
      <c r="R86" s="36"/>
      <c r="S86" s="46">
        <v>41548</v>
      </c>
      <c r="T86" s="35">
        <v>2013</v>
      </c>
      <c r="U86" s="36" t="s">
        <v>192</v>
      </c>
      <c r="V86" s="33" t="s">
        <v>332</v>
      </c>
    </row>
    <row r="87" spans="1:22">
      <c r="A87" s="34" t="s">
        <v>340</v>
      </c>
      <c r="B87" s="35" t="s">
        <v>352</v>
      </c>
      <c r="C87" s="35" t="s">
        <v>187</v>
      </c>
      <c r="D87" s="35">
        <v>4</v>
      </c>
      <c r="E87" s="35" t="s">
        <v>66</v>
      </c>
      <c r="F87" s="34"/>
      <c r="G87" s="35" t="s">
        <v>198</v>
      </c>
      <c r="H87" s="35"/>
      <c r="I87" s="35"/>
      <c r="J87" s="34" t="s">
        <v>192</v>
      </c>
      <c r="K87" s="44" t="s">
        <v>192</v>
      </c>
      <c r="L87" s="45" t="s">
        <v>192</v>
      </c>
      <c r="M87" s="48" t="s">
        <v>192</v>
      </c>
      <c r="N87" s="35" t="s">
        <v>192</v>
      </c>
      <c r="O87" s="36" t="s">
        <v>192</v>
      </c>
      <c r="P87" s="34"/>
      <c r="Q87" s="35" t="s">
        <v>198</v>
      </c>
      <c r="R87" s="36"/>
      <c r="S87" s="46">
        <v>41548</v>
      </c>
      <c r="T87" s="35">
        <v>2013</v>
      </c>
      <c r="U87" s="36" t="s">
        <v>192</v>
      </c>
      <c r="V87" s="33"/>
    </row>
    <row r="88" spans="1:22">
      <c r="A88" s="34" t="s">
        <v>340</v>
      </c>
      <c r="B88" s="35" t="s">
        <v>353</v>
      </c>
      <c r="C88" s="35" t="s">
        <v>187</v>
      </c>
      <c r="D88" s="35">
        <v>4</v>
      </c>
      <c r="E88" s="35" t="s">
        <v>66</v>
      </c>
      <c r="F88" s="34"/>
      <c r="G88" s="35"/>
      <c r="H88" s="35"/>
      <c r="I88" s="35"/>
      <c r="J88" s="34" t="s">
        <v>192</v>
      </c>
      <c r="K88" s="44" t="s">
        <v>192</v>
      </c>
      <c r="L88" s="45" t="s">
        <v>192</v>
      </c>
      <c r="M88" s="48" t="s">
        <v>192</v>
      </c>
      <c r="N88" s="35" t="s">
        <v>192</v>
      </c>
      <c r="O88" s="36" t="s">
        <v>192</v>
      </c>
      <c r="P88" s="34"/>
      <c r="Q88" s="35"/>
      <c r="R88" s="36"/>
      <c r="S88" s="46">
        <v>41548</v>
      </c>
      <c r="T88" s="35">
        <v>2013</v>
      </c>
      <c r="U88" s="36" t="s">
        <v>192</v>
      </c>
      <c r="V88" s="33"/>
    </row>
    <row r="89" spans="1:22">
      <c r="A89" s="34" t="s">
        <v>340</v>
      </c>
      <c r="B89" s="35" t="s">
        <v>354</v>
      </c>
      <c r="C89" s="35" t="s">
        <v>218</v>
      </c>
      <c r="D89" s="35">
        <v>4</v>
      </c>
      <c r="E89" s="35" t="s">
        <v>67</v>
      </c>
      <c r="F89" s="34"/>
      <c r="G89" s="35"/>
      <c r="H89" s="35"/>
      <c r="I89" s="35"/>
      <c r="J89" s="34" t="s">
        <v>192</v>
      </c>
      <c r="K89" s="44" t="s">
        <v>192</v>
      </c>
      <c r="L89" s="45" t="s">
        <v>192</v>
      </c>
      <c r="M89" s="48" t="s">
        <v>192</v>
      </c>
      <c r="N89" s="35" t="s">
        <v>192</v>
      </c>
      <c r="O89" s="36" t="s">
        <v>192</v>
      </c>
      <c r="P89" s="34"/>
      <c r="Q89" s="35"/>
      <c r="R89" s="36"/>
      <c r="S89" s="46">
        <v>41548</v>
      </c>
      <c r="T89" s="35">
        <v>2013</v>
      </c>
      <c r="U89" s="36" t="s">
        <v>192</v>
      </c>
      <c r="V89" s="33" t="s">
        <v>332</v>
      </c>
    </row>
    <row r="90" spans="1:22">
      <c r="A90" s="34" t="s">
        <v>340</v>
      </c>
      <c r="B90" s="35" t="s">
        <v>355</v>
      </c>
      <c r="C90" s="35" t="s">
        <v>187</v>
      </c>
      <c r="D90" s="35">
        <v>8</v>
      </c>
      <c r="E90" s="35" t="s">
        <v>252</v>
      </c>
      <c r="F90" s="34"/>
      <c r="G90" s="35"/>
      <c r="H90" s="35"/>
      <c r="I90" s="35"/>
      <c r="J90" s="34" t="s">
        <v>192</v>
      </c>
      <c r="K90" s="44" t="s">
        <v>192</v>
      </c>
      <c r="L90" s="45" t="s">
        <v>192</v>
      </c>
      <c r="M90" s="48" t="s">
        <v>192</v>
      </c>
      <c r="N90" s="35" t="s">
        <v>192</v>
      </c>
      <c r="O90" s="36" t="s">
        <v>192</v>
      </c>
      <c r="P90" s="34"/>
      <c r="Q90" s="35" t="s">
        <v>198</v>
      </c>
      <c r="R90" s="36"/>
      <c r="S90" s="46">
        <v>41548</v>
      </c>
      <c r="T90" s="35">
        <v>2013</v>
      </c>
      <c r="U90" s="36" t="s">
        <v>192</v>
      </c>
      <c r="V90" s="33"/>
    </row>
    <row r="91" spans="1:22">
      <c r="A91" s="34" t="s">
        <v>340</v>
      </c>
      <c r="B91" s="35" t="s">
        <v>356</v>
      </c>
      <c r="C91" s="35" t="s">
        <v>187</v>
      </c>
      <c r="D91" s="35">
        <v>4</v>
      </c>
      <c r="E91" s="35" t="s">
        <v>357</v>
      </c>
      <c r="F91" s="34"/>
      <c r="G91" s="35"/>
      <c r="H91" s="35"/>
      <c r="I91" s="35"/>
      <c r="J91" s="34" t="s">
        <v>192</v>
      </c>
      <c r="K91" s="44" t="s">
        <v>192</v>
      </c>
      <c r="L91" s="55" t="s">
        <v>192</v>
      </c>
      <c r="M91" s="80" t="s">
        <v>192</v>
      </c>
      <c r="N91" s="57" t="s">
        <v>192</v>
      </c>
      <c r="O91" s="56" t="s">
        <v>192</v>
      </c>
      <c r="P91" s="34"/>
      <c r="Q91" s="57"/>
      <c r="R91" s="56"/>
      <c r="S91" s="46">
        <v>41548</v>
      </c>
      <c r="T91" s="35">
        <v>2013</v>
      </c>
      <c r="U91" s="36" t="s">
        <v>192</v>
      </c>
      <c r="V91" s="58" t="s">
        <v>332</v>
      </c>
    </row>
    <row r="92" spans="1:22">
      <c r="A92" s="34" t="s">
        <v>340</v>
      </c>
      <c r="B92" s="35" t="s">
        <v>358</v>
      </c>
      <c r="C92" s="35" t="s">
        <v>187</v>
      </c>
      <c r="D92" s="35">
        <v>4</v>
      </c>
      <c r="E92" s="35" t="s">
        <v>67</v>
      </c>
      <c r="F92" s="34"/>
      <c r="G92" s="35"/>
      <c r="H92" s="35"/>
      <c r="I92" s="35"/>
      <c r="J92" s="34" t="s">
        <v>192</v>
      </c>
      <c r="K92" s="44" t="s">
        <v>192</v>
      </c>
      <c r="L92" s="45" t="s">
        <v>192</v>
      </c>
      <c r="M92" s="48" t="s">
        <v>192</v>
      </c>
      <c r="N92" s="35" t="s">
        <v>192</v>
      </c>
      <c r="O92" s="36" t="s">
        <v>192</v>
      </c>
      <c r="P92" s="34"/>
      <c r="Q92" s="35"/>
      <c r="R92" s="36"/>
      <c r="S92" s="46">
        <v>41548</v>
      </c>
      <c r="T92" s="35">
        <v>2013</v>
      </c>
      <c r="U92" s="36" t="s">
        <v>192</v>
      </c>
      <c r="V92" s="33"/>
    </row>
    <row r="93" spans="1:22">
      <c r="A93" s="34" t="s">
        <v>340</v>
      </c>
      <c r="B93" s="35" t="s">
        <v>359</v>
      </c>
      <c r="C93" s="35" t="s">
        <v>187</v>
      </c>
      <c r="D93" s="35">
        <v>11</v>
      </c>
      <c r="E93" s="35" t="s">
        <v>66</v>
      </c>
      <c r="F93" s="34"/>
      <c r="G93" s="35"/>
      <c r="H93" s="35"/>
      <c r="I93" s="35"/>
      <c r="J93" s="34" t="s">
        <v>202</v>
      </c>
      <c r="K93" s="44">
        <v>550000</v>
      </c>
      <c r="L93" s="45" t="s">
        <v>190</v>
      </c>
      <c r="M93" s="36" t="s">
        <v>196</v>
      </c>
      <c r="N93" s="35" t="s">
        <v>197</v>
      </c>
      <c r="O93" s="36" t="s">
        <v>192</v>
      </c>
      <c r="P93" s="34"/>
      <c r="Q93" s="35" t="s">
        <v>198</v>
      </c>
      <c r="R93" s="36"/>
      <c r="S93" s="46">
        <v>41548</v>
      </c>
      <c r="T93" s="35">
        <v>2013</v>
      </c>
      <c r="U93" s="36" t="s">
        <v>192</v>
      </c>
      <c r="V93" s="33"/>
    </row>
    <row r="94" spans="1:22">
      <c r="A94" s="35" t="s">
        <v>340</v>
      </c>
      <c r="B94" s="35" t="s">
        <v>360</v>
      </c>
      <c r="C94" s="35" t="s">
        <v>187</v>
      </c>
      <c r="D94" s="35">
        <v>6</v>
      </c>
      <c r="E94" s="35" t="s">
        <v>192</v>
      </c>
      <c r="F94" s="34"/>
      <c r="G94" s="35"/>
      <c r="H94" s="35"/>
      <c r="I94" s="35"/>
      <c r="J94" s="34" t="s">
        <v>202</v>
      </c>
      <c r="K94" s="44">
        <v>3125500</v>
      </c>
      <c r="L94" s="55" t="s">
        <v>190</v>
      </c>
      <c r="M94" s="36" t="s">
        <v>196</v>
      </c>
      <c r="N94" s="57" t="s">
        <v>361</v>
      </c>
      <c r="O94" s="56" t="s">
        <v>226</v>
      </c>
      <c r="P94" s="34"/>
      <c r="Q94" s="35" t="s">
        <v>198</v>
      </c>
      <c r="R94" s="36"/>
      <c r="S94" s="46">
        <v>43081</v>
      </c>
      <c r="T94" s="35">
        <v>2017</v>
      </c>
      <c r="U94" s="36" t="s">
        <v>362</v>
      </c>
      <c r="V94" s="47"/>
    </row>
    <row r="95" spans="1:22">
      <c r="A95" s="34" t="s">
        <v>340</v>
      </c>
      <c r="B95" s="35" t="s">
        <v>363</v>
      </c>
      <c r="C95" s="35" t="s">
        <v>187</v>
      </c>
      <c r="D95" s="35">
        <v>4</v>
      </c>
      <c r="E95" s="35" t="s">
        <v>66</v>
      </c>
      <c r="F95" s="34"/>
      <c r="G95" s="35"/>
      <c r="H95" s="35"/>
      <c r="I95" s="35"/>
      <c r="J95" s="34" t="s">
        <v>192</v>
      </c>
      <c r="K95" s="44" t="s">
        <v>192</v>
      </c>
      <c r="L95" s="45" t="s">
        <v>192</v>
      </c>
      <c r="M95" s="48" t="s">
        <v>192</v>
      </c>
      <c r="N95" s="35" t="s">
        <v>192</v>
      </c>
      <c r="O95" s="36" t="s">
        <v>192</v>
      </c>
      <c r="P95" s="34"/>
      <c r="Q95" s="35" t="s">
        <v>198</v>
      </c>
      <c r="R95" s="36"/>
      <c r="S95" s="46">
        <v>41548</v>
      </c>
      <c r="T95" s="35">
        <v>2013</v>
      </c>
      <c r="U95" s="36" t="s">
        <v>192</v>
      </c>
      <c r="V95" s="33"/>
    </row>
    <row r="96" spans="1:22">
      <c r="A96" s="34" t="s">
        <v>340</v>
      </c>
      <c r="B96" s="35" t="s">
        <v>364</v>
      </c>
      <c r="C96" s="35" t="s">
        <v>218</v>
      </c>
      <c r="D96" s="35">
        <v>8</v>
      </c>
      <c r="E96" s="35" t="s">
        <v>67</v>
      </c>
      <c r="F96" s="34"/>
      <c r="G96" s="35"/>
      <c r="H96" s="35"/>
      <c r="I96" s="35"/>
      <c r="J96" s="34" t="s">
        <v>192</v>
      </c>
      <c r="K96" s="44" t="s">
        <v>192</v>
      </c>
      <c r="L96" s="45" t="s">
        <v>192</v>
      </c>
      <c r="M96" s="48" t="s">
        <v>192</v>
      </c>
      <c r="N96" s="35" t="s">
        <v>192</v>
      </c>
      <c r="O96" s="36" t="s">
        <v>192</v>
      </c>
      <c r="P96" s="34"/>
      <c r="Q96" s="35" t="s">
        <v>198</v>
      </c>
      <c r="R96" s="36"/>
      <c r="S96" s="46">
        <v>41548</v>
      </c>
      <c r="T96" s="35">
        <v>2013</v>
      </c>
      <c r="U96" s="36" t="s">
        <v>192</v>
      </c>
      <c r="V96" s="33"/>
    </row>
    <row r="97" spans="1:23">
      <c r="A97" s="41" t="s">
        <v>340</v>
      </c>
      <c r="B97" s="40" t="s">
        <v>365</v>
      </c>
      <c r="C97" s="40" t="s">
        <v>187</v>
      </c>
      <c r="D97" s="40">
        <v>4</v>
      </c>
      <c r="E97" s="40" t="s">
        <v>66</v>
      </c>
      <c r="F97" s="41"/>
      <c r="G97" s="40"/>
      <c r="H97" s="40"/>
      <c r="I97" s="40"/>
      <c r="J97" s="41" t="s">
        <v>192</v>
      </c>
      <c r="K97" s="59" t="s">
        <v>192</v>
      </c>
      <c r="L97" s="77" t="s">
        <v>192</v>
      </c>
      <c r="M97" s="81" t="s">
        <v>192</v>
      </c>
      <c r="N97" s="40" t="s">
        <v>192</v>
      </c>
      <c r="O97" s="42" t="s">
        <v>192</v>
      </c>
      <c r="P97" s="41"/>
      <c r="Q97" s="40"/>
      <c r="R97" s="42"/>
      <c r="S97" s="64">
        <v>41548</v>
      </c>
      <c r="T97" s="40">
        <v>2013</v>
      </c>
      <c r="U97" s="42" t="s">
        <v>192</v>
      </c>
      <c r="V97" s="78" t="s">
        <v>332</v>
      </c>
    </row>
    <row r="98" spans="1:23">
      <c r="A98" s="34" t="s">
        <v>103</v>
      </c>
      <c r="B98" s="35" t="s">
        <v>366</v>
      </c>
      <c r="C98" s="35" t="s">
        <v>187</v>
      </c>
      <c r="D98" s="35">
        <v>4</v>
      </c>
      <c r="E98" s="35" t="s">
        <v>214</v>
      </c>
      <c r="F98" s="34"/>
      <c r="G98" s="35"/>
      <c r="H98" s="35"/>
      <c r="I98" s="35"/>
      <c r="J98" s="34" t="s">
        <v>202</v>
      </c>
      <c r="K98" s="44">
        <v>4500000</v>
      </c>
      <c r="L98" s="55" t="s">
        <v>190</v>
      </c>
      <c r="M98" s="56" t="s">
        <v>196</v>
      </c>
      <c r="N98" s="57" t="s">
        <v>367</v>
      </c>
      <c r="O98" s="56" t="s">
        <v>226</v>
      </c>
      <c r="P98" s="34"/>
      <c r="Q98" s="57" t="s">
        <v>198</v>
      </c>
      <c r="R98" s="56"/>
      <c r="S98" s="46">
        <v>43081</v>
      </c>
      <c r="T98" s="35">
        <v>2017</v>
      </c>
      <c r="U98" s="36" t="s">
        <v>362</v>
      </c>
      <c r="V98" s="33"/>
    </row>
    <row r="99" spans="1:23">
      <c r="A99" s="34" t="s">
        <v>103</v>
      </c>
      <c r="B99" s="35" t="s">
        <v>368</v>
      </c>
      <c r="C99" s="35" t="s">
        <v>187</v>
      </c>
      <c r="D99" s="35">
        <v>6</v>
      </c>
      <c r="E99" s="35" t="s">
        <v>350</v>
      </c>
      <c r="F99" s="34"/>
      <c r="G99" s="35"/>
      <c r="H99" s="35"/>
      <c r="I99" s="35"/>
      <c r="J99" s="34" t="s">
        <v>369</v>
      </c>
      <c r="K99" s="44">
        <v>1825000</v>
      </c>
      <c r="L99" s="45" t="s">
        <v>190</v>
      </c>
      <c r="M99" s="36" t="s">
        <v>196</v>
      </c>
      <c r="N99" s="35" t="s">
        <v>370</v>
      </c>
      <c r="O99" s="36" t="s">
        <v>192</v>
      </c>
      <c r="P99" s="34" t="s">
        <v>198</v>
      </c>
      <c r="Q99" s="35"/>
      <c r="R99" s="36"/>
      <c r="S99" s="46">
        <v>41548</v>
      </c>
      <c r="T99" s="35">
        <v>2013</v>
      </c>
      <c r="U99" s="36" t="s">
        <v>192</v>
      </c>
      <c r="V99" s="33"/>
    </row>
    <row r="100" spans="1:23">
      <c r="A100" s="34" t="s">
        <v>103</v>
      </c>
      <c r="B100" s="35" t="s">
        <v>371</v>
      </c>
      <c r="C100" s="35" t="s">
        <v>187</v>
      </c>
      <c r="D100" s="35">
        <v>6</v>
      </c>
      <c r="E100" s="35" t="s">
        <v>350</v>
      </c>
      <c r="F100" s="34"/>
      <c r="G100" s="35"/>
      <c r="H100" s="35"/>
      <c r="I100" s="35"/>
      <c r="J100" s="34" t="s">
        <v>202</v>
      </c>
      <c r="K100" s="44">
        <v>3870000</v>
      </c>
      <c r="L100" s="55" t="s">
        <v>190</v>
      </c>
      <c r="M100" s="36" t="s">
        <v>196</v>
      </c>
      <c r="N100" s="35" t="s">
        <v>367</v>
      </c>
      <c r="O100" s="36" t="s">
        <v>226</v>
      </c>
      <c r="P100" s="34"/>
      <c r="Q100" s="35"/>
      <c r="R100" s="36"/>
      <c r="S100" s="46">
        <v>44180</v>
      </c>
      <c r="T100" s="35">
        <v>2020</v>
      </c>
      <c r="U100" s="36" t="s">
        <v>193</v>
      </c>
      <c r="V100" s="33"/>
    </row>
    <row r="102" spans="1:23">
      <c r="A102" s="107" t="s">
        <v>372</v>
      </c>
      <c r="B102" s="107"/>
      <c r="C102" s="107"/>
      <c r="D102" s="107"/>
      <c r="E102" s="107"/>
      <c r="F102" s="107"/>
      <c r="G102" s="107"/>
      <c r="W102" s="30" t="s">
        <v>372</v>
      </c>
    </row>
    <row r="103" spans="1:23">
      <c r="A103" s="82"/>
      <c r="B103" s="31"/>
      <c r="V103" t="s">
        <v>373</v>
      </c>
    </row>
    <row r="104" spans="1:23">
      <c r="V104" t="s">
        <v>375</v>
      </c>
    </row>
    <row r="105" spans="1:23">
      <c r="V105" t="s">
        <v>398</v>
      </c>
    </row>
  </sheetData>
  <autoFilter ref="A1:W100">
    <filterColumn colId="5" showButton="0"/>
    <filterColumn colId="6" showButton="0"/>
    <filterColumn colId="7" showButton="0"/>
    <filterColumn colId="9" showButton="0"/>
    <filterColumn colId="10" showButton="0"/>
    <filterColumn colId="11" showButton="0"/>
    <filterColumn colId="13" showButton="0"/>
    <filterColumn colId="15" showButton="0"/>
    <filterColumn colId="16" showButton="0"/>
    <filterColumn colId="18" showButton="0"/>
    <filterColumn colId="19" showButton="0"/>
  </autoFilter>
  <mergeCells count="18">
    <mergeCell ref="A102:G102"/>
    <mergeCell ref="C1:C2"/>
    <mergeCell ref="D1:D2"/>
    <mergeCell ref="E1:E2"/>
    <mergeCell ref="F1:F2"/>
    <mergeCell ref="G1:G2"/>
    <mergeCell ref="N1:O1"/>
    <mergeCell ref="P1:R1"/>
    <mergeCell ref="S1:U1"/>
    <mergeCell ref="V1:V2"/>
    <mergeCell ref="A1:A2"/>
    <mergeCell ref="B1:B2"/>
    <mergeCell ref="H1:H2"/>
    <mergeCell ref="I1:I2"/>
    <mergeCell ref="J1:J2"/>
    <mergeCell ref="K1:K2"/>
    <mergeCell ref="L1:L2"/>
    <mergeCell ref="M1:M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G16" sqref="G16"/>
    </sheetView>
  </sheetViews>
  <sheetFormatPr defaultRowHeight="14.4"/>
  <cols>
    <col min="1" max="1" width="21.33203125" bestFit="1" customWidth="1"/>
    <col min="2" max="2" width="12.6640625" bestFit="1" customWidth="1"/>
    <col min="3" max="3" width="21.33203125" bestFit="1" customWidth="1"/>
    <col min="4" max="4" width="12" bestFit="1" customWidth="1"/>
  </cols>
  <sheetData>
    <row r="1" spans="1:4">
      <c r="A1" s="86" t="s">
        <v>28</v>
      </c>
      <c r="B1" s="86"/>
      <c r="C1" s="86" t="s">
        <v>22</v>
      </c>
      <c r="D1" s="86"/>
    </row>
    <row r="2" spans="1:4">
      <c r="A2" s="84"/>
      <c r="B2" s="84"/>
      <c r="C2" s="84"/>
      <c r="D2" s="84"/>
    </row>
    <row r="3" spans="1:4">
      <c r="A3" s="84" t="s">
        <v>379</v>
      </c>
      <c r="B3" s="84">
        <v>62.25</v>
      </c>
      <c r="C3" s="84" t="s">
        <v>379</v>
      </c>
      <c r="D3" s="84">
        <v>16500</v>
      </c>
    </row>
    <row r="4" spans="1:4">
      <c r="A4" s="84" t="s">
        <v>380</v>
      </c>
      <c r="B4" s="84">
        <v>28.149526342965938</v>
      </c>
      <c r="C4" s="84" t="s">
        <v>380</v>
      </c>
      <c r="D4" s="84">
        <v>645.49722436790285</v>
      </c>
    </row>
    <row r="5" spans="1:4">
      <c r="A5" s="84" t="s">
        <v>381</v>
      </c>
      <c r="B5" s="84">
        <v>62</v>
      </c>
      <c r="C5" s="84" t="s">
        <v>381</v>
      </c>
      <c r="D5" s="84">
        <v>16500</v>
      </c>
    </row>
    <row r="6" spans="1:4">
      <c r="A6" s="84" t="s">
        <v>382</v>
      </c>
      <c r="B6" s="84" t="e">
        <v>#N/A</v>
      </c>
      <c r="C6" s="84" t="s">
        <v>382</v>
      </c>
      <c r="D6" s="84" t="e">
        <v>#N/A</v>
      </c>
    </row>
    <row r="7" spans="1:4">
      <c r="A7" s="84" t="s">
        <v>383</v>
      </c>
      <c r="B7" s="84">
        <v>56.299052685931876</v>
      </c>
      <c r="C7" s="84" t="s">
        <v>383</v>
      </c>
      <c r="D7" s="84">
        <v>1290.9944487358057</v>
      </c>
    </row>
    <row r="8" spans="1:4">
      <c r="A8" s="84" t="s">
        <v>384</v>
      </c>
      <c r="B8" s="84">
        <v>3169.5833333333335</v>
      </c>
      <c r="C8" s="84" t="s">
        <v>384</v>
      </c>
      <c r="D8" s="84">
        <v>1666666.6666666667</v>
      </c>
    </row>
    <row r="9" spans="1:4">
      <c r="A9" s="84" t="s">
        <v>385</v>
      </c>
      <c r="B9" s="84">
        <v>-5.9921144150386692</v>
      </c>
      <c r="C9" s="84" t="s">
        <v>385</v>
      </c>
      <c r="D9" s="84">
        <v>-1.1999999999999975</v>
      </c>
    </row>
    <row r="10" spans="1:4">
      <c r="A10" s="84" t="s">
        <v>386</v>
      </c>
      <c r="B10" s="84">
        <v>8.1958237981116788E-4</v>
      </c>
      <c r="C10" s="84" t="s">
        <v>386</v>
      </c>
      <c r="D10" s="84">
        <v>0</v>
      </c>
    </row>
    <row r="11" spans="1:4">
      <c r="A11" s="84" t="s">
        <v>387</v>
      </c>
      <c r="B11" s="84">
        <v>99</v>
      </c>
      <c r="C11" s="84" t="s">
        <v>387</v>
      </c>
      <c r="D11" s="84">
        <v>3000</v>
      </c>
    </row>
    <row r="12" spans="1:4">
      <c r="A12" s="84" t="s">
        <v>388</v>
      </c>
      <c r="B12" s="84">
        <v>13</v>
      </c>
      <c r="C12" s="84" t="s">
        <v>388</v>
      </c>
      <c r="D12" s="84">
        <v>15000</v>
      </c>
    </row>
    <row r="13" spans="1:4">
      <c r="A13" s="84" t="s">
        <v>389</v>
      </c>
      <c r="B13" s="84">
        <v>112</v>
      </c>
      <c r="C13" s="84" t="s">
        <v>389</v>
      </c>
      <c r="D13" s="84">
        <v>18000</v>
      </c>
    </row>
    <row r="14" spans="1:4">
      <c r="A14" s="84" t="s">
        <v>390</v>
      </c>
      <c r="B14" s="84">
        <v>249</v>
      </c>
      <c r="C14" s="84" t="s">
        <v>390</v>
      </c>
      <c r="D14" s="84">
        <v>66000</v>
      </c>
    </row>
    <row r="15" spans="1:4">
      <c r="A15" s="84" t="s">
        <v>391</v>
      </c>
      <c r="B15" s="84">
        <v>4</v>
      </c>
      <c r="C15" s="84" t="s">
        <v>391</v>
      </c>
      <c r="D15" s="84">
        <v>4</v>
      </c>
    </row>
    <row r="16" spans="1:4">
      <c r="A16" s="84" t="s">
        <v>392</v>
      </c>
      <c r="B16" s="84">
        <v>112</v>
      </c>
      <c r="C16" s="84" t="s">
        <v>392</v>
      </c>
      <c r="D16" s="84">
        <v>18000</v>
      </c>
    </row>
    <row r="17" spans="1:4">
      <c r="A17" s="84" t="s">
        <v>393</v>
      </c>
      <c r="B17" s="84">
        <v>13</v>
      </c>
      <c r="C17" s="84" t="s">
        <v>393</v>
      </c>
      <c r="D17" s="84">
        <v>15000</v>
      </c>
    </row>
    <row r="18" spans="1:4" ht="15" thickBot="1">
      <c r="A18" s="85" t="s">
        <v>394</v>
      </c>
      <c r="B18" s="85">
        <v>89.584356105658358</v>
      </c>
      <c r="C18" s="85" t="s">
        <v>394</v>
      </c>
      <c r="D18" s="85">
        <v>2054.2602567605209</v>
      </c>
    </row>
    <row r="20" spans="1:4">
      <c r="A20" t="s">
        <v>397</v>
      </c>
    </row>
    <row r="24" spans="1:4">
      <c r="A24" s="87" t="s">
        <v>395</v>
      </c>
    </row>
    <row r="25" spans="1:4">
      <c r="A25" s="87" t="s">
        <v>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Sheet1</vt:lpstr>
      <vt:lpstr>Sheet2</vt:lpstr>
      <vt:lpstr>Sheet5</vt:lpstr>
      <vt:lpstr>Sheet3</vt:lpstr>
      <vt:lpstr>Sheet4</vt:lpstr>
      <vt:lpstr>Sheet8</vt:lpstr>
      <vt:lpstr>Sheet6</vt:lpstr>
      <vt:lpstr>Sheet7</vt:lpstr>
      <vt:lpstr>Sheet10</vt:lpstr>
      <vt:lpstr>Sheet8!vehi</vt:lpstr>
      <vt:lpstr>Sheet8!vehi_1</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Appari</dc:creator>
  <cp:lastModifiedBy>Neeraj Appari</cp:lastModifiedBy>
  <cp:lastPrinted>2023-12-22T18:58:23Z</cp:lastPrinted>
  <dcterms:created xsi:type="dcterms:W3CDTF">2023-12-22T18:39:38Z</dcterms:created>
  <dcterms:modified xsi:type="dcterms:W3CDTF">2024-06-17T01:31:08Z</dcterms:modified>
</cp:coreProperties>
</file>