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jashm\totalcoach_challenge\"/>
    </mc:Choice>
  </mc:AlternateContent>
  <xr:revisionPtr revIDLastSave="0" documentId="8_{3632B112-E620-479F-BA9F-5CCED8545827}" xr6:coauthVersionLast="47" xr6:coauthVersionMax="47" xr10:uidLastSave="{00000000-0000-0000-0000-000000000000}"/>
  <bookViews>
    <workbookView xWindow="-28920" yWindow="-120" windowWidth="29040" windowHeight="15840" xr2:uid="{00000000-000D-0000-FFFF-FFFF00000000}"/>
  </bookViews>
  <sheets>
    <sheet name="Summary" sheetId="1" r:id="rId1"/>
    <sheet name="Scenarios" sheetId="2" r:id="rId2"/>
    <sheet name="Defects" sheetId="3" r:id="rId3"/>
  </sheets>
  <definedNames>
    <definedName name="Z_30C045F4_8E84_465C_9537_36842D8391D0_.wvu.FilterData" localSheetId="1" hidden="1">Scenarios!$A$1:$G$9</definedName>
  </definedNames>
  <calcPr calcId="191029"/>
  <customWorkbookViews>
    <customWorkbookView name="Filter 1" guid="{30C045F4-8E84-465C-9537-36842D8391D0}" maximized="1" windowWidth="0" windowHeight="0" activeSheetId="0"/>
  </customWorkbookViews>
</workbook>
</file>

<file path=xl/calcChain.xml><?xml version="1.0" encoding="utf-8"?>
<calcChain xmlns="http://schemas.openxmlformats.org/spreadsheetml/2006/main">
  <c r="B21" i="2" l="1"/>
  <c r="C21" i="2" s="1"/>
  <c r="A21" i="2"/>
  <c r="D3" i="1"/>
  <c r="D5" i="1" s="1"/>
  <c r="B26" i="2"/>
  <c r="B25" i="2"/>
  <c r="B24" i="2"/>
  <c r="B23" i="2"/>
  <c r="B22" i="2"/>
  <c r="B20" i="2"/>
  <c r="B19" i="2"/>
  <c r="B17" i="2"/>
  <c r="B18" i="2"/>
  <c r="B16" i="2"/>
  <c r="B45" i="2"/>
  <c r="C45" i="2" s="1"/>
  <c r="B46" i="2"/>
  <c r="C46" i="2" s="1"/>
  <c r="B47" i="2"/>
  <c r="C47" i="2" s="1"/>
  <c r="B48" i="2"/>
  <c r="C48" i="2" s="1"/>
  <c r="B35" i="2"/>
  <c r="C35" i="2" s="1"/>
  <c r="B41" i="2"/>
  <c r="C41" i="2" s="1"/>
  <c r="B42" i="2"/>
  <c r="C42" i="2" s="1"/>
  <c r="B43" i="2"/>
  <c r="C43" i="2" s="1"/>
  <c r="B44" i="2"/>
  <c r="C44" i="2" s="1"/>
  <c r="B40" i="2"/>
  <c r="C40" i="2" s="1"/>
  <c r="B39" i="2"/>
  <c r="C39" i="2" s="1"/>
  <c r="B38" i="2"/>
  <c r="C38" i="2" s="1"/>
  <c r="B36" i="2"/>
  <c r="C36" i="2" s="1"/>
  <c r="B37" i="2"/>
  <c r="C37" i="2" s="1"/>
  <c r="B34" i="2"/>
  <c r="C34" i="2" s="1"/>
  <c r="B33" i="2"/>
  <c r="C33" i="2" s="1"/>
  <c r="B32" i="2"/>
  <c r="C32" i="2" s="1"/>
  <c r="B31" i="2"/>
  <c r="C31" i="2" s="1"/>
  <c r="B30" i="2"/>
  <c r="C30" i="2" s="1"/>
  <c r="B29" i="2"/>
  <c r="C29" i="2" s="1"/>
  <c r="B28" i="2"/>
  <c r="C28" i="2" s="1"/>
  <c r="B27" i="2"/>
  <c r="C27" i="2" s="1"/>
  <c r="A26" i="2"/>
  <c r="A25" i="2"/>
  <c r="C25" i="2" s="1"/>
  <c r="A24" i="2"/>
  <c r="A23" i="2"/>
  <c r="A22" i="2"/>
  <c r="A20" i="2"/>
  <c r="A19" i="2"/>
  <c r="A18" i="2"/>
  <c r="C18" i="2" s="1"/>
  <c r="A17" i="2"/>
  <c r="C17" i="2" s="1"/>
  <c r="A16" i="2"/>
  <c r="B15" i="2"/>
  <c r="A15" i="2"/>
  <c r="B14" i="2"/>
  <c r="A14" i="2"/>
  <c r="B10" i="2"/>
  <c r="B9" i="2"/>
  <c r="B8" i="2"/>
  <c r="B7" i="2"/>
  <c r="B13" i="2"/>
  <c r="A13" i="2"/>
  <c r="B12" i="2"/>
  <c r="A12" i="2"/>
  <c r="B11" i="2"/>
  <c r="A11" i="2"/>
  <c r="A10" i="2"/>
  <c r="A9" i="2"/>
  <c r="A8" i="2"/>
  <c r="A7" i="2"/>
  <c r="B6" i="2"/>
  <c r="A6" i="2"/>
  <c r="B5" i="2"/>
  <c r="A5" i="2"/>
  <c r="B4" i="2"/>
  <c r="A4" i="2"/>
  <c r="B3" i="2"/>
  <c r="A3" i="2"/>
  <c r="B2" i="2"/>
  <c r="A2" i="2"/>
  <c r="B7" i="1"/>
  <c r="B6" i="1"/>
  <c r="B5" i="1"/>
  <c r="F4" i="1"/>
  <c r="D4" i="1"/>
  <c r="B4" i="1"/>
  <c r="F3" i="1"/>
  <c r="B3" i="1"/>
  <c r="C24" i="2" l="1"/>
  <c r="C19" i="2"/>
  <c r="C22" i="2"/>
  <c r="C16" i="2"/>
  <c r="C26" i="2"/>
  <c r="C23" i="2"/>
  <c r="C20" i="2"/>
  <c r="C10" i="2"/>
  <c r="C3" i="2"/>
  <c r="C15" i="2"/>
  <c r="C12" i="2"/>
  <c r="F5" i="1"/>
  <c r="C13" i="2"/>
  <c r="C4" i="2"/>
  <c r="C8" i="2"/>
  <c r="B8" i="1"/>
  <c r="C7" i="2"/>
  <c r="C11" i="2"/>
  <c r="C2" i="2"/>
  <c r="C5" i="2"/>
  <c r="C9" i="2"/>
  <c r="C6" i="2"/>
  <c r="H12" i="1" s="1"/>
  <c r="C14" i="2"/>
  <c r="G12" i="1" l="1"/>
  <c r="I12" i="1"/>
  <c r="G20" i="1"/>
  <c r="I14" i="1"/>
  <c r="D14" i="1"/>
  <c r="G21" i="1"/>
  <c r="I17" i="1"/>
  <c r="D16" i="1"/>
  <c r="I19" i="1"/>
  <c r="F16" i="1"/>
  <c r="E18" i="1"/>
  <c r="I21" i="1"/>
  <c r="D19" i="1"/>
  <c r="G18" i="1"/>
  <c r="E15" i="1"/>
  <c r="I15" i="1"/>
  <c r="E13" i="1"/>
  <c r="D21" i="1"/>
  <c r="F14" i="1"/>
  <c r="I20" i="1"/>
  <c r="E12" i="1"/>
  <c r="G16" i="1"/>
  <c r="G14" i="1"/>
  <c r="G15" i="1"/>
  <c r="E20" i="1"/>
  <c r="F12" i="1"/>
  <c r="F21" i="1"/>
  <c r="F18" i="1"/>
  <c r="D17" i="1"/>
  <c r="H14" i="1"/>
  <c r="D20" i="1"/>
  <c r="F19" i="1"/>
  <c r="F13" i="1"/>
  <c r="I16" i="1"/>
  <c r="E17" i="1"/>
  <c r="F17" i="1"/>
  <c r="H19" i="1"/>
  <c r="G19" i="1"/>
  <c r="I18" i="1"/>
  <c r="D13" i="1"/>
  <c r="G17" i="1"/>
  <c r="E19" i="1"/>
  <c r="H18" i="1"/>
  <c r="H17" i="1"/>
  <c r="H13" i="1"/>
  <c r="H20" i="1"/>
  <c r="D18" i="1"/>
  <c r="F20" i="1"/>
  <c r="D15" i="1"/>
  <c r="D12" i="1"/>
  <c r="H21" i="1"/>
  <c r="F15" i="1"/>
  <c r="G13" i="1"/>
  <c r="H15" i="1"/>
  <c r="E16" i="1"/>
  <c r="E21" i="1"/>
  <c r="H16" i="1"/>
  <c r="E14" i="1"/>
  <c r="I13" i="1"/>
</calcChain>
</file>

<file path=xl/sharedStrings.xml><?xml version="1.0" encoding="utf-8"?>
<sst xmlns="http://schemas.openxmlformats.org/spreadsheetml/2006/main" count="335" uniqueCount="176">
  <si>
    <t>Tester:</t>
  </si>
  <si>
    <t>Last Update:</t>
  </si>
  <si>
    <t>FAIL</t>
  </si>
  <si>
    <t>Open Defects</t>
  </si>
  <si>
    <t>Automated</t>
  </si>
  <si>
    <t>PASS</t>
  </si>
  <si>
    <t>Closed Defects</t>
  </si>
  <si>
    <t>Manual</t>
  </si>
  <si>
    <t>NOT RUN</t>
  </si>
  <si>
    <t>Total</t>
  </si>
  <si>
    <t xml:space="preserve">Total </t>
  </si>
  <si>
    <t>BLOCK</t>
  </si>
  <si>
    <t xml:space="preserve">NOT APPLICABLE </t>
  </si>
  <si>
    <t>ACC Matrix</t>
  </si>
  <si>
    <t>Components</t>
  </si>
  <si>
    <t>Attributes</t>
  </si>
  <si>
    <t>General</t>
  </si>
  <si>
    <t>Sprint</t>
  </si>
  <si>
    <t>Feature</t>
  </si>
  <si>
    <t>Story</t>
  </si>
  <si>
    <t>Secure</t>
  </si>
  <si>
    <t>Compliance</t>
  </si>
  <si>
    <t>Auditable</t>
  </si>
  <si>
    <t xml:space="preserve">Accessible </t>
  </si>
  <si>
    <t>Build #</t>
  </si>
  <si>
    <t>Comments</t>
  </si>
  <si>
    <t>Status</t>
  </si>
  <si>
    <t>Done</t>
  </si>
  <si>
    <t>Profile</t>
  </si>
  <si>
    <t>Pending</t>
  </si>
  <si>
    <t>Component</t>
  </si>
  <si>
    <t>Attribute</t>
  </si>
  <si>
    <t>Capability</t>
  </si>
  <si>
    <t>Scenario</t>
  </si>
  <si>
    <t>Tag</t>
  </si>
  <si>
    <t>Defect #</t>
  </si>
  <si>
    <t>Story/Component</t>
  </si>
  <si>
    <t>Defect Description</t>
  </si>
  <si>
    <t xml:space="preserve">Status </t>
  </si>
  <si>
    <t>Severity</t>
  </si>
  <si>
    <t>Impact</t>
  </si>
  <si>
    <t>Actions</t>
  </si>
  <si>
    <t>D0001</t>
  </si>
  <si>
    <t>Open</t>
  </si>
  <si>
    <t>D0002</t>
  </si>
  <si>
    <t>High</t>
  </si>
  <si>
    <t>Sprint1</t>
  </si>
  <si>
    <t>User Signup</t>
  </si>
  <si>
    <t>User Login</t>
  </si>
  <si>
    <t>View Chat rooms</t>
  </si>
  <si>
    <t>Joining a chat room</t>
  </si>
  <si>
    <t>Sending and receiving messages</t>
  </si>
  <si>
    <t>Viewing user profiles</t>
  </si>
  <si>
    <t>Settings</t>
  </si>
  <si>
    <t>logout</t>
  </si>
  <si>
    <t>Delete account</t>
  </si>
  <si>
    <t>Sprint2</t>
  </si>
  <si>
    <t>Sprint3</t>
  </si>
  <si>
    <t>Sprint4</t>
  </si>
  <si>
    <t>Sprint5</t>
  </si>
  <si>
    <t>Sprint6</t>
  </si>
  <si>
    <t>Sprint7</t>
  </si>
  <si>
    <t>Sprint8</t>
  </si>
  <si>
    <t>Sprint9</t>
  </si>
  <si>
    <t>Sprint10</t>
  </si>
  <si>
    <t>Signup</t>
  </si>
  <si>
    <t>No error message when user Singup without entering username,Email and password</t>
  </si>
  <si>
    <t>Medium</t>
  </si>
  <si>
    <t>Low Impact</t>
  </si>
  <si>
    <t>Signin</t>
  </si>
  <si>
    <t>Profiles</t>
  </si>
  <si>
    <t>D0003</t>
  </si>
  <si>
    <t>contatct us</t>
  </si>
  <si>
    <t>app info</t>
  </si>
  <si>
    <t>invite a friend</t>
  </si>
  <si>
    <t>D0004</t>
  </si>
  <si>
    <t>D0005</t>
  </si>
  <si>
    <t>D0006</t>
  </si>
  <si>
    <t>D0007</t>
  </si>
  <si>
    <t>D0008</t>
  </si>
  <si>
    <t>D0009</t>
  </si>
  <si>
    <t>D0010</t>
  </si>
  <si>
    <t>Steps to Reproduce</t>
  </si>
  <si>
    <r>
      <t xml:space="preserve">1.Navigate to signup page. 
2.Signup without entering any username,email and password.
</t>
    </r>
    <r>
      <rPr>
        <b/>
        <sz val="10"/>
        <rFont val="Arial"/>
        <family val="2"/>
      </rPr>
      <t>Expected :</t>
    </r>
    <r>
      <rPr>
        <sz val="10"/>
        <rFont val="Arial"/>
        <family val="2"/>
      </rPr>
      <t xml:space="preserve">Error messages  display after the user   signup without entering any name,Email,password.
</t>
    </r>
    <r>
      <rPr>
        <b/>
        <sz val="10"/>
        <rFont val="Arial"/>
        <family val="2"/>
      </rPr>
      <t>Actual:</t>
    </r>
    <r>
      <rPr>
        <sz val="10"/>
        <rFont val="Arial"/>
        <family val="2"/>
      </rPr>
      <t xml:space="preserve"> No error messages is displaying.
</t>
    </r>
  </si>
  <si>
    <t xml:space="preserve">
</t>
  </si>
  <si>
    <t xml:space="preserve"> Missing Error Message on Login Attempt with Empty Credentials
</t>
  </si>
  <si>
    <r>
      <t xml:space="preserve">1.Navigate to the login page.  
2.Leave both the username and password fields empty.
3.Click on the "Login" button.
</t>
    </r>
    <r>
      <rPr>
        <b/>
        <sz val="10"/>
        <rFont val="Arial"/>
        <family val="2"/>
      </rPr>
      <t>Expected Result</t>
    </r>
    <r>
      <rPr>
        <sz val="10"/>
        <rFont val="Arial"/>
        <family val="2"/>
      </rPr>
      <t xml:space="preserve">:The application should display a clear error message indicating that both the username and password fields are required to proceed with the login attempt.
</t>
    </r>
    <r>
      <rPr>
        <b/>
        <sz val="10"/>
        <rFont val="Arial"/>
        <family val="2"/>
      </rPr>
      <t xml:space="preserve">Actual Result: </t>
    </r>
    <r>
      <rPr>
        <sz val="10"/>
        <rFont val="Arial"/>
        <family val="2"/>
      </rPr>
      <t>No error message is displayed, and the application does not provide any feedback, leaving the user unaware of the missing required fields.</t>
    </r>
  </si>
  <si>
    <t>This issue can lead to user frustration and may result in increased support requests, as users cannot proceed without remembering their passwords. Implementing a "Forgot Password" button is crucial for usability and user experience.</t>
  </si>
  <si>
    <t>Providing immediate feedback to users when mandatory fields are left blank is essential for a smooth user experience. The absence of error messages may lead to user frustration and confusion, as they are not informed of the necessary steps to correct their input and complete the login process.</t>
  </si>
  <si>
    <r>
      <t xml:space="preserve">1.Navigate to the login page.
2.Enter valid credentials for an existing account.
3.Delete the account using the account settings or administration panel.
4.Attempt to log in again using the deleted account's credentials.
</t>
    </r>
    <r>
      <rPr>
        <b/>
        <sz val="10"/>
        <rFont val="Arial"/>
        <family val="2"/>
      </rPr>
      <t xml:space="preserve">Expected Result: </t>
    </r>
    <r>
      <rPr>
        <sz val="10"/>
        <rFont val="Arial"/>
        <family val="2"/>
      </rPr>
      <t xml:space="preserve">The application should display a clear error message stating that the username is invalid because the account no longer exists.
</t>
    </r>
    <r>
      <rPr>
        <b/>
        <sz val="10"/>
        <rFont val="Arial"/>
        <family val="2"/>
      </rPr>
      <t>Actual Result</t>
    </r>
    <r>
      <rPr>
        <sz val="10"/>
        <rFont val="Arial"/>
        <family val="2"/>
      </rPr>
      <t>: A generic error message is displayed, which does not inform the user that the account has been deleted.</t>
    </r>
  </si>
  <si>
    <t>Displaying a specific error message indicating that the username is invalid or that the account no longer exists would provide users with clearer guidance and reduce confusion. A more informative error message can help prevent unnecessary support requests and improve the overall user experience.</t>
  </si>
  <si>
    <t>The inability to edit the user's name directly from the profile page can lead to frustration and an inability to update personal information. This functionality is crucial for maintaining accurate and up-to-date user data. Providing a text box for editing is essential for improving the user experience.</t>
  </si>
  <si>
    <t xml:space="preserve"> Unable to Edit Email Address: Alert Box Displayed Instead of Editable Text Box</t>
  </si>
  <si>
    <r>
      <t xml:space="preserve">1.Navigate to the user profile page.
2.Click on the "Edit Profile" option.
3.Click on the edit icon next to the email address.
</t>
    </r>
    <r>
      <rPr>
        <b/>
        <sz val="10"/>
        <rFont val="Arial"/>
        <family val="2"/>
      </rPr>
      <t xml:space="preserve">Expected Result: </t>
    </r>
    <r>
      <rPr>
        <sz val="10"/>
        <rFont val="Arial"/>
        <family val="2"/>
      </rPr>
      <t xml:space="preserve">Clicking the edit icon should open a text box or input field allowing the user to modify their email address directly.
</t>
    </r>
    <r>
      <rPr>
        <b/>
        <sz val="10"/>
        <rFont val="Arial"/>
        <family val="2"/>
      </rPr>
      <t xml:space="preserve">Actual Result: </t>
    </r>
    <r>
      <rPr>
        <sz val="10"/>
        <rFont val="Arial"/>
        <family val="2"/>
      </rPr>
      <t xml:space="preserve">An alert box is displayed, and no text box or input field is provided, preventing the user from editing their email address.
</t>
    </r>
  </si>
  <si>
    <t>The inability to update the email address directly can lead to user frustration and hinder effective communication. Allowing users to easily update their email information is essential for maintaining accurate user data and ensuring account recovery options are up to date. Implementing a text box for email editing is crucial for enhancing the user experience.</t>
  </si>
  <si>
    <t>The inability to view or edit the "About" section's existing information may lead to user frustration, as they cannot update or confirm their personal details. Ensuring that the page displays current information is essential for maintaining user engagement and accurate profile content. Fixing this issue will improve the user experience and usability of the profile editing functionality.</t>
  </si>
  <si>
    <t xml:space="preserve">No "Forgot Password" Option </t>
  </si>
  <si>
    <r>
      <t xml:space="preserve">1.Navigate to the login page.  
2.Enter a valid username.
3.Enter an invalid password.
4.Click on the "Login" button.
</t>
    </r>
    <r>
      <rPr>
        <b/>
        <sz val="10"/>
        <rFont val="Arial"/>
        <family val="2"/>
      </rPr>
      <t>Expected Result:</t>
    </r>
    <r>
      <rPr>
        <sz val="10"/>
        <rFont val="Arial"/>
        <family val="2"/>
      </rPr>
      <t xml:space="preserve"> The user shoud be presented with a "Forgot Password" option to recover or reset their password.
</t>
    </r>
    <r>
      <rPr>
        <b/>
        <sz val="10"/>
        <rFont val="Arial"/>
        <family val="2"/>
      </rPr>
      <t xml:space="preserve">
Actual Result:</t>
    </r>
    <r>
      <rPr>
        <sz val="10"/>
        <rFont val="Arial"/>
        <family val="2"/>
      </rPr>
      <t xml:space="preserve"> The user is stuck on the login screen with no option to recover their password, making it impossible to proceed further.
</t>
    </r>
  </si>
  <si>
    <t xml:space="preserve"> User is unable to Edit  Profile Name.</t>
  </si>
  <si>
    <r>
      <t xml:space="preserve">1.Navigate to the user profile page.
2.Click on the "Edit Profile" option.
3.Click on the edit icon next to the user's name.
</t>
    </r>
    <r>
      <rPr>
        <b/>
        <sz val="10"/>
        <rFont val="Arial"/>
        <family val="2"/>
      </rPr>
      <t xml:space="preserve">Expected Result: </t>
    </r>
    <r>
      <rPr>
        <sz val="10"/>
        <rFont val="Arial"/>
        <family val="2"/>
      </rPr>
      <t xml:space="preserve">User is able to edit Name.
</t>
    </r>
    <r>
      <rPr>
        <b/>
        <sz val="10"/>
        <rFont val="Arial"/>
        <family val="2"/>
      </rPr>
      <t xml:space="preserve">
Actual Result</t>
    </r>
    <r>
      <rPr>
        <sz val="10"/>
        <rFont val="Arial"/>
        <family val="2"/>
      </rPr>
      <t>: User is uable to edit  Name instead an alert popup message displayed.</t>
    </r>
  </si>
  <si>
    <t>User is unable to edit "About" section</t>
  </si>
  <si>
    <r>
      <t xml:space="preserve">1.Navigate to the user profile page.
2.Click on the "Edit Profile" option.
3.Click on the edit icon next to the "About" section.
</t>
    </r>
    <r>
      <rPr>
        <b/>
        <sz val="10"/>
        <rFont val="Arial"/>
        <family val="2"/>
      </rPr>
      <t>Expected Result</t>
    </r>
    <r>
      <rPr>
        <sz val="10"/>
        <rFont val="Arial"/>
        <family val="2"/>
      </rPr>
      <t xml:space="preserve">: User is able to edit "About" section.
</t>
    </r>
    <r>
      <rPr>
        <b/>
        <sz val="10"/>
        <rFont val="Arial"/>
        <family val="2"/>
      </rPr>
      <t>Actual Result:</t>
    </r>
    <r>
      <rPr>
        <sz val="10"/>
        <rFont val="Arial"/>
        <family val="2"/>
      </rPr>
      <t xml:space="preserve"> User is unable to edit "About" section.</t>
    </r>
  </si>
  <si>
    <t>User is unable to change profile photo.</t>
  </si>
  <si>
    <t>1.Navigate to the user profile page.
2.Click on the "Edit Profile" option.
3.Click on the edit icon next to the "Profile photo" section.
Expected Result: User is able to edit "Profile Photo" section.
Actual Result: User is unable to edit "Profile photo" section.</t>
  </si>
  <si>
    <t>The inability to view or edit the "Profile Photo" section's existing information may lead to user frustration, as they cannot update or confirm their personal details. Ensuring that the page displays current information is essential for maintaining user engagement and accurate profile content. Fixing this issue will improve the user experience and usability of the profile editing functionality.</t>
  </si>
  <si>
    <t xml:space="preserve">Usable (Usability Testing) </t>
  </si>
  <si>
    <t>Fast (Performance Testing)</t>
  </si>
  <si>
    <t xml:space="preserve">When user is able to signup with valid name, email,  password </t>
  </si>
  <si>
    <t xml:space="preserve">When user is un-able to signup with empty name, email,  password </t>
  </si>
  <si>
    <t xml:space="preserve">When user is un-able to signup with valid name but empty email and password </t>
  </si>
  <si>
    <t xml:space="preserve">When user is un-able to signup with valid email but empty name and password </t>
  </si>
  <si>
    <t>When user is un-able to signup with valid password but empty email and name</t>
  </si>
  <si>
    <t>When user is un-able to signup with valid email and password  but empty name</t>
  </si>
  <si>
    <t>When user is un-able to signup with valid name and password  but empty email</t>
  </si>
  <si>
    <t>When user is un-able to signup with valid email and name but empty password</t>
  </si>
  <si>
    <t>When user is un-able to signup with valid name &amp; password but invalid email</t>
  </si>
  <si>
    <t>When user is un-able to signup with name containing special characters (Example: &lt;&gt; $%^)</t>
  </si>
  <si>
    <t>When user is un-able to signup with weak password strength (must contain Capital leter, number, special character)</t>
  </si>
  <si>
    <t xml:space="preserve">When user's unssuccesful  signup attemps are logged on a loggin system exmple datadog </t>
  </si>
  <si>
    <t xml:space="preserve">When user's succesful signup  are logged on a loggin system exmple datadog </t>
  </si>
  <si>
    <t>When user is able to have the visual Accessibility</t>
  </si>
  <si>
    <t>When user is able to have the screen Reader Compatibility</t>
  </si>
  <si>
    <t>When user is un-able to send the messages</t>
  </si>
  <si>
    <t>When user is able to send the messages</t>
  </si>
  <si>
    <t>When user is un-able to Receive the messages</t>
  </si>
  <si>
    <t>When user is able to Receive  the messages</t>
  </si>
  <si>
    <t>When User is having the minium Characters and maximum Characters restriction</t>
  </si>
  <si>
    <t>When User is able to see the Users chat History</t>
  </si>
  <si>
    <t>When User is able to add the New User</t>
  </si>
  <si>
    <t>When User is able to add the New Group</t>
  </si>
  <si>
    <t>When User is able to secure the Chat</t>
  </si>
  <si>
    <t>When User is able to Update  the Chat</t>
  </si>
  <si>
    <t>When User is able to Delete  the Chat</t>
  </si>
  <si>
    <t xml:space="preserve">When user is able to open the Chat </t>
  </si>
  <si>
    <t xml:space="preserve">When user is un-able to Login with empty email,  password </t>
  </si>
  <si>
    <t xml:space="preserve">When user is able to Login  with valid  email,  password </t>
  </si>
  <si>
    <t xml:space="preserve">When user is un-able to Login with valid email  but empty  password </t>
  </si>
  <si>
    <t>When user is un-able to Login with valid Password but empty Email</t>
  </si>
  <si>
    <t xml:space="preserve">When user is un-able to Login with password less than 8 character long </t>
  </si>
  <si>
    <t>When user is un-able to Login with weak password strength (must contain Capital leter, number, special character)</t>
  </si>
  <si>
    <t xml:space="preserve">When user's unssuccesful  Login attemps are logged on a loggin system exmple datadog </t>
  </si>
  <si>
    <t xml:space="preserve">When user's succesful Login  are logged on a loggin system exmple datadog </t>
  </si>
  <si>
    <t>When a Colorblind user can use the app</t>
  </si>
  <si>
    <t>When hearing disable user can use the app</t>
  </si>
  <si>
    <t xml:space="preserve">User is unable to sign up, however the app does not give any feedback to the user after user attempts to login without providing any details </t>
  </si>
  <si>
    <t>Defect</t>
  </si>
  <si>
    <t xml:space="preserve">User is unable to sign up, however the app does displays a generic error message </t>
  </si>
  <si>
    <t xml:space="preserve">Generic Error Message when user login with invalid email </t>
  </si>
  <si>
    <t>D0011</t>
  </si>
  <si>
    <t>D0012</t>
  </si>
  <si>
    <t>Generic Error message is displayed when user signup with valid name &amp; password but invalid email</t>
  </si>
  <si>
    <t xml:space="preserve">User is able to inject HTML code in the name field </t>
  </si>
  <si>
    <t>High Impact</t>
  </si>
  <si>
    <r>
      <t xml:space="preserve">1.Navigate to signup page. 
2.Signup with valid name &amp; password but invalid email
</t>
    </r>
    <r>
      <rPr>
        <b/>
        <sz val="10"/>
        <rFont val="Arial"/>
        <family val="2"/>
      </rPr>
      <t>Expected</t>
    </r>
    <r>
      <rPr>
        <sz val="10"/>
        <rFont val="Arial"/>
        <family val="2"/>
      </rPr>
      <t xml:space="preserve"> :Invalid email error message is displayed to user.
</t>
    </r>
    <r>
      <rPr>
        <b/>
        <sz val="10"/>
        <rFont val="Arial"/>
        <family val="2"/>
      </rPr>
      <t>Actual</t>
    </r>
    <r>
      <rPr>
        <sz val="10"/>
        <rFont val="Arial"/>
        <family val="2"/>
      </rPr>
      <t xml:space="preserve">: Generic error message is displayed. 
</t>
    </r>
  </si>
  <si>
    <r>
      <t xml:space="preserve">
1.Navigate to signup page. 
2. Signup with name containing special characters (Example: &lt;&gt; $%^)
</t>
    </r>
    <r>
      <rPr>
        <b/>
        <sz val="10"/>
        <rFont val="Arial"/>
        <family val="2"/>
      </rPr>
      <t>Expected</t>
    </r>
    <r>
      <rPr>
        <sz val="10"/>
        <rFont val="Arial"/>
        <family val="2"/>
      </rPr>
      <t xml:space="preserve"> :User is unable to enter special characters or display error message without proceeding to next page.
</t>
    </r>
    <r>
      <rPr>
        <b/>
        <sz val="10"/>
        <rFont val="Arial"/>
        <family val="2"/>
      </rPr>
      <t>Actual</t>
    </r>
    <r>
      <rPr>
        <sz val="10"/>
        <rFont val="Arial"/>
        <family val="2"/>
      </rPr>
      <t xml:space="preserve">:User is able to register 
</t>
    </r>
  </si>
  <si>
    <t xml:space="preserve">Medium Impact </t>
  </si>
  <si>
    <t xml:space="preserve">When user is un-able to signup with password less than 6 character long </t>
  </si>
  <si>
    <t xml:space="preserve">This is working as expected, however the password field do not enforce any other rule than the password length </t>
  </si>
  <si>
    <t>NA</t>
  </si>
  <si>
    <t xml:space="preserve">Able to see logs on console windown </t>
  </si>
  <si>
    <t xml:space="preserve">Color contrast, the "Sign Up" letters are difficult to read </t>
  </si>
  <si>
    <t xml:space="preserve">App is not visually Accessible  </t>
  </si>
  <si>
    <t>D0013</t>
  </si>
  <si>
    <t>D0014</t>
  </si>
  <si>
    <r>
      <t xml:space="preserve">
1.Navigate to signup page. 
</t>
    </r>
    <r>
      <rPr>
        <b/>
        <sz val="10"/>
        <rFont val="Arial"/>
        <family val="2"/>
      </rPr>
      <t>Expected</t>
    </r>
    <r>
      <rPr>
        <sz val="10"/>
        <rFont val="Arial"/>
        <family val="2"/>
      </rPr>
      <t xml:space="preserve"> :All elements on the signup page are easy to visualised.
</t>
    </r>
    <r>
      <rPr>
        <b/>
        <sz val="10"/>
        <rFont val="Arial"/>
        <family val="2"/>
      </rPr>
      <t>Actual</t>
    </r>
    <r>
      <rPr>
        <sz val="10"/>
        <rFont val="Arial"/>
        <family val="2"/>
      </rPr>
      <t xml:space="preserve">:Color contrast, the "Sign Up" letters are difficult to read This could be because elements are push up and the UI breaks 
</t>
    </r>
  </si>
  <si>
    <t>When user is able to read clear and Descriptive Labels</t>
  </si>
  <si>
    <t xml:space="preserve">When app is easy to navigate and learn </t>
  </si>
  <si>
    <t xml:space="preserve">When user app displays miningfull error messages that help the user overcome any impass </t>
  </si>
  <si>
    <t xml:space="preserve">Error messages are not helpful and sometimes missing </t>
  </si>
  <si>
    <t>D0002, D0001</t>
  </si>
  <si>
    <t xml:space="preserve">When Successful signup response is less than 3 seconds </t>
  </si>
  <si>
    <t xml:space="preserve">When Un-Successful signup response is less than 3 seconds </t>
  </si>
  <si>
    <t xml:space="preserve">When response signup response time is withn 5 seconds on 3G wifi </t>
  </si>
  <si>
    <t xml:space="preserve">When response signup response time is withn 5 seconds on 5G wifi </t>
  </si>
  <si>
    <t>Neeraja M.</t>
  </si>
  <si>
    <r>
      <t xml:space="preserve">Last Review By: </t>
    </r>
    <r>
      <rPr>
        <sz val="10"/>
        <rFont val="Arial"/>
        <family val="2"/>
      </rPr>
      <t>Avalie Zhang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</si>
</sst>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rgb="FF000000"/>
      <name val="Arial"/>
    </font>
    <font>
      <sz val="10"/>
      <name val="Arial"/>
    </font>
    <font>
      <b/>
      <sz val="10"/>
      <color rgb="FFFFFFFF"/>
      <name val="Arial"/>
    </font>
    <font>
      <b/>
      <sz val="10"/>
      <name val="Arial"/>
    </font>
    <font>
      <sz val="8"/>
      <name val="Arial"/>
    </font>
    <font>
      <sz val="8"/>
      <name val="Arial"/>
      <family val="2"/>
    </font>
    <font>
      <sz val="9"/>
      <name val="Arial"/>
      <family val="2"/>
    </font>
    <font>
      <sz val="9"/>
      <color rgb="FF000000"/>
      <name val="Arial"/>
      <family val="2"/>
    </font>
    <font>
      <sz val="10"/>
      <name val="Arial"/>
      <family val="2"/>
    </font>
    <font>
      <sz val="10"/>
      <color rgb="FF000000"/>
      <name val="Arial"/>
      <family val="2"/>
    </font>
    <font>
      <sz val="14"/>
      <color rgb="FF000000"/>
      <name val="Arial"/>
      <family val="2"/>
    </font>
    <font>
      <b/>
      <sz val="14"/>
      <name val="Arial"/>
      <family val="2"/>
    </font>
    <font>
      <b/>
      <sz val="14"/>
      <color rgb="FF000000"/>
      <name val="Arial"/>
      <family val="2"/>
    </font>
    <font>
      <b/>
      <sz val="10"/>
      <name val="Arial"/>
      <family val="2"/>
    </font>
  </fonts>
  <fills count="11">
    <fill>
      <patternFill patternType="none"/>
    </fill>
    <fill>
      <patternFill patternType="gray125"/>
    </fill>
    <fill>
      <patternFill patternType="solid">
        <fgColor rgb="FFFF0000"/>
        <bgColor rgb="FFFF0000"/>
      </patternFill>
    </fill>
    <fill>
      <patternFill patternType="solid">
        <fgColor rgb="FFB7E1CD"/>
        <bgColor rgb="FFB7E1CD"/>
      </patternFill>
    </fill>
    <fill>
      <patternFill patternType="solid">
        <fgColor rgb="FFFFFF00"/>
        <bgColor rgb="FFFFFF00"/>
      </patternFill>
    </fill>
    <fill>
      <patternFill patternType="solid">
        <fgColor rgb="FFFF9900"/>
        <bgColor rgb="FFFF9900"/>
      </patternFill>
    </fill>
    <fill>
      <patternFill patternType="solid">
        <fgColor rgb="FF000000"/>
        <bgColor rgb="FF000000"/>
      </patternFill>
    </fill>
    <fill>
      <patternFill patternType="solid">
        <fgColor rgb="FF999999"/>
        <bgColor rgb="FF999999"/>
      </patternFill>
    </fill>
    <fill>
      <patternFill patternType="solid">
        <fgColor rgb="FFB7B7B7"/>
        <bgColor rgb="FFB7B7B7"/>
      </patternFill>
    </fill>
    <fill>
      <patternFill patternType="solid">
        <fgColor rgb="FFCCCCCC"/>
        <bgColor rgb="FFCCCCCC"/>
      </patternFill>
    </fill>
    <fill>
      <patternFill patternType="solid">
        <fgColor rgb="FFFFFFFF"/>
        <bgColor rgb="FFFFFFFF"/>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ck">
        <color auto="1"/>
      </right>
      <top style="thin">
        <color auto="1"/>
      </top>
      <bottom style="thin">
        <color auto="1"/>
      </bottom>
      <diagonal/>
    </border>
  </borders>
  <cellStyleXfs count="1">
    <xf numFmtId="0" fontId="0" fillId="0" borderId="0"/>
  </cellStyleXfs>
  <cellXfs count="34">
    <xf numFmtId="0" fontId="0" fillId="0" borderId="0" xfId="0"/>
    <xf numFmtId="0" fontId="1" fillId="0" borderId="0" xfId="0" applyFont="1"/>
    <xf numFmtId="0" fontId="1" fillId="0" borderId="0" xfId="0" applyFont="1" applyAlignment="1">
      <alignment wrapText="1"/>
    </xf>
    <xf numFmtId="0" fontId="1" fillId="2" borderId="0" xfId="0" applyFont="1" applyFill="1" applyAlignment="1">
      <alignment wrapText="1"/>
    </xf>
    <xf numFmtId="0" fontId="1" fillId="0" borderId="0" xfId="0" applyFont="1" applyAlignment="1">
      <alignment horizontal="right" wrapText="1"/>
    </xf>
    <xf numFmtId="0" fontId="1" fillId="3" borderId="0" xfId="0" applyFont="1" applyFill="1" applyAlignment="1">
      <alignment wrapText="1"/>
    </xf>
    <xf numFmtId="0" fontId="1" fillId="4" borderId="0" xfId="0" applyFont="1" applyFill="1" applyAlignment="1">
      <alignment wrapText="1"/>
    </xf>
    <xf numFmtId="0" fontId="1" fillId="5" borderId="0" xfId="0" applyFont="1" applyFill="1" applyAlignment="1">
      <alignment wrapText="1"/>
    </xf>
    <xf numFmtId="0" fontId="1" fillId="0" borderId="0" xfId="0" applyFont="1" applyAlignment="1">
      <alignment horizontal="left" wrapText="1"/>
    </xf>
    <xf numFmtId="0" fontId="1" fillId="0" borderId="0" xfId="0" applyFont="1" applyAlignment="1">
      <alignment horizontal="center" wrapText="1"/>
    </xf>
    <xf numFmtId="0" fontId="2" fillId="7" borderId="0" xfId="0" applyFont="1" applyFill="1" applyAlignment="1">
      <alignment wrapText="1"/>
    </xf>
    <xf numFmtId="0" fontId="3" fillId="8" borderId="0" xfId="0" applyFont="1" applyFill="1" applyAlignment="1">
      <alignment horizontal="center" wrapText="1"/>
    </xf>
    <xf numFmtId="0" fontId="3" fillId="9" borderId="0" xfId="0" applyFont="1" applyFill="1" applyAlignment="1">
      <alignment wrapText="1"/>
    </xf>
    <xf numFmtId="0" fontId="1" fillId="5" borderId="0" xfId="0" applyFont="1" applyFill="1" applyAlignment="1">
      <alignment horizontal="center" vertical="center" wrapText="1"/>
    </xf>
    <xf numFmtId="0" fontId="1" fillId="0" borderId="0" xfId="0" applyFont="1" applyAlignment="1">
      <alignment vertical="center" wrapText="1"/>
    </xf>
    <xf numFmtId="0" fontId="6" fillId="0" borderId="1" xfId="0" applyFont="1" applyBorder="1" applyAlignment="1">
      <alignment wrapText="1"/>
    </xf>
    <xf numFmtId="0" fontId="7" fillId="0" borderId="1" xfId="0" applyFont="1" applyBorder="1" applyAlignment="1">
      <alignment wrapText="1"/>
    </xf>
    <xf numFmtId="0" fontId="0" fillId="0" borderId="1" xfId="0" applyBorder="1" applyAlignment="1">
      <alignment wrapText="1"/>
    </xf>
    <xf numFmtId="0" fontId="8" fillId="0" borderId="1" xfId="0" applyFont="1" applyBorder="1" applyAlignment="1">
      <alignment wrapText="1"/>
    </xf>
    <xf numFmtId="0" fontId="9" fillId="10" borderId="1" xfId="0" applyFont="1" applyFill="1" applyBorder="1" applyAlignment="1">
      <alignment horizontal="left" vertical="center" wrapText="1"/>
    </xf>
    <xf numFmtId="0" fontId="8" fillId="0" borderId="1" xfId="0" applyFont="1" applyBorder="1" applyAlignment="1">
      <alignment vertical="center" wrapText="1"/>
    </xf>
    <xf numFmtId="0" fontId="8" fillId="0" borderId="1" xfId="0" applyFont="1" applyBorder="1" applyAlignment="1">
      <alignment horizontal="center" vertical="center" wrapText="1"/>
    </xf>
    <xf numFmtId="0" fontId="10" fillId="0" borderId="1" xfId="0" applyFont="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12" fillId="0" borderId="3" xfId="0" applyFont="1" applyBorder="1" applyAlignment="1">
      <alignment wrapText="1"/>
    </xf>
    <xf numFmtId="0" fontId="11" fillId="8" borderId="1" xfId="0" applyFont="1" applyFill="1" applyBorder="1" applyAlignment="1">
      <alignment horizontal="center" wrapText="1"/>
    </xf>
    <xf numFmtId="0" fontId="1" fillId="0" borderId="0" xfId="0" applyFont="1" applyAlignment="1">
      <alignment horizontal="center" wrapText="1"/>
    </xf>
    <xf numFmtId="0" fontId="0" fillId="0" borderId="0" xfId="0"/>
    <xf numFmtId="0" fontId="2" fillId="6" borderId="0" xfId="0" applyFont="1" applyFill="1" applyAlignment="1">
      <alignment horizontal="center" wrapText="1"/>
    </xf>
    <xf numFmtId="0" fontId="13" fillId="8" borderId="0" xfId="0" applyFont="1" applyFill="1" applyAlignment="1">
      <alignment horizontal="center" wrapText="1"/>
    </xf>
    <xf numFmtId="0" fontId="8" fillId="0" borderId="0" xfId="0" applyFont="1" applyAlignment="1">
      <alignment wrapText="1"/>
    </xf>
    <xf numFmtId="0" fontId="8" fillId="0" borderId="0" xfId="0" applyFont="1"/>
    <xf numFmtId="14" fontId="1" fillId="0" borderId="0" xfId="0" applyNumberFormat="1" applyFont="1"/>
  </cellXfs>
  <cellStyles count="1">
    <cellStyle name="Normal" xfId="0" builtinId="0"/>
  </cellStyles>
  <dxfs count="7">
    <dxf>
      <fill>
        <patternFill patternType="solid">
          <fgColor rgb="FFB7E1CD"/>
          <bgColor rgb="FFB7E1CD"/>
        </patternFill>
      </fill>
    </dxf>
    <dxf>
      <fill>
        <patternFill patternType="solid">
          <fgColor rgb="FFFFFFFF"/>
          <bgColor rgb="FFFFFFFF"/>
        </patternFill>
      </fill>
    </dxf>
    <dxf>
      <fill>
        <patternFill patternType="solid">
          <fgColor rgb="FFB7E1CD"/>
          <bgColor rgb="FFB7E1CD"/>
        </patternFill>
      </fill>
    </dxf>
    <dxf>
      <fill>
        <patternFill patternType="solid">
          <fgColor rgb="FFFFFF00"/>
          <bgColor rgb="FFFFFF00"/>
        </patternFill>
      </fill>
    </dxf>
    <dxf>
      <fill>
        <patternFill patternType="solid">
          <fgColor rgb="FFFF9900"/>
          <bgColor rgb="FFFF9900"/>
        </patternFill>
      </fill>
    </dxf>
    <dxf>
      <fill>
        <patternFill patternType="solid">
          <fgColor rgb="FFFF0000"/>
          <bgColor rgb="FFFF0000"/>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8</xdr:col>
      <xdr:colOff>104775</xdr:colOff>
      <xdr:row>8</xdr:row>
      <xdr:rowOff>85724</xdr:rowOff>
    </xdr:from>
    <xdr:to>
      <xdr:col>8</xdr:col>
      <xdr:colOff>2019300</xdr:colOff>
      <xdr:row>8</xdr:row>
      <xdr:rowOff>3374145</xdr:rowOff>
    </xdr:to>
    <xdr:pic>
      <xdr:nvPicPr>
        <xdr:cNvPr id="2" name="Picture 1">
          <a:extLst>
            <a:ext uri="{FF2B5EF4-FFF2-40B4-BE49-F238E27FC236}">
              <a16:creationId xmlns:a16="http://schemas.microsoft.com/office/drawing/2014/main" id="{D04126E6-530E-4506-AAB0-895CAD25454B}"/>
            </a:ext>
          </a:extLst>
        </xdr:cNvPr>
        <xdr:cNvPicPr>
          <a:picLocks noChangeAspect="1"/>
        </xdr:cNvPicPr>
      </xdr:nvPicPr>
      <xdr:blipFill>
        <a:blip xmlns:r="http://schemas.openxmlformats.org/officeDocument/2006/relationships" r:embed="rId1"/>
        <a:stretch>
          <a:fillRect/>
        </a:stretch>
      </xdr:blipFill>
      <xdr:spPr>
        <a:xfrm>
          <a:off x="15220950" y="14344649"/>
          <a:ext cx="1914525" cy="3288421"/>
        </a:xfrm>
        <a:prstGeom prst="rect">
          <a:avLst/>
        </a:prstGeom>
      </xdr:spPr>
    </xdr:pic>
    <xdr:clientData/>
  </xdr:twoCellAnchor>
  <xdr:twoCellAnchor editAs="oneCell">
    <xdr:from>
      <xdr:col>8</xdr:col>
      <xdr:colOff>320195</xdr:colOff>
      <xdr:row>8</xdr:row>
      <xdr:rowOff>3038475</xdr:rowOff>
    </xdr:from>
    <xdr:to>
      <xdr:col>8</xdr:col>
      <xdr:colOff>2238374</xdr:colOff>
      <xdr:row>9</xdr:row>
      <xdr:rowOff>2216890</xdr:rowOff>
    </xdr:to>
    <xdr:pic>
      <xdr:nvPicPr>
        <xdr:cNvPr id="3" name="Picture 2">
          <a:extLst>
            <a:ext uri="{FF2B5EF4-FFF2-40B4-BE49-F238E27FC236}">
              <a16:creationId xmlns:a16="http://schemas.microsoft.com/office/drawing/2014/main" id="{9AB1061F-2658-4E44-8389-1DF8863DFFC9}"/>
            </a:ext>
          </a:extLst>
        </xdr:cNvPr>
        <xdr:cNvPicPr>
          <a:picLocks noChangeAspect="1"/>
        </xdr:cNvPicPr>
      </xdr:nvPicPr>
      <xdr:blipFill>
        <a:blip xmlns:r="http://schemas.openxmlformats.org/officeDocument/2006/relationships" r:embed="rId2"/>
        <a:stretch>
          <a:fillRect/>
        </a:stretch>
      </xdr:blipFill>
      <xdr:spPr>
        <a:xfrm>
          <a:off x="15579245" y="17659350"/>
          <a:ext cx="1918179" cy="2902690"/>
        </a:xfrm>
        <a:prstGeom prst="rect">
          <a:avLst/>
        </a:prstGeom>
      </xdr:spPr>
    </xdr:pic>
    <xdr:clientData/>
  </xdr:twoCellAnchor>
  <xdr:twoCellAnchor editAs="oneCell">
    <xdr:from>
      <xdr:col>8</xdr:col>
      <xdr:colOff>152401</xdr:colOff>
      <xdr:row>10</xdr:row>
      <xdr:rowOff>1079250</xdr:rowOff>
    </xdr:from>
    <xdr:to>
      <xdr:col>8</xdr:col>
      <xdr:colOff>2943225</xdr:colOff>
      <xdr:row>10</xdr:row>
      <xdr:rowOff>3012994</xdr:rowOff>
    </xdr:to>
    <xdr:pic>
      <xdr:nvPicPr>
        <xdr:cNvPr id="4" name="Picture 3">
          <a:extLst>
            <a:ext uri="{FF2B5EF4-FFF2-40B4-BE49-F238E27FC236}">
              <a16:creationId xmlns:a16="http://schemas.microsoft.com/office/drawing/2014/main" id="{96550913-0A37-4763-84F2-17A52EBB8765}"/>
            </a:ext>
          </a:extLst>
        </xdr:cNvPr>
        <xdr:cNvPicPr>
          <a:picLocks noChangeAspect="1"/>
        </xdr:cNvPicPr>
      </xdr:nvPicPr>
      <xdr:blipFill>
        <a:blip xmlns:r="http://schemas.openxmlformats.org/officeDocument/2006/relationships" r:embed="rId3"/>
        <a:stretch>
          <a:fillRect/>
        </a:stretch>
      </xdr:blipFill>
      <xdr:spPr>
        <a:xfrm>
          <a:off x="15411451" y="21643725"/>
          <a:ext cx="2790824" cy="1933744"/>
        </a:xfrm>
        <a:prstGeom prst="rect">
          <a:avLst/>
        </a:prstGeom>
      </xdr:spPr>
    </xdr:pic>
    <xdr:clientData/>
  </xdr:twoCellAnchor>
  <xdr:twoCellAnchor editAs="oneCell">
    <xdr:from>
      <xdr:col>8</xdr:col>
      <xdr:colOff>218015</xdr:colOff>
      <xdr:row>12</xdr:row>
      <xdr:rowOff>220317</xdr:rowOff>
    </xdr:from>
    <xdr:to>
      <xdr:col>8</xdr:col>
      <xdr:colOff>1383196</xdr:colOff>
      <xdr:row>12</xdr:row>
      <xdr:rowOff>2286579</xdr:rowOff>
    </xdr:to>
    <xdr:pic>
      <xdr:nvPicPr>
        <xdr:cNvPr id="6" name="Picture 5">
          <a:extLst>
            <a:ext uri="{FF2B5EF4-FFF2-40B4-BE49-F238E27FC236}">
              <a16:creationId xmlns:a16="http://schemas.microsoft.com/office/drawing/2014/main" id="{81B6C5C8-6276-4336-8A65-65050355238E}"/>
            </a:ext>
          </a:extLst>
        </xdr:cNvPr>
        <xdr:cNvPicPr>
          <a:picLocks noChangeAspect="1"/>
        </xdr:cNvPicPr>
      </xdr:nvPicPr>
      <xdr:blipFill>
        <a:blip xmlns:r="http://schemas.openxmlformats.org/officeDocument/2006/relationships" r:embed="rId4"/>
        <a:stretch>
          <a:fillRect/>
        </a:stretch>
      </xdr:blipFill>
      <xdr:spPr>
        <a:xfrm>
          <a:off x="15448490" y="18451167"/>
          <a:ext cx="1165181" cy="2066262"/>
        </a:xfrm>
        <a:prstGeom prst="rect">
          <a:avLst/>
        </a:prstGeom>
      </xdr:spPr>
    </xdr:pic>
    <xdr:clientData/>
  </xdr:twoCellAnchor>
  <xdr:twoCellAnchor editAs="oneCell">
    <xdr:from>
      <xdr:col>7</xdr:col>
      <xdr:colOff>3411789</xdr:colOff>
      <xdr:row>12</xdr:row>
      <xdr:rowOff>2294282</xdr:rowOff>
    </xdr:from>
    <xdr:to>
      <xdr:col>8</xdr:col>
      <xdr:colOff>1130990</xdr:colOff>
      <xdr:row>13</xdr:row>
      <xdr:rowOff>1308641</xdr:rowOff>
    </xdr:to>
    <xdr:pic>
      <xdr:nvPicPr>
        <xdr:cNvPr id="7" name="Picture 6">
          <a:extLst>
            <a:ext uri="{FF2B5EF4-FFF2-40B4-BE49-F238E27FC236}">
              <a16:creationId xmlns:a16="http://schemas.microsoft.com/office/drawing/2014/main" id="{C1F664B8-F195-4BA9-8CD4-02AF41E55CD2}"/>
            </a:ext>
          </a:extLst>
        </xdr:cNvPr>
        <xdr:cNvPicPr>
          <a:picLocks noChangeAspect="1"/>
        </xdr:cNvPicPr>
      </xdr:nvPicPr>
      <xdr:blipFill>
        <a:blip xmlns:r="http://schemas.openxmlformats.org/officeDocument/2006/relationships" r:embed="rId5"/>
        <a:stretch>
          <a:fillRect/>
        </a:stretch>
      </xdr:blipFill>
      <xdr:spPr>
        <a:xfrm>
          <a:off x="15118014" y="27287882"/>
          <a:ext cx="1157726" cy="1995684"/>
        </a:xfrm>
        <a:prstGeom prst="rect">
          <a:avLst/>
        </a:prstGeom>
      </xdr:spPr>
    </xdr:pic>
    <xdr:clientData/>
  </xdr:twoCellAnchor>
  <xdr:twoCellAnchor editAs="oneCell">
    <xdr:from>
      <xdr:col>8</xdr:col>
      <xdr:colOff>43120</xdr:colOff>
      <xdr:row>13</xdr:row>
      <xdr:rowOff>1962977</xdr:rowOff>
    </xdr:from>
    <xdr:to>
      <xdr:col>8</xdr:col>
      <xdr:colOff>2120347</xdr:colOff>
      <xdr:row>21</xdr:row>
      <xdr:rowOff>1059</xdr:rowOff>
    </xdr:to>
    <xdr:pic>
      <xdr:nvPicPr>
        <xdr:cNvPr id="8" name="Picture 7">
          <a:extLst>
            <a:ext uri="{FF2B5EF4-FFF2-40B4-BE49-F238E27FC236}">
              <a16:creationId xmlns:a16="http://schemas.microsoft.com/office/drawing/2014/main" id="{D38A0438-8E54-4DB7-A62D-00CE7E283DDB}"/>
            </a:ext>
          </a:extLst>
        </xdr:cNvPr>
        <xdr:cNvPicPr>
          <a:picLocks noChangeAspect="1"/>
        </xdr:cNvPicPr>
      </xdr:nvPicPr>
      <xdr:blipFill>
        <a:blip xmlns:r="http://schemas.openxmlformats.org/officeDocument/2006/relationships" r:embed="rId6"/>
        <a:stretch>
          <a:fillRect/>
        </a:stretch>
      </xdr:blipFill>
      <xdr:spPr>
        <a:xfrm>
          <a:off x="15159295" y="29261627"/>
          <a:ext cx="2077227" cy="3114907"/>
        </a:xfrm>
        <a:prstGeom prst="rect">
          <a:avLst/>
        </a:prstGeom>
      </xdr:spPr>
    </xdr:pic>
    <xdr:clientData/>
  </xdr:twoCellAnchor>
  <xdr:twoCellAnchor editAs="oneCell">
    <xdr:from>
      <xdr:col>8</xdr:col>
      <xdr:colOff>82826</xdr:colOff>
      <xdr:row>0</xdr:row>
      <xdr:rowOff>173936</xdr:rowOff>
    </xdr:from>
    <xdr:to>
      <xdr:col>8</xdr:col>
      <xdr:colOff>2435087</xdr:colOff>
      <xdr:row>1</xdr:row>
      <xdr:rowOff>3301397</xdr:rowOff>
    </xdr:to>
    <xdr:pic>
      <xdr:nvPicPr>
        <xdr:cNvPr id="10" name="Picture 9">
          <a:extLst>
            <a:ext uri="{FF2B5EF4-FFF2-40B4-BE49-F238E27FC236}">
              <a16:creationId xmlns:a16="http://schemas.microsoft.com/office/drawing/2014/main" id="{2F80E513-5D79-4385-B1DB-02423E0139CD}"/>
            </a:ext>
          </a:extLst>
        </xdr:cNvPr>
        <xdr:cNvPicPr>
          <a:picLocks noChangeAspect="1"/>
        </xdr:cNvPicPr>
      </xdr:nvPicPr>
      <xdr:blipFill>
        <a:blip xmlns:r="http://schemas.openxmlformats.org/officeDocument/2006/relationships" r:embed="rId7"/>
        <a:stretch>
          <a:fillRect/>
        </a:stretch>
      </xdr:blipFill>
      <xdr:spPr>
        <a:xfrm>
          <a:off x="15199001" y="173936"/>
          <a:ext cx="2352261" cy="3327486"/>
        </a:xfrm>
        <a:prstGeom prst="rect">
          <a:avLst/>
        </a:prstGeom>
      </xdr:spPr>
    </xdr:pic>
    <xdr:clientData/>
  </xdr:twoCellAnchor>
  <xdr:twoCellAnchor editAs="oneCell">
    <xdr:from>
      <xdr:col>8</xdr:col>
      <xdr:colOff>53407</xdr:colOff>
      <xdr:row>5</xdr:row>
      <xdr:rowOff>99391</xdr:rowOff>
    </xdr:from>
    <xdr:to>
      <xdr:col>8</xdr:col>
      <xdr:colOff>2100013</xdr:colOff>
      <xdr:row>5</xdr:row>
      <xdr:rowOff>3025397</xdr:rowOff>
    </xdr:to>
    <xdr:pic>
      <xdr:nvPicPr>
        <xdr:cNvPr id="11" name="Picture 10">
          <a:extLst>
            <a:ext uri="{FF2B5EF4-FFF2-40B4-BE49-F238E27FC236}">
              <a16:creationId xmlns:a16="http://schemas.microsoft.com/office/drawing/2014/main" id="{DF2481FD-BF45-46E3-BDF9-6C9127DCF537}"/>
            </a:ext>
          </a:extLst>
        </xdr:cNvPr>
        <xdr:cNvPicPr>
          <a:picLocks noChangeAspect="1"/>
        </xdr:cNvPicPr>
      </xdr:nvPicPr>
      <xdr:blipFill>
        <a:blip xmlns:r="http://schemas.openxmlformats.org/officeDocument/2006/relationships" r:embed="rId8"/>
        <a:stretch>
          <a:fillRect/>
        </a:stretch>
      </xdr:blipFill>
      <xdr:spPr>
        <a:xfrm>
          <a:off x="15169582" y="3814141"/>
          <a:ext cx="2046606" cy="2926006"/>
        </a:xfrm>
        <a:prstGeom prst="rect">
          <a:avLst/>
        </a:prstGeom>
      </xdr:spPr>
    </xdr:pic>
    <xdr:clientData/>
  </xdr:twoCellAnchor>
  <xdr:twoCellAnchor editAs="oneCell">
    <xdr:from>
      <xdr:col>8</xdr:col>
      <xdr:colOff>84727</xdr:colOff>
      <xdr:row>7</xdr:row>
      <xdr:rowOff>91107</xdr:rowOff>
    </xdr:from>
    <xdr:to>
      <xdr:col>8</xdr:col>
      <xdr:colOff>2081777</xdr:colOff>
      <xdr:row>7</xdr:row>
      <xdr:rowOff>2859744</xdr:rowOff>
    </xdr:to>
    <xdr:pic>
      <xdr:nvPicPr>
        <xdr:cNvPr id="12" name="Picture 11">
          <a:extLst>
            <a:ext uri="{FF2B5EF4-FFF2-40B4-BE49-F238E27FC236}">
              <a16:creationId xmlns:a16="http://schemas.microsoft.com/office/drawing/2014/main" id="{920034CF-3A4A-4813-A324-35B2F84ADA14}"/>
            </a:ext>
          </a:extLst>
        </xdr:cNvPr>
        <xdr:cNvPicPr>
          <a:picLocks noChangeAspect="1"/>
        </xdr:cNvPicPr>
      </xdr:nvPicPr>
      <xdr:blipFill>
        <a:blip xmlns:r="http://schemas.openxmlformats.org/officeDocument/2006/relationships" r:embed="rId9"/>
        <a:stretch>
          <a:fillRect/>
        </a:stretch>
      </xdr:blipFill>
      <xdr:spPr>
        <a:xfrm>
          <a:off x="15200902" y="10835307"/>
          <a:ext cx="1997050" cy="2768637"/>
        </a:xfrm>
        <a:prstGeom prst="rect">
          <a:avLst/>
        </a:prstGeom>
      </xdr:spPr>
    </xdr:pic>
    <xdr:clientData/>
  </xdr:twoCellAnchor>
  <xdr:twoCellAnchor editAs="oneCell">
    <xdr:from>
      <xdr:col>8</xdr:col>
      <xdr:colOff>2124075</xdr:colOff>
      <xdr:row>5</xdr:row>
      <xdr:rowOff>104775</xdr:rowOff>
    </xdr:from>
    <xdr:to>
      <xdr:col>8</xdr:col>
      <xdr:colOff>4785418</xdr:colOff>
      <xdr:row>5</xdr:row>
      <xdr:rowOff>3009105</xdr:rowOff>
    </xdr:to>
    <xdr:pic>
      <xdr:nvPicPr>
        <xdr:cNvPr id="13" name="Picture 12">
          <a:extLst>
            <a:ext uri="{FF2B5EF4-FFF2-40B4-BE49-F238E27FC236}">
              <a16:creationId xmlns:a16="http://schemas.microsoft.com/office/drawing/2014/main" id="{EB095A6D-0E3F-B508-7250-27CFA670C0C3}"/>
            </a:ext>
          </a:extLst>
        </xdr:cNvPr>
        <xdr:cNvPicPr>
          <a:picLocks noChangeAspect="1"/>
        </xdr:cNvPicPr>
      </xdr:nvPicPr>
      <xdr:blipFill>
        <a:blip xmlns:r="http://schemas.openxmlformats.org/officeDocument/2006/relationships" r:embed="rId10"/>
        <a:stretch>
          <a:fillRect/>
        </a:stretch>
      </xdr:blipFill>
      <xdr:spPr>
        <a:xfrm>
          <a:off x="17383125" y="3971925"/>
          <a:ext cx="2661343" cy="2904330"/>
        </a:xfrm>
        <a:prstGeom prst="rect">
          <a:avLst/>
        </a:prstGeom>
      </xdr:spPr>
    </xdr:pic>
    <xdr:clientData/>
  </xdr:twoCellAnchor>
  <xdr:twoCellAnchor editAs="oneCell">
    <xdr:from>
      <xdr:col>8</xdr:col>
      <xdr:colOff>495300</xdr:colOff>
      <xdr:row>6</xdr:row>
      <xdr:rowOff>142875</xdr:rowOff>
    </xdr:from>
    <xdr:to>
      <xdr:col>8</xdr:col>
      <xdr:colOff>3156643</xdr:colOff>
      <xdr:row>6</xdr:row>
      <xdr:rowOff>3047205</xdr:rowOff>
    </xdr:to>
    <xdr:pic>
      <xdr:nvPicPr>
        <xdr:cNvPr id="14" name="Picture 13">
          <a:extLst>
            <a:ext uri="{FF2B5EF4-FFF2-40B4-BE49-F238E27FC236}">
              <a16:creationId xmlns:a16="http://schemas.microsoft.com/office/drawing/2014/main" id="{22E9E6FC-D052-4A76-9354-6303FB03B0F8}"/>
            </a:ext>
          </a:extLst>
        </xdr:cNvPr>
        <xdr:cNvPicPr>
          <a:picLocks noChangeAspect="1"/>
        </xdr:cNvPicPr>
      </xdr:nvPicPr>
      <xdr:blipFill>
        <a:blip xmlns:r="http://schemas.openxmlformats.org/officeDocument/2006/relationships" r:embed="rId10"/>
        <a:stretch>
          <a:fillRect/>
        </a:stretch>
      </xdr:blipFill>
      <xdr:spPr>
        <a:xfrm>
          <a:off x="15754350" y="7762875"/>
          <a:ext cx="2661343" cy="2904330"/>
        </a:xfrm>
        <a:prstGeom prst="rect">
          <a:avLst/>
        </a:prstGeom>
      </xdr:spPr>
    </xdr:pic>
    <xdr:clientData/>
  </xdr:twoCellAnchor>
  <xdr:twoCellAnchor editAs="oneCell">
    <xdr:from>
      <xdr:col>8</xdr:col>
      <xdr:colOff>857250</xdr:colOff>
      <xdr:row>11</xdr:row>
      <xdr:rowOff>304800</xdr:rowOff>
    </xdr:from>
    <xdr:to>
      <xdr:col>8</xdr:col>
      <xdr:colOff>4523917</xdr:colOff>
      <xdr:row>11</xdr:row>
      <xdr:rowOff>4295775</xdr:rowOff>
    </xdr:to>
    <xdr:pic>
      <xdr:nvPicPr>
        <xdr:cNvPr id="9" name="Picture 8">
          <a:extLst>
            <a:ext uri="{FF2B5EF4-FFF2-40B4-BE49-F238E27FC236}">
              <a16:creationId xmlns:a16="http://schemas.microsoft.com/office/drawing/2014/main" id="{81ED93A5-75D3-9A33-C2EE-1914A97D4930}"/>
            </a:ext>
          </a:extLst>
        </xdr:cNvPr>
        <xdr:cNvPicPr>
          <a:picLocks noChangeAspect="1"/>
        </xdr:cNvPicPr>
      </xdr:nvPicPr>
      <xdr:blipFill>
        <a:blip xmlns:r="http://schemas.openxmlformats.org/officeDocument/2006/relationships" r:embed="rId11"/>
        <a:stretch>
          <a:fillRect/>
        </a:stretch>
      </xdr:blipFill>
      <xdr:spPr>
        <a:xfrm>
          <a:off x="16116300" y="24955500"/>
          <a:ext cx="3666667" cy="3990975"/>
        </a:xfrm>
        <a:prstGeom prst="rect">
          <a:avLst/>
        </a:prstGeom>
      </xdr:spPr>
    </xdr:pic>
    <xdr:clientData/>
  </xdr:twoCellAnchor>
  <xdr:oneCellAnchor>
    <xdr:from>
      <xdr:col>8</xdr:col>
      <xdr:colOff>82826</xdr:colOff>
      <xdr:row>1</xdr:row>
      <xdr:rowOff>173936</xdr:rowOff>
    </xdr:from>
    <xdr:ext cx="2352261" cy="3327486"/>
    <xdr:pic>
      <xdr:nvPicPr>
        <xdr:cNvPr id="15" name="Picture 14">
          <a:extLst>
            <a:ext uri="{FF2B5EF4-FFF2-40B4-BE49-F238E27FC236}">
              <a16:creationId xmlns:a16="http://schemas.microsoft.com/office/drawing/2014/main" id="{E691AF18-CED6-4C94-92FE-375190DF627B}"/>
            </a:ext>
          </a:extLst>
        </xdr:cNvPr>
        <xdr:cNvPicPr>
          <a:picLocks noChangeAspect="1"/>
        </xdr:cNvPicPr>
      </xdr:nvPicPr>
      <xdr:blipFill>
        <a:blip xmlns:r="http://schemas.openxmlformats.org/officeDocument/2006/relationships" r:embed="rId7"/>
        <a:stretch>
          <a:fillRect/>
        </a:stretch>
      </xdr:blipFill>
      <xdr:spPr>
        <a:xfrm>
          <a:off x="15341876" y="173936"/>
          <a:ext cx="2352261" cy="3327486"/>
        </a:xfrm>
        <a:prstGeom prst="rect">
          <a:avLst/>
        </a:prstGeom>
      </xdr:spPr>
    </xdr:pic>
    <xdr:clientData/>
  </xdr:oneCellAnchor>
  <xdr:twoCellAnchor editAs="oneCell">
    <xdr:from>
      <xdr:col>8</xdr:col>
      <xdr:colOff>1323975</xdr:colOff>
      <xdr:row>2</xdr:row>
      <xdr:rowOff>9525</xdr:rowOff>
    </xdr:from>
    <xdr:to>
      <xdr:col>8</xdr:col>
      <xdr:colOff>3171825</xdr:colOff>
      <xdr:row>2</xdr:row>
      <xdr:rowOff>3482535</xdr:rowOff>
    </xdr:to>
    <xdr:pic>
      <xdr:nvPicPr>
        <xdr:cNvPr id="16" name="Picture 15">
          <a:extLst>
            <a:ext uri="{FF2B5EF4-FFF2-40B4-BE49-F238E27FC236}">
              <a16:creationId xmlns:a16="http://schemas.microsoft.com/office/drawing/2014/main" id="{F0A870CA-1D30-6BF1-DEA2-A1362684D31F}"/>
            </a:ext>
          </a:extLst>
        </xdr:cNvPr>
        <xdr:cNvPicPr>
          <a:picLocks noChangeAspect="1"/>
        </xdr:cNvPicPr>
      </xdr:nvPicPr>
      <xdr:blipFill>
        <a:blip xmlns:r="http://schemas.openxmlformats.org/officeDocument/2006/relationships" r:embed="rId12"/>
        <a:stretch>
          <a:fillRect/>
        </a:stretch>
      </xdr:blipFill>
      <xdr:spPr>
        <a:xfrm>
          <a:off x="16583025" y="3876675"/>
          <a:ext cx="1847850" cy="3473010"/>
        </a:xfrm>
        <a:prstGeom prst="rect">
          <a:avLst/>
        </a:prstGeom>
      </xdr:spPr>
    </xdr:pic>
    <xdr:clientData/>
  </xdr:twoCellAnchor>
  <xdr:twoCellAnchor editAs="oneCell">
    <xdr:from>
      <xdr:col>8</xdr:col>
      <xdr:colOff>1610820</xdr:colOff>
      <xdr:row>3</xdr:row>
      <xdr:rowOff>104775</xdr:rowOff>
    </xdr:from>
    <xdr:to>
      <xdr:col>8</xdr:col>
      <xdr:colOff>3171363</xdr:colOff>
      <xdr:row>3</xdr:row>
      <xdr:rowOff>3608939</xdr:rowOff>
    </xdr:to>
    <xdr:pic>
      <xdr:nvPicPr>
        <xdr:cNvPr id="19" name="Picture 18">
          <a:extLst>
            <a:ext uri="{FF2B5EF4-FFF2-40B4-BE49-F238E27FC236}">
              <a16:creationId xmlns:a16="http://schemas.microsoft.com/office/drawing/2014/main" id="{EE21F2D2-F99D-31C0-5A87-54F1BC5D7EB5}"/>
            </a:ext>
          </a:extLst>
        </xdr:cNvPr>
        <xdr:cNvPicPr>
          <a:picLocks noChangeAspect="1"/>
        </xdr:cNvPicPr>
      </xdr:nvPicPr>
      <xdr:blipFill>
        <a:blip xmlns:r="http://schemas.openxmlformats.org/officeDocument/2006/relationships" r:embed="rId13"/>
        <a:stretch>
          <a:fillRect/>
        </a:stretch>
      </xdr:blipFill>
      <xdr:spPr>
        <a:xfrm>
          <a:off x="16869870" y="7639050"/>
          <a:ext cx="1560543" cy="3504164"/>
        </a:xfrm>
        <a:prstGeom prst="rect">
          <a:avLst/>
        </a:prstGeom>
      </xdr:spPr>
    </xdr:pic>
    <xdr:clientData/>
  </xdr:twoCellAnchor>
  <xdr:oneCellAnchor>
    <xdr:from>
      <xdr:col>8</xdr:col>
      <xdr:colOff>1019175</xdr:colOff>
      <xdr:row>4</xdr:row>
      <xdr:rowOff>247650</xdr:rowOff>
    </xdr:from>
    <xdr:ext cx="2352261" cy="3327486"/>
    <xdr:pic>
      <xdr:nvPicPr>
        <xdr:cNvPr id="21" name="Picture 20">
          <a:extLst>
            <a:ext uri="{FF2B5EF4-FFF2-40B4-BE49-F238E27FC236}">
              <a16:creationId xmlns:a16="http://schemas.microsoft.com/office/drawing/2014/main" id="{165F1755-C93E-4C64-96D8-0B2631B9B79F}"/>
            </a:ext>
          </a:extLst>
        </xdr:cNvPr>
        <xdr:cNvPicPr>
          <a:picLocks noChangeAspect="1"/>
        </xdr:cNvPicPr>
      </xdr:nvPicPr>
      <xdr:blipFill>
        <a:blip xmlns:r="http://schemas.openxmlformats.org/officeDocument/2006/relationships" r:embed="rId7"/>
        <a:stretch>
          <a:fillRect/>
        </a:stretch>
      </xdr:blipFill>
      <xdr:spPr>
        <a:xfrm>
          <a:off x="16278225" y="11449050"/>
          <a:ext cx="2352261" cy="3327486"/>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1"/>
  <sheetViews>
    <sheetView tabSelected="1" zoomScale="85" zoomScaleNormal="85" workbookViewId="0">
      <selection activeCell="L16" sqref="L16"/>
    </sheetView>
  </sheetViews>
  <sheetFormatPr defaultColWidth="14.42578125" defaultRowHeight="15.75" customHeight="1" x14ac:dyDescent="0.2"/>
  <cols>
    <col min="1" max="1" width="33.42578125" customWidth="1"/>
    <col min="2" max="2" width="38.28515625" customWidth="1"/>
    <col min="3" max="3" width="42.42578125" customWidth="1"/>
    <col min="8" max="9" width="25.85546875" bestFit="1" customWidth="1"/>
  </cols>
  <sheetData>
    <row r="1" spans="1:12" ht="15.75" customHeight="1" x14ac:dyDescent="0.2">
      <c r="A1" s="1" t="s">
        <v>0</v>
      </c>
      <c r="B1" s="1" t="s">
        <v>174</v>
      </c>
      <c r="D1" s="1" t="s">
        <v>1</v>
      </c>
      <c r="E1" s="33">
        <v>45513</v>
      </c>
      <c r="H1" s="32" t="s">
        <v>175</v>
      </c>
      <c r="I1" s="2" t="s">
        <v>84</v>
      </c>
    </row>
    <row r="2" spans="1:12" ht="15.75" customHeight="1" x14ac:dyDescent="0.2">
      <c r="A2" s="1"/>
      <c r="B2" s="1"/>
      <c r="D2" s="1"/>
    </row>
    <row r="3" spans="1:12" ht="15.75" customHeight="1" x14ac:dyDescent="0.2">
      <c r="A3" s="2" t="s">
        <v>2</v>
      </c>
      <c r="B3" s="3">
        <f>COUNTIF(Scenarios!$F$2:$F$1022,"FAIL")</f>
        <v>12</v>
      </c>
      <c r="C3" s="4" t="s">
        <v>3</v>
      </c>
      <c r="D3" s="2">
        <f>COUNTIF(Defects!E2:E603,"Open")</f>
        <v>14</v>
      </c>
      <c r="E3" s="4" t="s">
        <v>4</v>
      </c>
      <c r="F3" s="2">
        <f>COUNTIF(Scenarios!$E$2:$E$9,E3)</f>
        <v>0</v>
      </c>
      <c r="G3" s="2"/>
      <c r="H3" s="2"/>
      <c r="I3" s="2"/>
      <c r="J3" s="2"/>
      <c r="K3" s="2"/>
      <c r="L3" s="2"/>
    </row>
    <row r="4" spans="1:12" ht="15.75" customHeight="1" x14ac:dyDescent="0.2">
      <c r="A4" s="2" t="s">
        <v>5</v>
      </c>
      <c r="B4" s="5">
        <f>COUNTIF(Scenarios!$F$2:$F$1022,"PASS")</f>
        <v>8</v>
      </c>
      <c r="C4" s="4" t="s">
        <v>6</v>
      </c>
      <c r="D4" s="2">
        <f>COUNTIF(Defects!E2:E603,"Close")</f>
        <v>0</v>
      </c>
      <c r="E4" s="4" t="s">
        <v>7</v>
      </c>
      <c r="F4" s="2">
        <f>COUNTIF(Scenarios!$E$2:$E$9,E4)</f>
        <v>0</v>
      </c>
      <c r="G4" s="2"/>
      <c r="H4" s="2"/>
      <c r="I4" s="2"/>
      <c r="J4" s="2"/>
      <c r="K4" s="2"/>
      <c r="L4" s="2"/>
    </row>
    <row r="5" spans="1:12" ht="15.75" customHeight="1" x14ac:dyDescent="0.2">
      <c r="A5" s="2" t="s">
        <v>8</v>
      </c>
      <c r="B5" s="6">
        <f>COUNTIF(Scenarios!$F$2:$F$1022,"NOT RUN")</f>
        <v>22</v>
      </c>
      <c r="C5" s="4" t="s">
        <v>9</v>
      </c>
      <c r="D5" s="2">
        <f>SUM(D3:D4)</f>
        <v>14</v>
      </c>
      <c r="E5" s="4" t="s">
        <v>10</v>
      </c>
      <c r="F5" s="2">
        <f>SUM(F3:F4)</f>
        <v>0</v>
      </c>
      <c r="G5" s="2"/>
      <c r="H5" s="2"/>
      <c r="I5" s="2"/>
      <c r="J5" s="2"/>
      <c r="K5" s="2"/>
      <c r="L5" s="2"/>
    </row>
    <row r="6" spans="1:12" ht="15.75" customHeight="1" x14ac:dyDescent="0.2">
      <c r="A6" s="2" t="s">
        <v>11</v>
      </c>
      <c r="B6" s="7">
        <f>COUNTIF(Scenarios!$F$2:$F$1022,"BLOCK")</f>
        <v>0</v>
      </c>
      <c r="C6" s="2"/>
      <c r="D6" s="2"/>
      <c r="E6" s="2"/>
      <c r="F6" s="2"/>
      <c r="G6" s="2"/>
      <c r="H6" s="2"/>
      <c r="I6" s="2"/>
      <c r="J6" s="2"/>
      <c r="K6" s="2"/>
      <c r="L6" s="2"/>
    </row>
    <row r="7" spans="1:12" ht="15.75" customHeight="1" x14ac:dyDescent="0.2">
      <c r="A7" s="2" t="s">
        <v>12</v>
      </c>
      <c r="B7" s="2">
        <f>COUNTIF(Scenarios!$F$2:$F$1022,"NA")</f>
        <v>5</v>
      </c>
      <c r="C7" s="2"/>
      <c r="D7" s="2"/>
      <c r="E7" s="2"/>
      <c r="F7" s="2"/>
      <c r="G7" s="2"/>
      <c r="H7" s="2"/>
      <c r="I7" s="2"/>
      <c r="J7" s="2"/>
      <c r="K7" s="2"/>
      <c r="L7" s="2"/>
    </row>
    <row r="8" spans="1:12" ht="15.75" customHeight="1" x14ac:dyDescent="0.2">
      <c r="A8" s="8" t="s">
        <v>9</v>
      </c>
      <c r="B8" s="9">
        <f>SUM(B3:B7)</f>
        <v>47</v>
      </c>
      <c r="C8" s="9"/>
      <c r="D8" s="9"/>
      <c r="E8" s="9"/>
      <c r="F8" s="9"/>
      <c r="G8" s="9"/>
      <c r="H8" s="9"/>
      <c r="I8" s="9"/>
      <c r="J8" s="9"/>
      <c r="K8" s="9"/>
      <c r="L8" s="9"/>
    </row>
    <row r="9" spans="1:12" ht="15.75" customHeight="1" x14ac:dyDescent="0.2">
      <c r="A9" s="27" t="s">
        <v>13</v>
      </c>
      <c r="B9" s="28"/>
      <c r="C9" s="28"/>
      <c r="D9" s="28"/>
      <c r="E9" s="28"/>
      <c r="F9" s="28"/>
      <c r="G9" s="28"/>
      <c r="H9" s="28"/>
      <c r="I9" s="28"/>
      <c r="J9" s="28"/>
      <c r="K9" s="28"/>
      <c r="L9" s="28"/>
    </row>
    <row r="10" spans="1:12" ht="15.75" customHeight="1" x14ac:dyDescent="0.2">
      <c r="A10" s="29" t="s">
        <v>14</v>
      </c>
      <c r="B10" s="28"/>
      <c r="C10" s="28"/>
      <c r="D10" s="29" t="s">
        <v>15</v>
      </c>
      <c r="E10" s="28"/>
      <c r="F10" s="28"/>
      <c r="G10" s="28"/>
      <c r="H10" s="28"/>
      <c r="I10" s="28"/>
      <c r="J10" s="29" t="s">
        <v>16</v>
      </c>
      <c r="K10" s="28"/>
      <c r="L10" s="28"/>
    </row>
    <row r="11" spans="1:12" ht="15.75" customHeight="1" x14ac:dyDescent="0.2">
      <c r="A11" s="10" t="s">
        <v>17</v>
      </c>
      <c r="B11" s="10" t="s">
        <v>18</v>
      </c>
      <c r="C11" s="10" t="s">
        <v>19</v>
      </c>
      <c r="D11" s="11" t="s">
        <v>20</v>
      </c>
      <c r="E11" s="11" t="s">
        <v>21</v>
      </c>
      <c r="F11" s="30" t="s">
        <v>22</v>
      </c>
      <c r="G11" s="30" t="s">
        <v>23</v>
      </c>
      <c r="H11" s="30" t="s">
        <v>105</v>
      </c>
      <c r="I11" s="30" t="s">
        <v>106</v>
      </c>
      <c r="J11" s="12" t="s">
        <v>24</v>
      </c>
      <c r="K11" s="12" t="s">
        <v>25</v>
      </c>
      <c r="L11" s="12" t="s">
        <v>26</v>
      </c>
    </row>
    <row r="12" spans="1:12" ht="15.75" customHeight="1" x14ac:dyDescent="0.2">
      <c r="A12" s="2" t="s">
        <v>46</v>
      </c>
      <c r="B12" s="1" t="s">
        <v>47</v>
      </c>
      <c r="C12" s="1" t="s">
        <v>47</v>
      </c>
      <c r="D12" s="13">
        <f>COUNTIFS(Scenarios!$C$2:$C$1272,CONCATENATE($C12," IS ",D$11))</f>
        <v>3</v>
      </c>
      <c r="E12" s="13">
        <f>COUNTIFS(Scenarios!$C$2:$C$1272,CONCATENATE($C12," IS ",E$11))</f>
        <v>9</v>
      </c>
      <c r="F12" s="13">
        <f>COUNTIFS(Scenarios!$C$2:$C$1272,CONCATENATE($C12," IS ",F$11))</f>
        <v>2</v>
      </c>
      <c r="G12" s="13">
        <f>COUNTIFS(Scenarios!$C$2:$C$1272,CONCATENATE($C12," IS ",G$11))</f>
        <v>4</v>
      </c>
      <c r="H12" s="13">
        <f>COUNTIFS(Scenarios!$C$2:$C$1272,CONCATENATE($C12," IS ",H$11))</f>
        <v>3</v>
      </c>
      <c r="I12" s="13">
        <f>COUNTIFS(Scenarios!$C$2:$C$1272,CONCATENATE($C12," IS ",I$11))</f>
        <v>4</v>
      </c>
      <c r="J12" s="2"/>
      <c r="K12" s="2"/>
      <c r="L12" s="2" t="s">
        <v>27</v>
      </c>
    </row>
    <row r="13" spans="1:12" ht="15.75" customHeight="1" x14ac:dyDescent="0.2">
      <c r="A13" s="2" t="s">
        <v>56</v>
      </c>
      <c r="B13" s="1" t="s">
        <v>48</v>
      </c>
      <c r="C13" s="1" t="s">
        <v>48</v>
      </c>
      <c r="D13" s="13">
        <f>COUNTIFS(Scenarios!$C$2:$C$1272,CONCATENATE($C13," IS ",D$11))</f>
        <v>2</v>
      </c>
      <c r="E13" s="13">
        <f>COUNTIFS(Scenarios!$C$2:$C$1272,CONCATENATE($C13," IS ",E$11))</f>
        <v>4</v>
      </c>
      <c r="F13" s="13">
        <f>COUNTIFS(Scenarios!$C$2:$C$1272,CONCATENATE($C13," IS ",F$11))</f>
        <v>2</v>
      </c>
      <c r="G13" s="13">
        <f>COUNTIFS(Scenarios!$C$2:$C$1272,CONCATENATE($C13," IS ",G$11))</f>
        <v>0</v>
      </c>
      <c r="H13" s="13">
        <f>COUNTIFS(Scenarios!$C$2:$C$1272,CONCATENATE($C13," IS ",H$11))</f>
        <v>0</v>
      </c>
      <c r="I13" s="13">
        <f>COUNTIFS(Scenarios!$C$2:$C$1272,CONCATENATE($C13," IS ",I$11))</f>
        <v>0</v>
      </c>
      <c r="J13" s="2"/>
      <c r="K13" s="2"/>
      <c r="L13" s="2" t="s">
        <v>29</v>
      </c>
    </row>
    <row r="14" spans="1:12" ht="15.75" customHeight="1" x14ac:dyDescent="0.2">
      <c r="A14" s="2" t="s">
        <v>57</v>
      </c>
      <c r="B14" s="14" t="s">
        <v>49</v>
      </c>
      <c r="C14" s="14" t="s">
        <v>49</v>
      </c>
      <c r="D14" s="13">
        <f>COUNTIFS(Scenarios!$C$2:$C$1272,CONCATENATE($C14," IS ",D$11))</f>
        <v>0</v>
      </c>
      <c r="E14" s="13">
        <f>COUNTIFS(Scenarios!$C$2:$C$1272,CONCATENATE($C14," IS ",E$11))</f>
        <v>3</v>
      </c>
      <c r="F14" s="13">
        <f>COUNTIFS(Scenarios!$C$2:$C$1272,CONCATENATE($C14," IS ",F$11))</f>
        <v>0</v>
      </c>
      <c r="G14" s="13">
        <f>COUNTIFS(Scenarios!$C$2:$C$1272,CONCATENATE($C14," IS ",G$11))</f>
        <v>0</v>
      </c>
      <c r="H14" s="13">
        <f>COUNTIFS(Scenarios!$C$2:$C$1272,CONCATENATE($C14," IS ",H$11))</f>
        <v>0</v>
      </c>
      <c r="I14" s="13">
        <f>COUNTIFS(Scenarios!$C$2:$C$1272,CONCATENATE($C14," IS ",I$11))</f>
        <v>0</v>
      </c>
      <c r="J14" s="2"/>
      <c r="K14" s="2"/>
      <c r="L14" s="2" t="s">
        <v>29</v>
      </c>
    </row>
    <row r="15" spans="1:12" ht="15.75" customHeight="1" x14ac:dyDescent="0.2">
      <c r="A15" s="2" t="s">
        <v>58</v>
      </c>
      <c r="B15" s="14" t="s">
        <v>50</v>
      </c>
      <c r="C15" s="14" t="s">
        <v>50</v>
      </c>
      <c r="D15" s="13">
        <f>COUNTIFS(Scenarios!$C$2:$C$1272,CONCATENATE($C15," IS ",D$11))</f>
        <v>4</v>
      </c>
      <c r="E15" s="13">
        <f>COUNTIFS(Scenarios!$C$2:$C$1272,CONCATENATE($C15," IS ",E$11))</f>
        <v>2</v>
      </c>
      <c r="F15" s="13">
        <f>COUNTIFS(Scenarios!$C$2:$C$1272,CONCATENATE($C15," IS ",F$11))</f>
        <v>0</v>
      </c>
      <c r="G15" s="13">
        <f>COUNTIFS(Scenarios!$C$2:$C$1272,CONCATENATE($C15," IS ",G$11))</f>
        <v>0</v>
      </c>
      <c r="H15" s="13">
        <f>COUNTIFS(Scenarios!$C$2:$C$1272,CONCATENATE($C15," IS ",H$11))</f>
        <v>0</v>
      </c>
      <c r="I15" s="13">
        <f>COUNTIFS(Scenarios!$C$2:$C$1272,CONCATENATE($C15," IS ",I$11))</f>
        <v>0</v>
      </c>
      <c r="J15" s="2"/>
      <c r="K15" s="2"/>
      <c r="L15" s="2" t="s">
        <v>29</v>
      </c>
    </row>
    <row r="16" spans="1:12" ht="15.75" customHeight="1" x14ac:dyDescent="0.2">
      <c r="A16" s="2" t="s">
        <v>59</v>
      </c>
      <c r="B16" s="14" t="s">
        <v>51</v>
      </c>
      <c r="C16" s="14" t="s">
        <v>51</v>
      </c>
      <c r="D16" s="13">
        <f>COUNTIFS(Scenarios!$C$2:$C$1272,CONCATENATE($C16," IS ",D$11))</f>
        <v>0</v>
      </c>
      <c r="E16" s="13">
        <f>COUNTIFS(Scenarios!$C$2:$C$1272,CONCATENATE($C16," IS ",E$11))</f>
        <v>4</v>
      </c>
      <c r="F16" s="13">
        <f>COUNTIFS(Scenarios!$C$2:$C$1272,CONCATENATE($C16," IS ",F$11))</f>
        <v>0</v>
      </c>
      <c r="G16" s="13">
        <f>COUNTIFS(Scenarios!$C$2:$C$1272,CONCATENATE($C16," IS ",G$11))</f>
        <v>0</v>
      </c>
      <c r="H16" s="13">
        <f>COUNTIFS(Scenarios!$C$2:$C$1272,CONCATENATE($C16," IS ",H$11))</f>
        <v>0</v>
      </c>
      <c r="I16" s="13">
        <f>COUNTIFS(Scenarios!$C$2:$C$1272,CONCATENATE($C16," IS ",I$11))</f>
        <v>0</v>
      </c>
      <c r="J16" s="2"/>
      <c r="K16" s="2"/>
      <c r="L16" s="2" t="s">
        <v>29</v>
      </c>
    </row>
    <row r="17" spans="1:12" ht="15.75" customHeight="1" x14ac:dyDescent="0.2">
      <c r="A17" s="2" t="s">
        <v>60</v>
      </c>
      <c r="B17" s="14" t="s">
        <v>52</v>
      </c>
      <c r="C17" s="14" t="s">
        <v>52</v>
      </c>
      <c r="D17" s="13">
        <f>COUNTIFS(Scenarios!$C$2:$C$1272,CONCATENATE($C17," IS ",D$11))</f>
        <v>0</v>
      </c>
      <c r="E17" s="13">
        <f>COUNTIFS(Scenarios!$C$2:$C$1272,CONCATENATE($C17," IS ",E$11))</f>
        <v>0</v>
      </c>
      <c r="F17" s="13">
        <f>COUNTIFS(Scenarios!$C$2:$C$1272,CONCATENATE($C17," IS ",F$11))</f>
        <v>0</v>
      </c>
      <c r="G17" s="13">
        <f>COUNTIFS(Scenarios!$C$2:$C$1272,CONCATENATE($C17," IS ",G$11))</f>
        <v>0</v>
      </c>
      <c r="H17" s="13">
        <f>COUNTIFS(Scenarios!$C$2:$C$1272,CONCATENATE($C17," IS ",H$11))</f>
        <v>0</v>
      </c>
      <c r="I17" s="13">
        <f>COUNTIFS(Scenarios!$C$2:$C$1272,CONCATENATE($C17," IS ",I$11))</f>
        <v>0</v>
      </c>
      <c r="J17" s="2"/>
      <c r="K17" s="2"/>
      <c r="L17" s="2" t="s">
        <v>29</v>
      </c>
    </row>
    <row r="18" spans="1:12" ht="15.75" customHeight="1" x14ac:dyDescent="0.2">
      <c r="A18" s="2" t="s">
        <v>61</v>
      </c>
      <c r="B18" s="14" t="s">
        <v>53</v>
      </c>
      <c r="C18" s="14" t="s">
        <v>53</v>
      </c>
      <c r="D18" s="13">
        <f>COUNTIFS(Scenarios!$C$2:$C$1272,CONCATENATE($C18," IS ",D$11))</f>
        <v>0</v>
      </c>
      <c r="E18" s="13">
        <f>COUNTIFS(Scenarios!$C$2:$C$1272,CONCATENATE($C18," IS ",E$11))</f>
        <v>0</v>
      </c>
      <c r="F18" s="13">
        <f>COUNTIFS(Scenarios!$C$2:$C$1272,CONCATENATE($C18," IS ",F$11))</f>
        <v>0</v>
      </c>
      <c r="G18" s="13">
        <f>COUNTIFS(Scenarios!$C$2:$C$1272,CONCATENATE($C18," IS ",G$11))</f>
        <v>0</v>
      </c>
      <c r="H18" s="13">
        <f>COUNTIFS(Scenarios!$C$2:$C$1272,CONCATENATE($C18," IS ",H$11))</f>
        <v>0</v>
      </c>
      <c r="I18" s="13">
        <f>COUNTIFS(Scenarios!$C$2:$C$1272,CONCATENATE($C18," IS ",I$11))</f>
        <v>0</v>
      </c>
      <c r="J18" s="2"/>
      <c r="K18" s="2"/>
      <c r="L18" s="2" t="s">
        <v>29</v>
      </c>
    </row>
    <row r="19" spans="1:12" ht="15.75" customHeight="1" x14ac:dyDescent="0.2">
      <c r="A19" s="2" t="s">
        <v>62</v>
      </c>
      <c r="B19" s="14" t="s">
        <v>54</v>
      </c>
      <c r="C19" s="14" t="s">
        <v>54</v>
      </c>
      <c r="D19" s="13">
        <f>COUNTIFS(Scenarios!$C$2:$C$1272,CONCATENATE($C19," IS ",D$11))</f>
        <v>0</v>
      </c>
      <c r="E19" s="13">
        <f>COUNTIFS(Scenarios!$C$2:$C$1272,CONCATENATE($C19," IS ",E$11))</f>
        <v>0</v>
      </c>
      <c r="F19" s="13">
        <f>COUNTIFS(Scenarios!$C$2:$C$1272,CONCATENATE($C19," IS ",F$11))</f>
        <v>0</v>
      </c>
      <c r="G19" s="13">
        <f>COUNTIFS(Scenarios!$C$2:$C$1272,CONCATENATE($C19," IS ",G$11))</f>
        <v>0</v>
      </c>
      <c r="H19" s="13">
        <f>COUNTIFS(Scenarios!$C$2:$C$1272,CONCATENATE($C19," IS ",H$11))</f>
        <v>0</v>
      </c>
      <c r="I19" s="13">
        <f>COUNTIFS(Scenarios!$C$2:$C$1272,CONCATENATE($C19," IS ",I$11))</f>
        <v>0</v>
      </c>
      <c r="J19" s="2"/>
      <c r="K19" s="2"/>
      <c r="L19" s="2" t="s">
        <v>29</v>
      </c>
    </row>
    <row r="20" spans="1:12" ht="15.75" customHeight="1" x14ac:dyDescent="0.2">
      <c r="A20" s="2" t="s">
        <v>63</v>
      </c>
      <c r="B20" s="14" t="s">
        <v>55</v>
      </c>
      <c r="C20" s="14" t="s">
        <v>55</v>
      </c>
      <c r="D20" s="13">
        <f>COUNTIFS(Scenarios!$C$2:$C$1272,CONCATENATE($C20," IS ",D$11))</f>
        <v>1</v>
      </c>
      <c r="E20" s="13">
        <f>COUNTIFS(Scenarios!$C$2:$C$1272,CONCATENATE($C20," IS ",E$11))</f>
        <v>0</v>
      </c>
      <c r="F20" s="13">
        <f>COUNTIFS(Scenarios!$C$2:$C$1272,CONCATENATE($C20," IS ",F$11))</f>
        <v>0</v>
      </c>
      <c r="G20" s="13">
        <f>COUNTIFS(Scenarios!$C$2:$C$1272,CONCATENATE($C20," IS ",G$11))</f>
        <v>0</v>
      </c>
      <c r="H20" s="13">
        <f>COUNTIFS(Scenarios!$C$2:$C$1272,CONCATENATE($C20," IS ",H$11))</f>
        <v>0</v>
      </c>
      <c r="I20" s="13">
        <f>COUNTIFS(Scenarios!$C$2:$C$1272,CONCATENATE($C20," IS ",I$11))</f>
        <v>0</v>
      </c>
      <c r="J20" s="2"/>
      <c r="K20" s="2"/>
      <c r="L20" s="2" t="s">
        <v>29</v>
      </c>
    </row>
    <row r="21" spans="1:12" ht="15.75" customHeight="1" x14ac:dyDescent="0.2">
      <c r="A21" s="2" t="s">
        <v>64</v>
      </c>
      <c r="B21" s="14" t="s">
        <v>28</v>
      </c>
      <c r="C21" s="14" t="s">
        <v>28</v>
      </c>
      <c r="D21" s="13">
        <f>COUNTIFS(Scenarios!$C$2:$C$1272,CONCATENATE($C21," IS ",D$11))</f>
        <v>0</v>
      </c>
      <c r="E21" s="13">
        <f>COUNTIFS(Scenarios!$C$2:$C$1272,CONCATENATE($C21," IS ",E$11))</f>
        <v>0</v>
      </c>
      <c r="F21" s="13">
        <f>COUNTIFS(Scenarios!$C$2:$C$1272,CONCATENATE($C21," IS ",F$11))</f>
        <v>0</v>
      </c>
      <c r="G21" s="13">
        <f>COUNTIFS(Scenarios!$C$2:$C$1272,CONCATENATE($C21," IS ",G$11))</f>
        <v>0</v>
      </c>
      <c r="H21" s="13">
        <f>COUNTIFS(Scenarios!$C$2:$C$1272,CONCATENATE($C21," IS ",H$11))</f>
        <v>0</v>
      </c>
      <c r="I21" s="13">
        <f>COUNTIFS(Scenarios!$C$2:$C$1272,CONCATENATE($C21," IS ",I$11))</f>
        <v>0</v>
      </c>
      <c r="L21" s="2" t="s">
        <v>29</v>
      </c>
    </row>
  </sheetData>
  <mergeCells count="4">
    <mergeCell ref="A9:L9"/>
    <mergeCell ref="A10:C10"/>
    <mergeCell ref="D10:I10"/>
    <mergeCell ref="J10:L10"/>
  </mergeCells>
  <phoneticPr fontId="4" type="noConversion"/>
  <conditionalFormatting sqref="C29">
    <cfRule type="notContainsBlanks" dxfId="6" priority="7">
      <formula>LEN(TRIM(C29))&gt;0</formula>
    </cfRule>
  </conditionalFormatting>
  <conditionalFormatting sqref="D12:I21">
    <cfRule type="expression" dxfId="5" priority="1">
      <formula>COUNTIFS(INDIRECT("Scenarios!$C$2:$C$1420"),CONCATENATE($C12," IS ",D$11),INDIRECT("Scenarios!$F$2:$F$1420"),"FAIL")&gt;=1</formula>
    </cfRule>
    <cfRule type="expression" dxfId="4" priority="2">
      <formula>COUNTIFS(INDIRECT("Scenarios!$C$2:$C$1420"),CONCATENATE($C12," IS ",D$11),INDIRECT("Scenarios!$F$2:$F$1420"),"BLOCK")&gt;=1</formula>
    </cfRule>
    <cfRule type="expression" dxfId="3" priority="3">
      <formula>COUNTIFS(INDIRECT("Scenarios!$C$2:$C$1420"),CONCATENATE($C12," IS ",D$11),INDIRECT("Scenarios!$F$2:$F$1420"),"NOT RUN")&gt;=1</formula>
    </cfRule>
    <cfRule type="expression" dxfId="2" priority="4">
      <formula>COUNTIFS(INDIRECT("Scenarios!$C$2:$C$1420"),CONCATENATE($C12," IS ",D$11),INDIRECT("Scenarios!$F$2:$F$1420"),"PASS")&gt;=1</formula>
    </cfRule>
    <cfRule type="notContainsBlanks" dxfId="1" priority="5">
      <formula>LEN(TRIM(D12))&gt;0</formula>
    </cfRule>
  </conditionalFormatting>
  <conditionalFormatting sqref="E25">
    <cfRule type="notContainsBlanks" dxfId="0" priority="6">
      <formula>LEN(TRIM(E25))&gt;0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H59"/>
  <sheetViews>
    <sheetView workbookViewId="0">
      <selection activeCell="B26" sqref="B26"/>
    </sheetView>
  </sheetViews>
  <sheetFormatPr defaultColWidth="14.42578125" defaultRowHeight="15.75" customHeight="1" x14ac:dyDescent="0.2"/>
  <cols>
    <col min="1" max="1" width="34.42578125" style="16" customWidth="1"/>
    <col min="2" max="2" width="22.85546875" style="16" bestFit="1" customWidth="1"/>
    <col min="3" max="3" width="33.5703125" style="16" customWidth="1"/>
    <col min="4" max="4" width="134.5703125" style="16" customWidth="1"/>
    <col min="5" max="6" width="14.42578125" style="16"/>
    <col min="7" max="7" width="111.85546875" style="16" bestFit="1" customWidth="1"/>
    <col min="8" max="16384" width="14.42578125" style="16"/>
  </cols>
  <sheetData>
    <row r="1" spans="1:8" s="25" customFormat="1" ht="15.75" customHeight="1" x14ac:dyDescent="0.25">
      <c r="A1" s="23" t="s">
        <v>30</v>
      </c>
      <c r="B1" s="24" t="s">
        <v>31</v>
      </c>
      <c r="C1" s="24" t="s">
        <v>32</v>
      </c>
      <c r="D1" s="24" t="s">
        <v>33</v>
      </c>
      <c r="E1" s="24" t="s">
        <v>34</v>
      </c>
      <c r="F1" s="24" t="s">
        <v>26</v>
      </c>
      <c r="G1" s="24" t="s">
        <v>25</v>
      </c>
      <c r="H1" s="25" t="s">
        <v>145</v>
      </c>
    </row>
    <row r="2" spans="1:8" ht="15.75" customHeight="1" x14ac:dyDescent="0.2">
      <c r="A2" s="16" t="str">
        <f>Summary!$C$12</f>
        <v>User Signup</v>
      </c>
      <c r="B2" s="16" t="str">
        <f>Summary!$E$11</f>
        <v>Compliance</v>
      </c>
      <c r="C2" s="16" t="str">
        <f t="shared" ref="C2:C13" si="0">CONCATENATE(A2," Is ",B2)</f>
        <v>User Signup Is Compliance</v>
      </c>
      <c r="D2" s="15" t="s">
        <v>108</v>
      </c>
      <c r="F2" s="31" t="s">
        <v>2</v>
      </c>
      <c r="G2" s="15" t="s">
        <v>144</v>
      </c>
      <c r="H2" s="16" t="s">
        <v>42</v>
      </c>
    </row>
    <row r="3" spans="1:8" ht="15.75" customHeight="1" x14ac:dyDescent="0.2">
      <c r="A3" s="16" t="str">
        <f>Summary!$C$12</f>
        <v>User Signup</v>
      </c>
      <c r="B3" s="16" t="str">
        <f>Summary!$E$11</f>
        <v>Compliance</v>
      </c>
      <c r="C3" s="16" t="str">
        <f t="shared" si="0"/>
        <v>User Signup Is Compliance</v>
      </c>
      <c r="D3" s="15" t="s">
        <v>107</v>
      </c>
      <c r="F3" s="31" t="s">
        <v>5</v>
      </c>
      <c r="G3" s="15"/>
    </row>
    <row r="4" spans="1:8" ht="15.75" customHeight="1" x14ac:dyDescent="0.2">
      <c r="A4" s="16" t="str">
        <f>Summary!$C$12</f>
        <v>User Signup</v>
      </c>
      <c r="B4" s="16" t="str">
        <f>Summary!$E$11</f>
        <v>Compliance</v>
      </c>
      <c r="C4" s="16" t="str">
        <f t="shared" si="0"/>
        <v>User Signup Is Compliance</v>
      </c>
      <c r="D4" s="15" t="s">
        <v>109</v>
      </c>
      <c r="F4" s="31" t="s">
        <v>2</v>
      </c>
      <c r="G4" s="15" t="s">
        <v>144</v>
      </c>
      <c r="H4" s="16" t="s">
        <v>42</v>
      </c>
    </row>
    <row r="5" spans="1:8" ht="15.75" customHeight="1" x14ac:dyDescent="0.2">
      <c r="A5" s="16" t="str">
        <f>Summary!$C$12</f>
        <v>User Signup</v>
      </c>
      <c r="B5" s="16" t="str">
        <f>Summary!$E$11</f>
        <v>Compliance</v>
      </c>
      <c r="C5" s="16" t="str">
        <f t="shared" si="0"/>
        <v>User Signup Is Compliance</v>
      </c>
      <c r="D5" s="15" t="s">
        <v>110</v>
      </c>
      <c r="F5" s="31" t="s">
        <v>2</v>
      </c>
      <c r="G5" s="15" t="s">
        <v>144</v>
      </c>
      <c r="H5" s="16" t="s">
        <v>42</v>
      </c>
    </row>
    <row r="6" spans="1:8" ht="15.75" customHeight="1" x14ac:dyDescent="0.2">
      <c r="A6" s="16" t="str">
        <f>Summary!$C$12</f>
        <v>User Signup</v>
      </c>
      <c r="B6" s="16" t="str">
        <f>Summary!$E$11</f>
        <v>Compliance</v>
      </c>
      <c r="C6" s="16" t="str">
        <f t="shared" si="0"/>
        <v>User Signup Is Compliance</v>
      </c>
      <c r="D6" s="15" t="s">
        <v>111</v>
      </c>
      <c r="F6" s="31" t="s">
        <v>2</v>
      </c>
      <c r="G6" s="15" t="s">
        <v>144</v>
      </c>
      <c r="H6" s="16" t="s">
        <v>42</v>
      </c>
    </row>
    <row r="7" spans="1:8" ht="15.75" customHeight="1" x14ac:dyDescent="0.2">
      <c r="A7" s="16" t="str">
        <f>Summary!$C$12</f>
        <v>User Signup</v>
      </c>
      <c r="B7" s="16" t="str">
        <f>Summary!$E$11</f>
        <v>Compliance</v>
      </c>
      <c r="C7" s="16" t="str">
        <f t="shared" si="0"/>
        <v>User Signup Is Compliance</v>
      </c>
      <c r="D7" s="15" t="s">
        <v>112</v>
      </c>
      <c r="F7" s="31" t="s">
        <v>2</v>
      </c>
      <c r="G7" s="15" t="s">
        <v>144</v>
      </c>
      <c r="H7" s="16" t="s">
        <v>42</v>
      </c>
    </row>
    <row r="8" spans="1:8" ht="15.75" customHeight="1" x14ac:dyDescent="0.2">
      <c r="A8" s="16" t="str">
        <f>Summary!$C$12</f>
        <v>User Signup</v>
      </c>
      <c r="B8" s="16" t="str">
        <f>Summary!$E$11</f>
        <v>Compliance</v>
      </c>
      <c r="C8" s="16" t="str">
        <f t="shared" si="0"/>
        <v>User Signup Is Compliance</v>
      </c>
      <c r="D8" s="15" t="s">
        <v>113</v>
      </c>
      <c r="F8" s="31" t="s">
        <v>2</v>
      </c>
      <c r="G8" s="15" t="s">
        <v>144</v>
      </c>
      <c r="H8" s="16" t="s">
        <v>42</v>
      </c>
    </row>
    <row r="9" spans="1:8" ht="15.75" customHeight="1" x14ac:dyDescent="0.2">
      <c r="A9" s="16" t="str">
        <f>Summary!$C$12</f>
        <v>User Signup</v>
      </c>
      <c r="B9" s="16" t="str">
        <f>Summary!$E$11</f>
        <v>Compliance</v>
      </c>
      <c r="C9" s="16" t="str">
        <f t="shared" si="0"/>
        <v>User Signup Is Compliance</v>
      </c>
      <c r="D9" s="15" t="s">
        <v>114</v>
      </c>
      <c r="F9" s="31" t="s">
        <v>2</v>
      </c>
      <c r="G9" s="15" t="s">
        <v>144</v>
      </c>
      <c r="H9" s="16" t="s">
        <v>42</v>
      </c>
    </row>
    <row r="10" spans="1:8" ht="12.75" x14ac:dyDescent="0.2">
      <c r="A10" s="16" t="str">
        <f>Summary!$C$12</f>
        <v>User Signup</v>
      </c>
      <c r="B10" s="16" t="str">
        <f>Summary!$E$11</f>
        <v>Compliance</v>
      </c>
      <c r="C10" s="16" t="str">
        <f t="shared" si="0"/>
        <v>User Signup Is Compliance</v>
      </c>
      <c r="D10" s="15" t="s">
        <v>115</v>
      </c>
      <c r="F10" s="31" t="s">
        <v>2</v>
      </c>
      <c r="G10" s="15" t="s">
        <v>146</v>
      </c>
      <c r="H10" s="16" t="s">
        <v>44</v>
      </c>
    </row>
    <row r="11" spans="1:8" ht="12.75" x14ac:dyDescent="0.2">
      <c r="A11" s="16" t="str">
        <f>Summary!$C$12</f>
        <v>User Signup</v>
      </c>
      <c r="B11" s="16" t="str">
        <f>Summary!$D$11</f>
        <v>Secure</v>
      </c>
      <c r="C11" s="16" t="str">
        <f t="shared" si="0"/>
        <v>User Signup Is Secure</v>
      </c>
      <c r="D11" s="16" t="s">
        <v>116</v>
      </c>
      <c r="F11" s="31" t="s">
        <v>2</v>
      </c>
      <c r="G11" s="15" t="s">
        <v>151</v>
      </c>
      <c r="H11" s="16" t="s">
        <v>71</v>
      </c>
    </row>
    <row r="12" spans="1:8" ht="15.75" customHeight="1" x14ac:dyDescent="0.2">
      <c r="A12" s="16" t="str">
        <f>Summary!$C$12</f>
        <v>User Signup</v>
      </c>
      <c r="B12" s="16" t="str">
        <f>Summary!$D$11</f>
        <v>Secure</v>
      </c>
      <c r="C12" s="16" t="str">
        <f t="shared" si="0"/>
        <v>User Signup Is Secure</v>
      </c>
      <c r="D12" s="16" t="s">
        <v>156</v>
      </c>
      <c r="F12" s="31" t="s">
        <v>5</v>
      </c>
      <c r="G12" s="16" t="s">
        <v>157</v>
      </c>
    </row>
    <row r="13" spans="1:8" ht="15.75" customHeight="1" x14ac:dyDescent="0.2">
      <c r="A13" s="16" t="str">
        <f>Summary!$C$12</f>
        <v>User Signup</v>
      </c>
      <c r="B13" s="16" t="str">
        <f>Summary!$D$11</f>
        <v>Secure</v>
      </c>
      <c r="C13" s="16" t="str">
        <f t="shared" si="0"/>
        <v>User Signup Is Secure</v>
      </c>
      <c r="D13" s="16" t="s">
        <v>117</v>
      </c>
      <c r="F13" s="31" t="s">
        <v>2</v>
      </c>
      <c r="G13" s="16" t="s">
        <v>157</v>
      </c>
    </row>
    <row r="14" spans="1:8" ht="12.75" x14ac:dyDescent="0.2">
      <c r="A14" s="16" t="str">
        <f>Summary!$C$12</f>
        <v>User Signup</v>
      </c>
      <c r="B14" s="16" t="str">
        <f>Summary!$F$11</f>
        <v>Auditable</v>
      </c>
      <c r="C14" s="16" t="str">
        <f t="shared" ref="C14" si="1">CONCATENATE(A14," Is ",B14)</f>
        <v>User Signup Is Auditable</v>
      </c>
      <c r="D14" s="16" t="s">
        <v>118</v>
      </c>
      <c r="F14" s="31" t="s">
        <v>5</v>
      </c>
      <c r="G14" s="15" t="s">
        <v>159</v>
      </c>
    </row>
    <row r="15" spans="1:8" ht="15.75" customHeight="1" x14ac:dyDescent="0.2">
      <c r="A15" s="16" t="str">
        <f>Summary!$C$12</f>
        <v>User Signup</v>
      </c>
      <c r="B15" s="16" t="str">
        <f>Summary!$F$11</f>
        <v>Auditable</v>
      </c>
      <c r="C15" s="16" t="str">
        <f t="shared" ref="C15:C44" si="2">CONCATENATE(A15," Is ",B15)</f>
        <v>User Signup Is Auditable</v>
      </c>
      <c r="D15" s="16" t="s">
        <v>119</v>
      </c>
      <c r="F15" s="31" t="s">
        <v>5</v>
      </c>
      <c r="G15" s="15" t="s">
        <v>159</v>
      </c>
    </row>
    <row r="16" spans="1:8" ht="15.75" customHeight="1" x14ac:dyDescent="0.2">
      <c r="A16" s="16" t="str">
        <f>Summary!$C$12</f>
        <v>User Signup</v>
      </c>
      <c r="B16" s="16" t="str">
        <f>Summary!$G$11</f>
        <v xml:space="preserve">Accessible </v>
      </c>
      <c r="C16" s="16" t="str">
        <f>CONCATENATE(A16," Is ",B16)</f>
        <v xml:space="preserve">User Signup Is Accessible </v>
      </c>
      <c r="D16" s="16" t="s">
        <v>120</v>
      </c>
      <c r="F16" s="2" t="s">
        <v>158</v>
      </c>
    </row>
    <row r="17" spans="1:8" ht="15.75" customHeight="1" x14ac:dyDescent="0.2">
      <c r="A17" s="16" t="str">
        <f>Summary!$C$12</f>
        <v>User Signup</v>
      </c>
      <c r="B17" s="16" t="str">
        <f>Summary!$G$11</f>
        <v xml:space="preserve">Accessible </v>
      </c>
      <c r="C17" s="16" t="str">
        <f t="shared" si="2"/>
        <v xml:space="preserve">User Signup Is Accessible </v>
      </c>
      <c r="D17" s="16" t="s">
        <v>121</v>
      </c>
      <c r="F17" s="2" t="s">
        <v>158</v>
      </c>
    </row>
    <row r="18" spans="1:8" ht="36.75" customHeight="1" x14ac:dyDescent="0.2">
      <c r="A18" s="16" t="str">
        <f>Summary!$C$12</f>
        <v>User Signup</v>
      </c>
      <c r="B18" s="16" t="str">
        <f>Summary!$G$11</f>
        <v xml:space="preserve">Accessible </v>
      </c>
      <c r="C18" s="16" t="str">
        <f t="shared" si="2"/>
        <v xml:space="preserve">User Signup Is Accessible </v>
      </c>
      <c r="D18" s="16" t="s">
        <v>143</v>
      </c>
      <c r="F18" s="2" t="s">
        <v>158</v>
      </c>
    </row>
    <row r="19" spans="1:8" ht="15.75" customHeight="1" x14ac:dyDescent="0.2">
      <c r="A19" s="16" t="str">
        <f>Summary!$C$12</f>
        <v>User Signup</v>
      </c>
      <c r="B19" s="16" t="str">
        <f>Summary!$G$11</f>
        <v xml:space="preserve">Accessible </v>
      </c>
      <c r="C19" s="16" t="str">
        <f t="shared" si="2"/>
        <v xml:space="preserve">User Signup Is Accessible </v>
      </c>
      <c r="D19" s="16" t="s">
        <v>142</v>
      </c>
      <c r="F19" s="2" t="s">
        <v>2</v>
      </c>
      <c r="G19" s="16" t="s">
        <v>160</v>
      </c>
      <c r="H19" s="16" t="s">
        <v>75</v>
      </c>
    </row>
    <row r="20" spans="1:8" ht="15.75" customHeight="1" x14ac:dyDescent="0.2">
      <c r="A20" s="16" t="str">
        <f>Summary!$C$12</f>
        <v>User Signup</v>
      </c>
      <c r="B20" s="16" t="str">
        <f>Summary!$H$11</f>
        <v xml:space="preserve">Usable (Usability Testing) </v>
      </c>
      <c r="C20" s="16" t="str">
        <f t="shared" si="2"/>
        <v xml:space="preserve">User Signup Is Usable (Usability Testing) </v>
      </c>
      <c r="D20" s="16" t="s">
        <v>166</v>
      </c>
      <c r="F20" s="2" t="s">
        <v>5</v>
      </c>
    </row>
    <row r="21" spans="1:8" ht="15.75" customHeight="1" x14ac:dyDescent="0.2">
      <c r="A21" s="16" t="str">
        <f>Summary!$C$12</f>
        <v>User Signup</v>
      </c>
      <c r="B21" s="16" t="str">
        <f>Summary!$H$11</f>
        <v xml:space="preserve">Usable (Usability Testing) </v>
      </c>
      <c r="C21" s="16" t="str">
        <f t="shared" ref="C21" si="3">CONCATENATE(A21," Is ",B21)</f>
        <v xml:space="preserve">User Signup Is Usable (Usability Testing) </v>
      </c>
      <c r="D21" s="16" t="s">
        <v>165</v>
      </c>
      <c r="F21" s="2" t="s">
        <v>5</v>
      </c>
      <c r="G21" s="15"/>
    </row>
    <row r="22" spans="1:8" ht="15.75" customHeight="1" x14ac:dyDescent="0.2">
      <c r="A22" s="16" t="str">
        <f>Summary!$C$12</f>
        <v>User Signup</v>
      </c>
      <c r="B22" s="16" t="str">
        <f>Summary!$H$11</f>
        <v xml:space="preserve">Usable (Usability Testing) </v>
      </c>
      <c r="C22" s="16" t="str">
        <f t="shared" si="2"/>
        <v xml:space="preserve">User Signup Is Usable (Usability Testing) </v>
      </c>
      <c r="D22" s="16" t="s">
        <v>167</v>
      </c>
      <c r="F22" s="2" t="s">
        <v>2</v>
      </c>
      <c r="G22" s="15" t="s">
        <v>168</v>
      </c>
      <c r="H22" s="16" t="s">
        <v>169</v>
      </c>
    </row>
    <row r="23" spans="1:8" ht="15.75" customHeight="1" x14ac:dyDescent="0.2">
      <c r="A23" s="16" t="str">
        <f>Summary!$C$12</f>
        <v>User Signup</v>
      </c>
      <c r="B23" s="16" t="str">
        <f>Summary!$I$11</f>
        <v>Fast (Performance Testing)</v>
      </c>
      <c r="C23" s="16" t="str">
        <f t="shared" si="2"/>
        <v>User Signup Is Fast (Performance Testing)</v>
      </c>
      <c r="D23" s="15" t="s">
        <v>170</v>
      </c>
      <c r="F23" s="2" t="s">
        <v>5</v>
      </c>
    </row>
    <row r="24" spans="1:8" ht="40.5" customHeight="1" x14ac:dyDescent="0.2">
      <c r="A24" s="16" t="str">
        <f>Summary!$C$12</f>
        <v>User Signup</v>
      </c>
      <c r="B24" s="16" t="str">
        <f>Summary!$I$11</f>
        <v>Fast (Performance Testing)</v>
      </c>
      <c r="C24" s="16" t="str">
        <f t="shared" si="2"/>
        <v>User Signup Is Fast (Performance Testing)</v>
      </c>
      <c r="D24" s="15" t="s">
        <v>171</v>
      </c>
      <c r="F24" s="2" t="s">
        <v>5</v>
      </c>
    </row>
    <row r="25" spans="1:8" ht="71.25" customHeight="1" x14ac:dyDescent="0.2">
      <c r="A25" s="16" t="str">
        <f>Summary!$C$12</f>
        <v>User Signup</v>
      </c>
      <c r="B25" s="16" t="str">
        <f>Summary!$I$11</f>
        <v>Fast (Performance Testing)</v>
      </c>
      <c r="C25" s="16" t="str">
        <f t="shared" si="2"/>
        <v>User Signup Is Fast (Performance Testing)</v>
      </c>
      <c r="D25" s="15" t="s">
        <v>172</v>
      </c>
      <c r="F25" s="2" t="s">
        <v>158</v>
      </c>
    </row>
    <row r="26" spans="1:8" ht="75.75" customHeight="1" x14ac:dyDescent="0.2">
      <c r="A26" s="16" t="str">
        <f>Summary!$C$12</f>
        <v>User Signup</v>
      </c>
      <c r="B26" s="16" t="str">
        <f>Summary!$I$11</f>
        <v>Fast (Performance Testing)</v>
      </c>
      <c r="C26" s="16" t="str">
        <f t="shared" si="2"/>
        <v>User Signup Is Fast (Performance Testing)</v>
      </c>
      <c r="D26" s="15" t="s">
        <v>173</v>
      </c>
      <c r="F26" s="2" t="s">
        <v>158</v>
      </c>
    </row>
    <row r="27" spans="1:8" ht="15.75" customHeight="1" x14ac:dyDescent="0.2">
      <c r="A27" s="1" t="s">
        <v>48</v>
      </c>
      <c r="B27" s="16" t="str">
        <f>Summary!$E$11</f>
        <v>Compliance</v>
      </c>
      <c r="C27" s="16" t="str">
        <f t="shared" si="2"/>
        <v>User Login Is Compliance</v>
      </c>
      <c r="D27" s="15" t="s">
        <v>134</v>
      </c>
      <c r="F27" s="2" t="s">
        <v>8</v>
      </c>
    </row>
    <row r="28" spans="1:8" ht="15.75" customHeight="1" x14ac:dyDescent="0.2">
      <c r="A28" s="1" t="s">
        <v>48</v>
      </c>
      <c r="B28" s="16" t="str">
        <f>Summary!$E$11</f>
        <v>Compliance</v>
      </c>
      <c r="C28" s="16" t="str">
        <f t="shared" si="2"/>
        <v>User Login Is Compliance</v>
      </c>
      <c r="D28" s="15" t="s">
        <v>135</v>
      </c>
      <c r="F28" s="2" t="s">
        <v>8</v>
      </c>
      <c r="G28" s="15"/>
    </row>
    <row r="29" spans="1:8" ht="15.75" customHeight="1" x14ac:dyDescent="0.2">
      <c r="A29" s="1" t="s">
        <v>48</v>
      </c>
      <c r="B29" s="16" t="str">
        <f>Summary!$E$11</f>
        <v>Compliance</v>
      </c>
      <c r="C29" s="16" t="str">
        <f t="shared" si="2"/>
        <v>User Login Is Compliance</v>
      </c>
      <c r="D29" s="15" t="s">
        <v>136</v>
      </c>
      <c r="F29" s="2" t="s">
        <v>8</v>
      </c>
    </row>
    <row r="30" spans="1:8" ht="15.75" customHeight="1" x14ac:dyDescent="0.2">
      <c r="A30" s="1" t="s">
        <v>48</v>
      </c>
      <c r="B30" s="16" t="str">
        <f>Summary!$E$11</f>
        <v>Compliance</v>
      </c>
      <c r="C30" s="16" t="str">
        <f t="shared" si="2"/>
        <v>User Login Is Compliance</v>
      </c>
      <c r="D30" s="15" t="s">
        <v>137</v>
      </c>
      <c r="F30" s="2" t="s">
        <v>8</v>
      </c>
    </row>
    <row r="31" spans="1:8" ht="15.75" customHeight="1" x14ac:dyDescent="0.2">
      <c r="A31" s="1" t="s">
        <v>48</v>
      </c>
      <c r="B31" s="16" t="str">
        <f>Summary!$D$11</f>
        <v>Secure</v>
      </c>
      <c r="C31" s="16" t="str">
        <f t="shared" si="2"/>
        <v>User Login Is Secure</v>
      </c>
      <c r="D31" s="16" t="s">
        <v>138</v>
      </c>
      <c r="F31" s="2" t="s">
        <v>8</v>
      </c>
    </row>
    <row r="32" spans="1:8" ht="15.75" customHeight="1" x14ac:dyDescent="0.2">
      <c r="A32" s="1" t="s">
        <v>48</v>
      </c>
      <c r="B32" s="16" t="str">
        <f>Summary!$D$11</f>
        <v>Secure</v>
      </c>
      <c r="C32" s="16" t="str">
        <f t="shared" si="2"/>
        <v>User Login Is Secure</v>
      </c>
      <c r="D32" s="16" t="s">
        <v>139</v>
      </c>
      <c r="F32" s="2" t="s">
        <v>8</v>
      </c>
      <c r="G32" s="15"/>
    </row>
    <row r="33" spans="1:7" ht="15.75" customHeight="1" x14ac:dyDescent="0.2">
      <c r="A33" s="1" t="s">
        <v>48</v>
      </c>
      <c r="B33" s="16" t="str">
        <f>Summary!$F$11</f>
        <v>Auditable</v>
      </c>
      <c r="C33" s="16" t="str">
        <f t="shared" si="2"/>
        <v>User Login Is Auditable</v>
      </c>
      <c r="D33" s="16" t="s">
        <v>140</v>
      </c>
      <c r="F33" s="2" t="s">
        <v>8</v>
      </c>
      <c r="G33" s="15"/>
    </row>
    <row r="34" spans="1:7" ht="15.75" customHeight="1" x14ac:dyDescent="0.2">
      <c r="A34" s="1" t="s">
        <v>48</v>
      </c>
      <c r="B34" s="16" t="str">
        <f>Summary!$F$11</f>
        <v>Auditable</v>
      </c>
      <c r="C34" s="16" t="str">
        <f t="shared" si="2"/>
        <v>User Login Is Auditable</v>
      </c>
      <c r="D34" s="16" t="s">
        <v>141</v>
      </c>
      <c r="F34" s="2" t="s">
        <v>8</v>
      </c>
      <c r="G34" s="15"/>
    </row>
    <row r="35" spans="1:7" ht="15.75" customHeight="1" x14ac:dyDescent="0.2">
      <c r="A35" s="14" t="s">
        <v>49</v>
      </c>
      <c r="B35" s="16" t="str">
        <f>Summary!$E$11</f>
        <v>Compliance</v>
      </c>
      <c r="C35" s="16" t="str">
        <f t="shared" si="2"/>
        <v>View Chat rooms Is Compliance</v>
      </c>
      <c r="D35" s="15" t="s">
        <v>133</v>
      </c>
      <c r="F35" s="2" t="s">
        <v>8</v>
      </c>
      <c r="G35" s="15"/>
    </row>
    <row r="36" spans="1:7" ht="12.75" x14ac:dyDescent="0.2">
      <c r="A36" s="14" t="s">
        <v>49</v>
      </c>
      <c r="B36" s="16" t="str">
        <f>Summary!$E$11</f>
        <v>Compliance</v>
      </c>
      <c r="C36" s="16" t="str">
        <f t="shared" si="2"/>
        <v>View Chat rooms Is Compliance</v>
      </c>
      <c r="D36" s="15" t="s">
        <v>126</v>
      </c>
      <c r="F36" s="2" t="s">
        <v>8</v>
      </c>
    </row>
    <row r="37" spans="1:7" ht="12.75" x14ac:dyDescent="0.2">
      <c r="A37" s="14" t="s">
        <v>49</v>
      </c>
      <c r="B37" s="16" t="str">
        <f>Summary!$E$11</f>
        <v>Compliance</v>
      </c>
      <c r="C37" s="16" t="str">
        <f t="shared" si="2"/>
        <v>View Chat rooms Is Compliance</v>
      </c>
      <c r="D37" s="15" t="s">
        <v>127</v>
      </c>
      <c r="F37" s="2" t="s">
        <v>8</v>
      </c>
    </row>
    <row r="38" spans="1:7" ht="12.75" x14ac:dyDescent="0.2">
      <c r="A38" s="14" t="s">
        <v>50</v>
      </c>
      <c r="B38" s="16" t="str">
        <f>Summary!$E$11</f>
        <v>Compliance</v>
      </c>
      <c r="C38" s="16" t="str">
        <f t="shared" si="2"/>
        <v>Joining a chat room Is Compliance</v>
      </c>
      <c r="D38" s="15" t="s">
        <v>128</v>
      </c>
      <c r="F38" s="2" t="s">
        <v>8</v>
      </c>
    </row>
    <row r="39" spans="1:7" ht="12.75" x14ac:dyDescent="0.2">
      <c r="A39" s="14" t="s">
        <v>50</v>
      </c>
      <c r="B39" s="16" t="str">
        <f>Summary!$E$11</f>
        <v>Compliance</v>
      </c>
      <c r="C39" s="16" t="str">
        <f t="shared" si="2"/>
        <v>Joining a chat room Is Compliance</v>
      </c>
      <c r="D39" s="15" t="s">
        <v>129</v>
      </c>
      <c r="F39" s="2" t="s">
        <v>8</v>
      </c>
    </row>
    <row r="40" spans="1:7" ht="12.75" x14ac:dyDescent="0.2">
      <c r="A40" s="14" t="s">
        <v>50</v>
      </c>
      <c r="B40" s="16" t="str">
        <f>Summary!$D$11</f>
        <v>Secure</v>
      </c>
      <c r="C40" s="16" t="str">
        <f t="shared" si="2"/>
        <v>Joining a chat room Is Secure</v>
      </c>
      <c r="D40" s="15" t="s">
        <v>130</v>
      </c>
      <c r="F40" s="2" t="s">
        <v>8</v>
      </c>
    </row>
    <row r="41" spans="1:7" ht="12.75" x14ac:dyDescent="0.2">
      <c r="A41" s="14" t="s">
        <v>50</v>
      </c>
      <c r="B41" s="16" t="str">
        <f>Summary!$D$11</f>
        <v>Secure</v>
      </c>
      <c r="C41" s="16" t="str">
        <f t="shared" si="2"/>
        <v>Joining a chat room Is Secure</v>
      </c>
      <c r="D41" s="15" t="s">
        <v>131</v>
      </c>
      <c r="F41" s="2" t="s">
        <v>8</v>
      </c>
    </row>
    <row r="42" spans="1:7" ht="12.75" x14ac:dyDescent="0.2">
      <c r="A42" s="14" t="s">
        <v>55</v>
      </c>
      <c r="B42" s="16" t="str">
        <f>Summary!$D$11</f>
        <v>Secure</v>
      </c>
      <c r="C42" s="16" t="str">
        <f t="shared" si="2"/>
        <v>Delete account Is Secure</v>
      </c>
      <c r="D42" s="15" t="s">
        <v>132</v>
      </c>
      <c r="F42" s="2" t="s">
        <v>8</v>
      </c>
    </row>
    <row r="43" spans="1:7" ht="12.75" x14ac:dyDescent="0.2">
      <c r="A43" s="14" t="s">
        <v>50</v>
      </c>
      <c r="B43" s="16" t="str">
        <f>Summary!$D$11</f>
        <v>Secure</v>
      </c>
      <c r="C43" s="16" t="str">
        <f t="shared" si="2"/>
        <v>Joining a chat room Is Secure</v>
      </c>
      <c r="D43" s="15"/>
      <c r="F43" s="2" t="s">
        <v>8</v>
      </c>
    </row>
    <row r="44" spans="1:7" ht="12.75" x14ac:dyDescent="0.2">
      <c r="A44" s="14" t="s">
        <v>50</v>
      </c>
      <c r="B44" s="16" t="str">
        <f>Summary!$D$11</f>
        <v>Secure</v>
      </c>
      <c r="C44" s="16" t="str">
        <f t="shared" si="2"/>
        <v>Joining a chat room Is Secure</v>
      </c>
      <c r="D44" s="15"/>
      <c r="F44" s="2" t="s">
        <v>8</v>
      </c>
    </row>
    <row r="45" spans="1:7" ht="28.5" customHeight="1" x14ac:dyDescent="0.2">
      <c r="A45" s="14" t="s">
        <v>51</v>
      </c>
      <c r="B45" s="16" t="str">
        <f>Summary!$E$11</f>
        <v>Compliance</v>
      </c>
      <c r="C45" s="16" t="str">
        <f>CONCATENATE(A45," Is ",B45)</f>
        <v>Sending and receiving messages Is Compliance</v>
      </c>
      <c r="D45" s="15" t="s">
        <v>122</v>
      </c>
      <c r="F45" s="2" t="s">
        <v>8</v>
      </c>
      <c r="G45" s="15"/>
    </row>
    <row r="46" spans="1:7" ht="24" x14ac:dyDescent="0.2">
      <c r="A46" s="14" t="s">
        <v>51</v>
      </c>
      <c r="B46" s="16" t="str">
        <f>Summary!$E$11</f>
        <v>Compliance</v>
      </c>
      <c r="C46" s="16" t="str">
        <f>CONCATENATE(A46," Is ",B46)</f>
        <v>Sending and receiving messages Is Compliance</v>
      </c>
      <c r="D46" s="15" t="s">
        <v>123</v>
      </c>
      <c r="F46" s="2" t="s">
        <v>8</v>
      </c>
    </row>
    <row r="47" spans="1:7" ht="24" x14ac:dyDescent="0.2">
      <c r="A47" s="14" t="s">
        <v>51</v>
      </c>
      <c r="B47" s="16" t="str">
        <f>Summary!$E$11</f>
        <v>Compliance</v>
      </c>
      <c r="C47" s="16" t="str">
        <f>CONCATENATE(A47," Is ",B47)</f>
        <v>Sending and receiving messages Is Compliance</v>
      </c>
      <c r="D47" s="15" t="s">
        <v>124</v>
      </c>
      <c r="F47" s="2" t="s">
        <v>8</v>
      </c>
    </row>
    <row r="48" spans="1:7" ht="24" x14ac:dyDescent="0.2">
      <c r="A48" s="14" t="s">
        <v>51</v>
      </c>
      <c r="B48" s="16" t="str">
        <f>Summary!$E$11</f>
        <v>Compliance</v>
      </c>
      <c r="C48" s="16" t="str">
        <f>CONCATENATE(A48," Is ",B48)</f>
        <v>Sending and receiving messages Is Compliance</v>
      </c>
      <c r="D48" s="15" t="s">
        <v>125</v>
      </c>
      <c r="F48" s="2" t="s">
        <v>8</v>
      </c>
    </row>
    <row r="49" spans="1:6" ht="12" x14ac:dyDescent="0.2">
      <c r="A49" s="15"/>
      <c r="B49" s="15"/>
      <c r="D49" s="15"/>
      <c r="F49" s="15"/>
    </row>
    <row r="50" spans="1:6" ht="12" x14ac:dyDescent="0.2">
      <c r="A50" s="15"/>
      <c r="D50" s="15"/>
      <c r="F50" s="15"/>
    </row>
    <row r="51" spans="1:6" ht="12" x14ac:dyDescent="0.2">
      <c r="A51" s="15"/>
      <c r="D51" s="15"/>
      <c r="F51" s="15"/>
    </row>
    <row r="52" spans="1:6" ht="12" x14ac:dyDescent="0.2">
      <c r="A52" s="15"/>
      <c r="B52" s="15"/>
      <c r="D52" s="15"/>
      <c r="F52" s="15"/>
    </row>
    <row r="53" spans="1:6" ht="12" x14ac:dyDescent="0.2">
      <c r="A53" s="15"/>
      <c r="D53" s="15"/>
      <c r="F53" s="15"/>
    </row>
    <row r="54" spans="1:6" ht="12" x14ac:dyDescent="0.2">
      <c r="A54" s="15"/>
      <c r="D54" s="15"/>
      <c r="F54" s="15"/>
    </row>
    <row r="55" spans="1:6" ht="12" x14ac:dyDescent="0.2">
      <c r="A55" s="15"/>
      <c r="D55" s="15"/>
      <c r="F55" s="15"/>
    </row>
    <row r="56" spans="1:6" ht="12" x14ac:dyDescent="0.2">
      <c r="A56" s="15"/>
      <c r="D56" s="15"/>
      <c r="F56" s="15"/>
    </row>
    <row r="57" spans="1:6" ht="12" x14ac:dyDescent="0.2">
      <c r="A57" s="15"/>
      <c r="D57" s="15"/>
      <c r="F57" s="15"/>
    </row>
    <row r="58" spans="1:6" ht="12" x14ac:dyDescent="0.2">
      <c r="A58" s="15"/>
      <c r="D58" s="15"/>
      <c r="F58" s="15"/>
    </row>
    <row r="59" spans="1:6" ht="12" x14ac:dyDescent="0.2">
      <c r="A59" s="15"/>
      <c r="D59" s="15"/>
      <c r="F59" s="15"/>
    </row>
  </sheetData>
  <customSheetViews>
    <customSheetView guid="{30C045F4-8E84-465C-9537-36842D8391D0}" filter="1" showAutoFilter="1">
      <pageMargins left="0.7" right="0.7" top="0.75" bottom="0.75" header="0.3" footer="0.3"/>
      <autoFilter ref="A1:G9" xr:uid="{2C0AEB15-26A1-4CC8-B5F5-343BC213AC7D}">
        <filterColumn colId="2">
          <filters>
            <filter val="Registration Is Compliance"/>
            <filter val="Registration Is Auditable"/>
          </filters>
        </filterColumn>
      </autoFilter>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16"/>
  <sheetViews>
    <sheetView topLeftCell="D5" workbookViewId="0">
      <selection activeCell="D6" sqref="D6"/>
    </sheetView>
  </sheetViews>
  <sheetFormatPr defaultColWidth="14.42578125" defaultRowHeight="15.75" customHeight="1" x14ac:dyDescent="0.2"/>
  <cols>
    <col min="1" max="1" width="14.42578125" style="17"/>
    <col min="2" max="2" width="20.140625" style="17" customWidth="1"/>
    <col min="3" max="3" width="45.85546875" style="17" customWidth="1"/>
    <col min="4" max="4" width="53.5703125" style="17" customWidth="1"/>
    <col min="5" max="7" width="14.42578125" style="17"/>
    <col min="8" max="8" width="51.5703125" style="17" customWidth="1"/>
    <col min="9" max="9" width="77.42578125" style="17" customWidth="1"/>
    <col min="10" max="16384" width="14.42578125" style="17"/>
  </cols>
  <sheetData>
    <row r="1" spans="1:9" s="22" customFormat="1" ht="15.75" customHeight="1" x14ac:dyDescent="0.25">
      <c r="A1" s="26" t="s">
        <v>35</v>
      </c>
      <c r="B1" s="26" t="s">
        <v>36</v>
      </c>
      <c r="C1" s="26" t="s">
        <v>37</v>
      </c>
      <c r="D1" s="26" t="s">
        <v>82</v>
      </c>
      <c r="E1" s="26" t="s">
        <v>38</v>
      </c>
      <c r="F1" s="26" t="s">
        <v>39</v>
      </c>
      <c r="G1" s="26" t="s">
        <v>40</v>
      </c>
      <c r="H1" s="26" t="s">
        <v>25</v>
      </c>
      <c r="I1" s="26" t="s">
        <v>41</v>
      </c>
    </row>
    <row r="2" spans="1:9" ht="288.75" customHeight="1" x14ac:dyDescent="0.2">
      <c r="A2" s="18" t="s">
        <v>42</v>
      </c>
      <c r="B2" s="18" t="s">
        <v>65</v>
      </c>
      <c r="C2" s="18" t="s">
        <v>66</v>
      </c>
      <c r="D2" s="18" t="s">
        <v>83</v>
      </c>
      <c r="E2" s="18" t="s">
        <v>43</v>
      </c>
      <c r="F2" s="18" t="s">
        <v>67</v>
      </c>
      <c r="G2" s="18" t="s">
        <v>67</v>
      </c>
      <c r="H2" s="18" t="s">
        <v>68</v>
      </c>
      <c r="I2" s="18"/>
    </row>
    <row r="3" spans="1:9" ht="288.75" customHeight="1" x14ac:dyDescent="0.2">
      <c r="A3" s="18" t="s">
        <v>44</v>
      </c>
      <c r="B3" s="18" t="s">
        <v>65</v>
      </c>
      <c r="C3" s="18" t="s">
        <v>150</v>
      </c>
      <c r="D3" s="18" t="s">
        <v>153</v>
      </c>
      <c r="E3" s="18" t="s">
        <v>43</v>
      </c>
      <c r="F3" s="18" t="s">
        <v>67</v>
      </c>
      <c r="G3" s="18" t="s">
        <v>67</v>
      </c>
      <c r="H3" s="18" t="s">
        <v>155</v>
      </c>
      <c r="I3" s="18"/>
    </row>
    <row r="4" spans="1:9" ht="288.75" customHeight="1" x14ac:dyDescent="0.2">
      <c r="A4" s="18" t="s">
        <v>71</v>
      </c>
      <c r="B4" s="18" t="s">
        <v>65</v>
      </c>
      <c r="C4" s="18" t="s">
        <v>151</v>
      </c>
      <c r="D4" s="18" t="s">
        <v>154</v>
      </c>
      <c r="E4" s="18" t="s">
        <v>43</v>
      </c>
      <c r="F4" s="18" t="s">
        <v>67</v>
      </c>
      <c r="G4" s="18" t="s">
        <v>67</v>
      </c>
      <c r="H4" s="18" t="s">
        <v>152</v>
      </c>
      <c r="I4" s="18"/>
    </row>
    <row r="5" spans="1:9" ht="288.75" customHeight="1" x14ac:dyDescent="0.2">
      <c r="A5" s="18" t="s">
        <v>75</v>
      </c>
      <c r="B5" s="18" t="s">
        <v>65</v>
      </c>
      <c r="C5" s="18" t="s">
        <v>161</v>
      </c>
      <c r="D5" s="18" t="s">
        <v>164</v>
      </c>
      <c r="E5" s="18" t="s">
        <v>43</v>
      </c>
      <c r="F5" s="18" t="s">
        <v>67</v>
      </c>
      <c r="G5" s="18" t="s">
        <v>67</v>
      </c>
      <c r="H5" s="18" t="s">
        <v>152</v>
      </c>
      <c r="I5" s="18"/>
    </row>
    <row r="6" spans="1:9" ht="295.5" customHeight="1" x14ac:dyDescent="0.2">
      <c r="A6" s="18" t="s">
        <v>76</v>
      </c>
      <c r="B6" s="18" t="s">
        <v>69</v>
      </c>
      <c r="C6" s="18" t="s">
        <v>96</v>
      </c>
      <c r="D6" s="18" t="s">
        <v>97</v>
      </c>
      <c r="E6" s="18" t="s">
        <v>43</v>
      </c>
      <c r="F6" s="18" t="s">
        <v>45</v>
      </c>
      <c r="G6" s="18" t="s">
        <v>45</v>
      </c>
      <c r="H6" s="18" t="s">
        <v>87</v>
      </c>
      <c r="I6" s="18" t="s">
        <v>84</v>
      </c>
    </row>
    <row r="7" spans="1:9" ht="255" customHeight="1" x14ac:dyDescent="0.2">
      <c r="A7" s="18" t="s">
        <v>77</v>
      </c>
      <c r="B7" s="18" t="s">
        <v>69</v>
      </c>
      <c r="C7" s="18" t="s">
        <v>85</v>
      </c>
      <c r="D7" s="18" t="s">
        <v>86</v>
      </c>
      <c r="E7" s="18" t="s">
        <v>43</v>
      </c>
      <c r="F7" s="18" t="s">
        <v>67</v>
      </c>
      <c r="G7" s="18" t="s">
        <v>45</v>
      </c>
      <c r="H7" s="18" t="s">
        <v>88</v>
      </c>
      <c r="I7" s="18" t="s">
        <v>84</v>
      </c>
    </row>
    <row r="8" spans="1:9" ht="296.25" customHeight="1" x14ac:dyDescent="0.2">
      <c r="A8" s="18" t="s">
        <v>78</v>
      </c>
      <c r="B8" s="18" t="s">
        <v>69</v>
      </c>
      <c r="C8" s="18" t="s">
        <v>147</v>
      </c>
      <c r="D8" s="18" t="s">
        <v>89</v>
      </c>
      <c r="E8" s="18" t="s">
        <v>43</v>
      </c>
      <c r="F8" s="18" t="s">
        <v>67</v>
      </c>
      <c r="G8" s="18" t="s">
        <v>67</v>
      </c>
      <c r="H8" s="18" t="s">
        <v>90</v>
      </c>
      <c r="I8" s="18"/>
    </row>
    <row r="9" spans="1:9" ht="293.25" customHeight="1" x14ac:dyDescent="0.2">
      <c r="A9" s="18" t="s">
        <v>79</v>
      </c>
      <c r="B9" s="18" t="s">
        <v>70</v>
      </c>
      <c r="C9" s="18" t="s">
        <v>98</v>
      </c>
      <c r="D9" s="18" t="s">
        <v>99</v>
      </c>
      <c r="E9" s="18" t="s">
        <v>43</v>
      </c>
      <c r="F9" s="18" t="s">
        <v>45</v>
      </c>
      <c r="G9" s="18" t="s">
        <v>45</v>
      </c>
      <c r="H9" s="18" t="s">
        <v>91</v>
      </c>
      <c r="I9" s="18"/>
    </row>
    <row r="10" spans="1:9" ht="174.75" customHeight="1" x14ac:dyDescent="0.2">
      <c r="A10" s="18" t="s">
        <v>80</v>
      </c>
      <c r="B10" s="18" t="s">
        <v>70</v>
      </c>
      <c r="C10" s="18" t="s">
        <v>92</v>
      </c>
      <c r="D10" s="18" t="s">
        <v>93</v>
      </c>
      <c r="E10" s="18" t="s">
        <v>43</v>
      </c>
      <c r="F10" s="18" t="s">
        <v>45</v>
      </c>
      <c r="G10" s="18" t="s">
        <v>45</v>
      </c>
      <c r="H10" s="18" t="s">
        <v>94</v>
      </c>
      <c r="I10" s="18"/>
    </row>
    <row r="11" spans="1:9" ht="321.75" customHeight="1" x14ac:dyDescent="0.2">
      <c r="A11" s="18" t="s">
        <v>81</v>
      </c>
      <c r="B11" s="18" t="s">
        <v>70</v>
      </c>
      <c r="C11" s="18" t="s">
        <v>100</v>
      </c>
      <c r="D11" s="18" t="s">
        <v>101</v>
      </c>
      <c r="E11" s="18" t="s">
        <v>43</v>
      </c>
      <c r="F11" s="18" t="s">
        <v>67</v>
      </c>
      <c r="G11" s="18" t="s">
        <v>67</v>
      </c>
      <c r="H11" s="18" t="s">
        <v>95</v>
      </c>
      <c r="I11" s="18"/>
    </row>
    <row r="12" spans="1:9" ht="357.75" customHeight="1" x14ac:dyDescent="0.2">
      <c r="A12" s="18" t="s">
        <v>148</v>
      </c>
      <c r="B12" s="19" t="s">
        <v>53</v>
      </c>
      <c r="C12" s="20" t="s">
        <v>102</v>
      </c>
      <c r="D12" s="21" t="s">
        <v>103</v>
      </c>
      <c r="E12" s="18" t="s">
        <v>43</v>
      </c>
      <c r="F12" s="18" t="s">
        <v>45</v>
      </c>
      <c r="G12" s="18" t="s">
        <v>67</v>
      </c>
      <c r="H12" s="18" t="s">
        <v>104</v>
      </c>
      <c r="I12" s="18"/>
    </row>
    <row r="13" spans="1:9" ht="234.75" customHeight="1" x14ac:dyDescent="0.2">
      <c r="A13" s="18" t="s">
        <v>149</v>
      </c>
      <c r="B13" s="19"/>
      <c r="C13" s="20"/>
      <c r="D13" s="21" t="s">
        <v>72</v>
      </c>
      <c r="E13" s="18" t="s">
        <v>43</v>
      </c>
      <c r="F13" s="18" t="s">
        <v>45</v>
      </c>
      <c r="G13" s="18" t="s">
        <v>67</v>
      </c>
      <c r="H13" s="18"/>
      <c r="I13" s="18"/>
    </row>
    <row r="14" spans="1:9" ht="167.25" customHeight="1" x14ac:dyDescent="0.2">
      <c r="A14" s="18" t="s">
        <v>162</v>
      </c>
      <c r="B14" s="18"/>
      <c r="C14" s="18"/>
      <c r="D14" s="18" t="s">
        <v>73</v>
      </c>
      <c r="E14" s="18" t="s">
        <v>43</v>
      </c>
      <c r="F14" s="18" t="s">
        <v>45</v>
      </c>
      <c r="G14" s="18" t="s">
        <v>67</v>
      </c>
      <c r="H14" s="18"/>
      <c r="I14" s="18"/>
    </row>
    <row r="15" spans="1:9" ht="138" customHeight="1" x14ac:dyDescent="0.2">
      <c r="A15" s="18" t="s">
        <v>163</v>
      </c>
      <c r="B15" s="18"/>
      <c r="C15" s="18"/>
      <c r="D15" s="18" t="s">
        <v>74</v>
      </c>
      <c r="E15" s="18" t="s">
        <v>43</v>
      </c>
      <c r="F15" s="18" t="s">
        <v>45</v>
      </c>
      <c r="G15" s="18" t="s">
        <v>67</v>
      </c>
    </row>
    <row r="16" spans="1:9" ht="15.75" customHeight="1" x14ac:dyDescent="0.2">
      <c r="B16" s="18"/>
      <c r="C16" s="18"/>
      <c r="D16" s="18"/>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Scenarios</vt:lpstr>
      <vt:lpstr>Defects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Jashmitha Maddala</dc:creator>
  <cp:lastModifiedBy>Neeraja Maddala</cp:lastModifiedBy>
  <dcterms:created xsi:type="dcterms:W3CDTF">2024-08-08T18:54:02Z</dcterms:created>
  <dcterms:modified xsi:type="dcterms:W3CDTF">2024-08-09T01:25:55Z</dcterms:modified>
</cp:coreProperties>
</file>