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13_ncr:1_{DAA20781-34B6-4862-B610-09532A9941D1}" xr6:coauthVersionLast="47" xr6:coauthVersionMax="47" xr10:uidLastSave="{00000000-0000-0000-0000-000000000000}"/>
  <bookViews>
    <workbookView xWindow="-120" yWindow="-120" windowWidth="20730" windowHeight="11040" activeTab="2" xr2:uid="{00000000-000D-0000-FFFF-FFFF00000000}"/>
  </bookViews>
  <sheets>
    <sheet name="Data" sheetId="1" r:id="rId1"/>
    <sheet name="Pivot TABLE" sheetId="4" r:id="rId2"/>
    <sheet name="Dashboard" sheetId="7" r:id="rId3"/>
  </sheets>
  <definedNames>
    <definedName name="_xlchart.v1.0" hidden="1">'Pivot TABLE'!$G$41:$G$44</definedName>
    <definedName name="_xlchart.v1.1" hidden="1">'Pivot TABLE'!$H$41:$H$44</definedName>
    <definedName name="_xlchart.v1.11" hidden="1">'Pivot TABLE'!$G$41:$G$44</definedName>
    <definedName name="_xlchart.v1.12" hidden="1">'Pivot TABLE'!$H$41:$H$44</definedName>
    <definedName name="_xlchart.v5.10" hidden="1">'Pivot TABLE'!$V$32:$V$80</definedName>
    <definedName name="_xlchart.v5.13" hidden="1">'Pivot TABLE'!$U$31</definedName>
    <definedName name="_xlchart.v5.14" hidden="1">'Pivot TABLE'!$U$32:$U$80</definedName>
    <definedName name="_xlchart.v5.15" hidden="1">'Pivot TABLE'!$V$31</definedName>
    <definedName name="_xlchart.v5.16" hidden="1">'Pivot TABLE'!$V$32:$V$80</definedName>
    <definedName name="_xlchart.v5.2" hidden="1">'Pivot TABLE'!$U$31</definedName>
    <definedName name="_xlchart.v5.3" hidden="1">'Pivot TABLE'!$U$32:$U$80</definedName>
    <definedName name="_xlchart.v5.4" hidden="1">'Pivot TABLE'!$V$30</definedName>
    <definedName name="_xlchart.v5.5" hidden="1">'Pivot TABLE'!$V$31</definedName>
    <definedName name="_xlchart.v5.6" hidden="1">'Pivot TABLE'!$V$32:$V$80</definedName>
    <definedName name="_xlchart.v5.7" hidden="1">'Pivot TABLE'!$U$31</definedName>
    <definedName name="_xlchart.v5.8" hidden="1">'Pivot TABLE'!$U$32:$U$80</definedName>
    <definedName name="_xlchart.v5.9" hidden="1">'Pivot TABLE'!$V$31</definedName>
    <definedName name="Slicer_Region">#N/A</definedName>
    <definedName name="Slicer_Segment">#N/A</definedName>
    <definedName name="Slicer_Year">#N/A</definedName>
  </definedNames>
  <calcPr calcId="191029"/>
  <pivotCaches>
    <pivotCache cacheId="2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 uri="GoogleSheetsCustomDataVersion1">
      <go:sheetsCustomData xmlns:go="http://customooxmlschemas.google.com/" r:id="rId8" roundtripDataSignature="AMtx7mgYS6wfnPy0iIjdhtUlD2xFm8j14w=="/>
    </ext>
  </extLst>
</workbook>
</file>

<file path=xl/calcChain.xml><?xml version="1.0" encoding="utf-8"?>
<calcChain xmlns="http://schemas.openxmlformats.org/spreadsheetml/2006/main">
  <c r="G41" i="4" l="1"/>
  <c r="R12" i="4"/>
  <c r="Q12" i="4"/>
  <c r="P12" i="4"/>
  <c r="O12" i="4"/>
  <c r="N12" i="4"/>
  <c r="N10" i="4"/>
  <c r="R10" i="4"/>
  <c r="Q10" i="4"/>
  <c r="P10" i="4"/>
  <c r="O10" i="4"/>
  <c r="I7" i="4"/>
  <c r="G7" i="4"/>
  <c r="E7" i="4"/>
  <c r="C7" i="4"/>
  <c r="A7"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U74" i="4"/>
  <c r="U75" i="4"/>
  <c r="U76" i="4"/>
  <c r="U77" i="4"/>
  <c r="U78" i="4"/>
  <c r="U79" i="4"/>
  <c r="U80" i="4"/>
  <c r="U60" i="4"/>
  <c r="U61" i="4"/>
  <c r="U62" i="4"/>
  <c r="U63" i="4"/>
  <c r="U64" i="4"/>
  <c r="U65" i="4"/>
  <c r="U66" i="4"/>
  <c r="U67" i="4"/>
  <c r="U68" i="4"/>
  <c r="U69" i="4"/>
  <c r="U70" i="4"/>
  <c r="U71" i="4"/>
  <c r="U72" i="4"/>
  <c r="U73" i="4"/>
  <c r="U46" i="4"/>
  <c r="U47" i="4"/>
  <c r="U48" i="4"/>
  <c r="U49" i="4"/>
  <c r="U50" i="4"/>
  <c r="U51" i="4"/>
  <c r="U52" i="4"/>
  <c r="U53" i="4"/>
  <c r="U54" i="4"/>
  <c r="U55" i="4"/>
  <c r="U56" i="4"/>
  <c r="U57" i="4"/>
  <c r="U58" i="4"/>
  <c r="U59" i="4"/>
  <c r="U33" i="4"/>
  <c r="U34" i="4"/>
  <c r="U35" i="4"/>
  <c r="U36" i="4"/>
  <c r="U37" i="4"/>
  <c r="U38" i="4"/>
  <c r="U39" i="4"/>
  <c r="U40" i="4"/>
  <c r="U41" i="4"/>
  <c r="U42" i="4"/>
  <c r="U43" i="4"/>
  <c r="U44" i="4"/>
  <c r="U45" i="4"/>
  <c r="V32" i="4"/>
  <c r="U32" i="4"/>
  <c r="H44" i="4"/>
  <c r="H42" i="4"/>
  <c r="H43" i="4"/>
  <c r="G44" i="4"/>
  <c r="H41" i="4"/>
  <c r="G42" i="4"/>
  <c r="G43"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<sst xmlns="http://schemas.openxmlformats.org/spreadsheetml/2006/main" count="130136" uniqueCount="10967">
  <si>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</si>
  <si>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</si>
  <si>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</si>
  <si>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</si>
  <si>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</si>
  <si>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</si>
  <si>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</si>
  <si>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</si>
  <si>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</si>
  <si>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</si>
  <si>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</si>
  <si>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</si>
  <si>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</si>
  <si>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</si>
  <si>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</si>
  <si>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</si>
  <si>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</si>
  <si>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</si>
  <si>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</si>
  <si>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</si>
  <si>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</si>
  <si>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</si>
  <si>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</si>
  <si>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</si>
  <si>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</si>
  <si>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</si>
  <si>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</si>
  <si>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</si>
  <si>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</si>
  <si>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</si>
  <si>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</si>
  <si>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</si>
  <si>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</si>
  <si>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</si>
  <si>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</si>
  <si>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</si>
  <si>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</si>
  <si>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</si>
  <si>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</si>
  <si>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</si>
  <si>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</si>
  <si>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</si>
  <si>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</si>
  <si>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</si>
  <si>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</si>
  <si>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</si>
  <si>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</si>
  <si>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</si>
  <si>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</si>
  <si>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</si>
  <si>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</si>
  <si>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</si>
  <si>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</si>
  <si>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</si>
  <si>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</si>
  <si>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</si>
  <si>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</si>
  <si>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</si>
  <si>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</si>
  <si>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</si>
  <si>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</si>
  <si>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</si>
  <si>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</si>
  <si>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</si>
  <si>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</si>
  <si>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</si>
  <si>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</si>
  <si>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</si>
  <si>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</si>
  <si>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</si>
  <si>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</si>
  <si>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</si>
  <si>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</si>
  <si>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</si>
  <si>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</si>
  <si>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</si>
  <si>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</si>
  <si>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</si>
  <si>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</si>
  <si>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</si>
  <si>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</si>
  <si>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</si>
  <si>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</si>
  <si>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</si>
  <si>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</si>
  <si>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</si>
  <si>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</si>
  <si>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</si>
  <si>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</si>
  <si>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</si>
  <si>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</si>
  <si>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</si>
  <si>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</si>
  <si>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</si>
  <si>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</si>
  <si>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</si>
  <si>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</si>
  <si>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</si>
  <si>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</si>
  <si>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</si>
  <si>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</si>
  <si>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</si>
  <si>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</si>
  <si>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</si>
  <si>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</si>
  <si>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</si>
  <si>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</si>
  <si>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</si>
  <si>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</si>
  <si>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</si>
  <si>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</si>
  <si>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</si>
  <si>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</si>
  <si>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</si>
  <si>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</si>
  <si>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</si>
  <si>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</si>
  <si>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</si>
  <si>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</si>
  <si>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</si>
  <si>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</si>
  <si>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</si>
  <si>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</si>
  <si>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</si>
  <si>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</si>
  <si>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</si>
  <si>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</si>
  <si>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</si>
  <si>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</si>
  <si>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</si>
  <si>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</si>
  <si>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</si>
  <si>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</si>
  <si>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</si>
  <si>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</si>
  <si>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</si>
  <si>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</si>
  <si>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</si>
  <si>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</si>
  <si>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</si>
  <si>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</si>
  <si>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</si>
  <si>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</si>
  <si>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</si>
  <si>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</si>
  <si>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</si>
  <si>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</si>
  <si>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</si>
  <si>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</si>
  <si>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</si>
  <si>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</si>
  <si>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</si>
  <si>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</si>
  <si>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</si>
  <si>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</si>
  <si>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</si>
  <si>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</si>
  <si>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</si>
  <si>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</si>
  <si>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</si>
  <si>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</si>
  <si>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</si>
  <si>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</si>
  <si>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</si>
  <si>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</si>
  <si>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</si>
  <si>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</si>
  <si>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</si>
  <si>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</si>
  <si>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</si>
  <si>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</si>
  <si>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</si>
  <si>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</si>
  <si>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</si>
  <si>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</si>
  <si>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</si>
  <si>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</si>
  <si>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</si>
  <si>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</si>
  <si>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</si>
  <si>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</si>
  <si>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</si>
  <si>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</si>
  <si>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</si>
  <si>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</si>
  <si>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</si>
  <si>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</si>
  <si>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</si>
  <si>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</si>
  <si>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</si>
  <si>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</si>
  <si>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</si>
  <si>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</si>
  <si>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</si>
  <si>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</si>
  <si>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</si>
  <si>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</si>
  <si>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</si>
  <si>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</si>
  <si>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</si>
  <si>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</si>
  <si>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</si>
  <si>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</si>
  <si>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</si>
  <si>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</si>
  <si>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</si>
  <si>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</si>
  <si>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</si>
  <si>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</si>
  <si>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</si>
  <si>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</si>
  <si>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</si>
  <si>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</si>
  <si>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</si>
  <si>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</si>
  <si>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</si>
  <si>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</si>
  <si>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</si>
  <si>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</si>
  <si>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</si>
  <si>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</si>
  <si>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</si>
  <si>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</si>
  <si>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</si>
  <si>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</si>
  <si>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</si>
  <si>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</si>
  <si>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</si>
  <si>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</si>
  <si>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</si>
  <si>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</si>
  <si>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</si>
  <si>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</si>
  <si>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</si>
  <si>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</si>
  <si>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</si>
  <si>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</si>
  <si>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</si>
  <si>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</si>
  <si>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</si>
  <si>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</si>
  <si>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</si>
  <si>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</si>
  <si>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</si>
  <si>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</si>
  <si>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</si>
  <si>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</si>
  <si>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</si>
  <si>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</si>
  <si>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</si>
  <si>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</si>
  <si>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</si>
  <si>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</si>
  <si>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</si>
  <si>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</si>
  <si>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</si>
  <si>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</si>
  <si>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</si>
  <si>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</si>
  <si>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</si>
  <si>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</si>
  <si>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</si>
  <si>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</si>
  <si>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</si>
  <si>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</si>
  <si>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</si>
  <si>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</si>
  <si>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</si>
  <si>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</si>
  <si>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</si>
  <si>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</si>
  <si>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</si>
  <si>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</si>
  <si>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</si>
  <si>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</si>
  <si>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</si>
  <si>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</si>
  <si>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</si>
  <si>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</si>
  <si>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</si>
  <si>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</si>
  <si>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</si>
  <si>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</si>
  <si>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</si>
  <si>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</si>
  <si>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</si>
  <si>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</si>
  <si>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</si>
  <si>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</si>
  <si>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</si>
  <si>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</si>
  <si>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</si>
  <si>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</si>
  <si>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</si>
  <si>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</si>
  <si>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</si>
  <si>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</si>
  <si>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</si>
  <si>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</si>
  <si>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</si>
  <si>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</si>
  <si>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</si>
  <si>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</si>
  <si>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</si>
  <si>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</si>
  <si>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</si>
  <si>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</si>
  <si>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</si>
  <si>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</si>
  <si>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</si>
  <si>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</si>
  <si>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</si>
  <si>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</si>
  <si>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</si>
  <si>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</si>
  <si>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</si>
  <si>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</si>
  <si>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</si>
  <si>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</si>
  <si>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</si>
  <si>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</si>
  <si>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</si>
  <si>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</si>
  <si>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</si>
  <si>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</si>
  <si>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</si>
  <si>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</si>
  <si>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</si>
  <si>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</si>
  <si>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</si>
  <si>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</si>
  <si>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</si>
  <si>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</si>
  <si>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</si>
  <si>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</si>
  <si>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</si>
  <si>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</si>
  <si>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</si>
  <si>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</si>
  <si>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</si>
  <si>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</si>
  <si>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</si>
  <si>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</si>
  <si>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</si>
  <si>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</si>
  <si>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</si>
  <si>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</si>
  <si>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</si>
  <si>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</si>
  <si>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</si>
  <si>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</si>
  <si>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</si>
  <si>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</si>
  <si>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</si>
  <si>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</si>
  <si>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</si>
  <si>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</si>
  <si>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</si>
  <si>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</si>
  <si>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</si>
  <si>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</si>
  <si>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</si>
  <si>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</si>
  <si>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</si>
  <si>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</si>
  <si>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</si>
  <si>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</si>
  <si>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</si>
  <si>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</si>
  <si>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</si>
  <si>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</si>
  <si>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</si>
  <si>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</si>
  <si>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</si>
  <si>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</si>
  <si>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</si>
  <si>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</si>
  <si>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</si>
  <si>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</si>
  <si>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</si>
  <si>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</si>
  <si>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</si>
  <si>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</si>
  <si>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</si>
  <si>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</si>
  <si>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</si>
  <si>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</si>
  <si>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</si>
  <si>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</si>
  <si>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</si>
  <si>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</si>
  <si>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</si>
  <si>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</si>
  <si>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</si>
  <si>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</si>
  <si>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</si>
  <si>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</si>
  <si>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</si>
  <si>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</si>
  <si>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</si>
  <si>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</si>
  <si>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</si>
  <si>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</si>
  <si>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</si>
  <si>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</si>
  <si>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</si>
  <si>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</si>
  <si>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</si>
  <si>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</si>
  <si>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</si>
  <si>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</si>
  <si>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</si>
  <si>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</si>
  <si>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</si>
  <si>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</si>
  <si>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</si>
  <si>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</si>
  <si>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</si>
  <si>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</si>
  <si>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</si>
  <si>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</si>
  <si>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</si>
  <si>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</si>
  <si>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</si>
  <si>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</si>
  <si>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</si>
  <si>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</si>
  <si>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</si>
  <si>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</si>
  <si>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</si>
  <si>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</si>
  <si>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</si>
  <si>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</si>
  <si>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</si>
  <si>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</si>
  <si>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</si>
  <si>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</si>
  <si>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</si>
  <si>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</si>
  <si>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</si>
  <si>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</si>
  <si>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</si>
  <si>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</si>
  <si>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</si>
  <si>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</si>
  <si>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</si>
  <si>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</si>
  <si>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</si>
  <si>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</si>
  <si>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</si>
  <si>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</si>
  <si>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</si>
  <si>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</si>
  <si>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</si>
  <si>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</si>
  <si>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</si>
  <si>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</si>
  <si>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</si>
  <si>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</si>
  <si>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</si>
  <si>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</si>
  <si>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</si>
  <si>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</si>
  <si>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</si>
  <si>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</si>
  <si>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</si>
  <si>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</si>
  <si>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</si>
  <si>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</si>
  <si>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</si>
  <si>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</si>
  <si>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</si>
  <si>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</si>
  <si>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</si>
  <si>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</si>
  <si>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</si>
  <si>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</si>
  <si>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</si>
  <si>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</si>
  <si>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</si>
  <si>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</si>
  <si>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</si>
  <si>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</si>
  <si>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</si>
  <si>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</si>
  <si>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</si>
  <si>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</si>
  <si>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</si>
  <si>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</si>
  <si>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</si>
  <si>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</si>
  <si>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</si>
  <si>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</si>
  <si>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</si>
  <si>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</si>
  <si>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</si>
  <si>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</si>
  <si>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</si>
  <si>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</si>
  <si>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</si>
  <si>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</si>
  <si>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</si>
  <si>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</si>
  <si>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</si>
  <si>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</si>
  <si>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</si>
  <si>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</si>
  <si>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</si>
  <si>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</si>
  <si>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</si>
  <si>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</si>
  <si>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</si>
  <si>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</si>
  <si>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</si>
  <si>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</si>
  <si>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</si>
  <si>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</si>
  <si>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</si>
  <si>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</si>
  <si>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</si>
  <si>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</si>
  <si>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</si>
  <si>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</si>
  <si>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</si>
  <si>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</si>
  <si>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</si>
  <si>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</si>
  <si>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</si>
  <si>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</si>
  <si>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</si>
  <si>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</si>
  <si>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</si>
  <si>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</si>
  <si>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</si>
  <si>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</si>
  <si>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</si>
  <si>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</si>
  <si>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</si>
  <si>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</si>
  <si>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</si>
  <si>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</si>
  <si>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</si>
  <si>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</si>
  <si>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</si>
  <si>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</si>
  <si>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</si>
  <si>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</si>
  <si>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</si>
  <si>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</si>
  <si>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</si>
  <si>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</si>
  <si>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</si>
  <si>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</si>
  <si>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</si>
  <si>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</si>
  <si>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</si>
  <si>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</si>
  <si>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</si>
  <si>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</si>
  <si>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</si>
  <si>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</si>
  <si>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</si>
  <si>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</si>
  <si>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</si>
  <si>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</si>
  <si>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</si>
  <si>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</si>
  <si>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</si>
  <si>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</si>
  <si>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</si>
  <si>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</si>
  <si>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</si>
  <si>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</si>
  <si>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</si>
  <si>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</si>
  <si>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</si>
  <si>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</si>
  <si>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</si>
  <si>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</si>
  <si>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</si>
  <si>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</si>
  <si>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</si>
  <si>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</si>
  <si>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</si>
  <si>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</si>
  <si>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</si>
  <si>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</si>
  <si>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</si>
  <si>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</si>
  <si>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</si>
  <si>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</si>
  <si>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</si>
  <si>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</si>
  <si>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</si>
  <si>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</si>
  <si>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</si>
  <si>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</si>
  <si>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</si>
  <si>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</si>
  <si>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</si>
  <si>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</si>
  <si>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</si>
  <si>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</si>
  <si>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</si>
  <si>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</si>
  <si>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</si>
  <si>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</si>
  <si>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</si>
  <si>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</si>
  <si>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</si>
  <si>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</si>
  <si>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</si>
  <si>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</si>
  <si>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</si>
  <si>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</si>
  <si>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</si>
  <si>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</si>
  <si>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</si>
  <si>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</si>
  <si>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</si>
  <si>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</si>
  <si>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</si>
  <si>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</si>
  <si>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</si>
  <si>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</si>
  <si>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</si>
  <si>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</si>
  <si>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</si>
  <si>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</si>
  <si>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</si>
  <si>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</si>
  <si>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</si>
  <si>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</si>
  <si>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</si>
  <si>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</si>
  <si>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</si>
  <si>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</si>
  <si>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</si>
  <si>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</si>
  <si>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</si>
  <si>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</si>
  <si>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</si>
  <si>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</si>
  <si>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</si>
  <si>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</si>
  <si>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</si>
  <si>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</si>
  <si>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</si>
  <si>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</si>
  <si>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</si>
  <si>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</si>
  <si>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</si>
  <si>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</si>
  <si>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</si>
  <si>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</si>
  <si>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</si>
  <si>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</si>
  <si>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</si>
  <si>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</si>
  <si>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</si>
  <si>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</si>
  <si>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</si>
  <si>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</si>
  <si>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</si>
  <si>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</si>
  <si>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</si>
  <si>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</si>
  <si>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</si>
  <si>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</si>
  <si>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</si>
  <si>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</si>
  <si>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</si>
  <si>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</si>
  <si>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</si>
  <si>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</si>
  <si>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</si>
  <si>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</si>
  <si>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</si>
  <si>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</si>
  <si>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</si>
  <si>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</si>
  <si>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</si>
  <si>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</si>
  <si>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</si>
  <si>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</si>
  <si>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</si>
  <si>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</si>
  <si>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</si>
  <si>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</si>
  <si>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</si>
  <si>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</si>
  <si>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</si>
  <si>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</si>
  <si>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</si>
  <si>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</si>
  <si>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</si>
  <si>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</si>
  <si>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</si>
  <si>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</si>
  <si>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</si>
  <si>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</si>
  <si>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</si>
  <si>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</si>
  <si>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</si>
  <si>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</si>
  <si>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</si>
  <si>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</si>
  <si>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</si>
  <si>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</si>
  <si>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</si>
  <si>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</si>
  <si>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</si>
  <si>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</si>
  <si>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</si>
  <si>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</si>
  <si>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</si>
  <si>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</si>
  <si>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</si>
  <si>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</si>
  <si>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</si>
  <si>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</si>
  <si>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</si>
  <si>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</si>
  <si>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</si>
  <si>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</si>
  <si>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</si>
  <si>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</si>
  <si>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</si>
  <si>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</si>
  <si>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</si>
  <si>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</si>
  <si>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</si>
  <si>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</si>
  <si>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</si>
  <si>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</si>
  <si>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</si>
  <si>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</si>
  <si>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</si>
  <si>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</si>
  <si>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</si>
  <si>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</si>
  <si>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</si>
  <si>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</si>
  <si>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</si>
  <si>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</si>
  <si>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</si>
  <si>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</si>
  <si>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</si>
  <si>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</si>
  <si>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</si>
  <si>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</si>
  <si>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</si>
  <si>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</si>
  <si>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</si>
  <si>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</si>
  <si>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</si>
  <si>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</si>
  <si>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</si>
  <si>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</si>
  <si>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</si>
  <si>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</si>
  <si>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</si>
  <si>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</si>
  <si>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</si>
  <si>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</si>
  <si>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</si>
  <si>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</si>
  <si>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</si>
  <si>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</si>
  <si>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</si>
  <si>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</si>
  <si>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</si>
  <si>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</si>
  <si>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</si>
  <si>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</si>
  <si>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</si>
  <si>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</si>
  <si>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</si>
  <si>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</si>
  <si>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</si>
  <si>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</si>
  <si>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</si>
  <si>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</si>
  <si>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</si>
  <si>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</si>
  <si>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</si>
  <si>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</si>
  <si>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</si>
  <si>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</si>
  <si>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</si>
  <si>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</si>
  <si>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</si>
  <si>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</si>
  <si>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</si>
  <si>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</si>
  <si>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</si>
  <si>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</si>
  <si>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</si>
  <si>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</si>
  <si>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</si>
  <si>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</si>
  <si>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</si>
  <si>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</si>
  <si>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</si>
  <si>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</si>
  <si>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</si>
  <si>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</si>
  <si>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</si>
  <si>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</si>
  <si>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</si>
  <si>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</si>
  <si>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</si>
  <si>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</si>
  <si>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</si>
  <si>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</si>
  <si>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</si>
  <si>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</si>
  <si>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</si>
  <si>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</si>
  <si>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</si>
  <si>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</si>
  <si>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</si>
  <si>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</si>
  <si>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</si>
  <si>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</si>
  <si>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</si>
  <si>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</si>
  <si>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</si>
  <si>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</si>
  <si>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</si>
  <si>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</si>
  <si>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</si>
  <si>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</si>
  <si>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</si>
  <si>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</si>
  <si>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</si>
  <si>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</si>
  <si>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</si>
  <si>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</si>
  <si>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</si>
  <si>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</si>
  <si>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</si>
  <si>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</si>
  <si>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</si>
  <si>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</si>
  <si>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</si>
  <si>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</si>
  <si>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</si>
  <si>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</si>
  <si>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</si>
  <si>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</si>
  <si>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</si>
  <si>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</si>
  <si>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</si>
  <si>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</si>
  <si>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</si>
  <si>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</si>
  <si>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</si>
  <si>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</si>
  <si>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</si>
  <si>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</si>
  <si>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</si>
  <si>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</si>
  <si>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</si>
  <si>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</si>
  <si>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</si>
  <si>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</si>
  <si>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</si>
  <si>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</si>
  <si>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</si>
  <si>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</si>
  <si>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</si>
  <si>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</si>
  <si>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</si>
  <si>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</si>
  <si>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</si>
  <si>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</si>
  <si>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</si>
  <si>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</si>
  <si>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</si>
  <si>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</si>
  <si>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</si>
  <si>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</si>
  <si>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</si>
  <si>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</si>
  <si>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</si>
  <si>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</si>
  <si>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</si>
  <si>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</si>
  <si>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</si>
  <si>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</si>
  <si>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</si>
  <si>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</si>
  <si>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</si>
  <si>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</si>
  <si>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</si>
  <si>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</si>
  <si>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</si>
  <si>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</si>
  <si>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</si>
  <si>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</si>
  <si>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</si>
  <si>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</si>
  <si>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</si>
  <si>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</si>
  <si>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</si>
  <si>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</si>
  <si>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</si>
  <si>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</si>
  <si>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</si>
  <si>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</si>
  <si>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</si>
  <si>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</si>
  <si>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</si>
  <si>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</si>
  <si>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</si>
  <si>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</si>
  <si>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</si>
  <si>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</si>
  <si>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</si>
  <si>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</si>
  <si>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</si>
  <si>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</si>
  <si>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</si>
  <si>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</si>
  <si>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</si>
  <si>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</si>
  <si>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</si>
  <si>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</si>
  <si>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</si>
  <si>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</si>
  <si>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</si>
  <si>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</si>
  <si>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</si>
  <si>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</si>
  <si>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</si>
  <si>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</si>
  <si>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</si>
  <si>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</si>
  <si>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</si>
  <si>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</si>
  <si>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</si>
  <si>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</si>
  <si>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</si>
  <si>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</si>
  <si>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</si>
  <si>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</si>
  <si>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</si>
  <si>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</si>
  <si>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</si>
  <si>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</si>
  <si>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</si>
  <si>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</si>
  <si>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</si>
  <si>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</si>
  <si>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</si>
  <si>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</si>
  <si>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</si>
  <si>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</si>
  <si>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</si>
  <si>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</si>
  <si>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</si>
  <si>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</si>
  <si>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</si>
  <si>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</si>
  <si>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</si>
  <si>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</si>
  <si>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</si>
  <si>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</si>
  <si>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</si>
  <si>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</si>
  <si>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</si>
  <si>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</si>
  <si>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</si>
  <si>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</si>
  <si>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</si>
  <si>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</si>
  <si>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</si>
  <si>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</si>
  <si>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</si>
  <si>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</si>
  <si>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</si>
  <si>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</si>
  <si>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</si>
  <si>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</si>
  <si>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</si>
  <si>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</si>
  <si>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</si>
  <si>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</si>
  <si>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</si>
  <si>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</si>
  <si>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</si>
  <si>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</si>
  <si>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</si>
  <si>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</si>
  <si>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</si>
  <si>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</si>
  <si>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</si>
  <si>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</si>
  <si>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</si>
  <si>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</si>
  <si>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</si>
  <si>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</si>
  <si>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</si>
  <si>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</si>
  <si>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</si>
  <si>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</si>
  <si>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</si>
  <si>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</si>
  <si>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</si>
  <si>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</si>
  <si>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</si>
  <si>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</si>
  <si>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</si>
  <si>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</si>
  <si>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</si>
  <si>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</si>
  <si>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</si>
  <si>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</si>
  <si>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</si>
  <si>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</si>
  <si>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</si>
  <si>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</si>
  <si>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</si>
  <si>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</si>
  <si>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</si>
  <si>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</si>
  <si>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</si>
  <si>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</si>
  <si>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</si>
  <si>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</si>
  <si>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</si>
  <si>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</si>
  <si>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</si>
  <si>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</si>
  <si>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</si>
  <si>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</si>
  <si>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</si>
  <si>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</si>
  <si>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</si>
  <si>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</si>
  <si>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</si>
  <si>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</si>
  <si>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</si>
  <si>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</si>
  <si>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</si>
  <si>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</si>
  <si>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</si>
  <si>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</si>
  <si>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</si>
  <si>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</si>
  <si>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</si>
  <si>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</si>
  <si>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</si>
  <si>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</si>
  <si>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</si>
  <si>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</si>
  <si>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</si>
  <si>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</si>
  <si>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</si>
  <si>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</si>
  <si>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</si>
  <si>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</si>
  <si>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</si>
  <si>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</si>
  <si>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</si>
  <si>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</si>
  <si>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</si>
  <si>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</si>
  <si>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</si>
  <si>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</si>
  <si>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</si>
  <si>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</si>
  <si>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</si>
  <si>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</si>
  <si>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</si>
  <si>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</si>
  <si>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</si>
  <si>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</si>
  <si>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</si>
  <si>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</si>
  <si>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</si>
  <si>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</si>
  <si>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</si>
  <si>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</si>
  <si>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</si>
  <si>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</si>
  <si>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</si>
  <si>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</si>
  <si>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</si>
  <si>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</si>
  <si>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</si>
  <si>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</si>
  <si>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</si>
  <si>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</si>
  <si>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</si>
  <si>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</si>
  <si>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</si>
  <si>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</si>
  <si>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</si>
  <si>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</si>
  <si>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</si>
  <si>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</si>
  <si>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</si>
  <si>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</si>
  <si>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</si>
  <si>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</si>
  <si>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</si>
  <si>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</si>
  <si>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</si>
  <si>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</si>
  <si>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</si>
  <si>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</si>
  <si>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</si>
  <si>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</si>
  <si>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</si>
  <si>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</si>
  <si>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</si>
  <si>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</si>
  <si>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</si>
  <si>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</si>
  <si>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</si>
  <si>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</si>
  <si>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</si>
  <si>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</si>
  <si>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</si>
  <si>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</si>
  <si>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</si>
  <si>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</si>
  <si>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</si>
  <si>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</si>
  <si>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</si>
  <si>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</si>
  <si>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</si>
  <si>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</si>
  <si>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</si>
  <si>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</si>
  <si>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</si>
  <si>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</si>
  <si>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</si>
  <si>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</si>
  <si>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</si>
  <si>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</si>
  <si>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</si>
  <si>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</si>
  <si>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</si>
  <si>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</si>
  <si>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</si>
  <si>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</si>
  <si>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</si>
  <si>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</si>
  <si>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</si>
  <si>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</si>
  <si>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</si>
  <si>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</si>
  <si>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</si>
  <si>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</si>
  <si>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</si>
  <si>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</si>
  <si>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</si>
  <si>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</si>
  <si>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</si>
  <si>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</si>
  <si>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</si>
  <si>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</si>
  <si>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</si>
  <si>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</si>
  <si>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</si>
  <si>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</si>
  <si>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</si>
  <si>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</si>
  <si>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</si>
  <si>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</si>
  <si>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</si>
  <si>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</si>
  <si>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</si>
  <si>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</si>
  <si>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</si>
  <si>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</si>
  <si>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</si>
  <si>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</si>
  <si>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</si>
  <si>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</si>
  <si>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</si>
  <si>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</si>
  <si>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</si>
  <si>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</si>
  <si>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</si>
  <si>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</si>
  <si>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</si>
  <si>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</si>
  <si>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</si>
  <si>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</si>
  <si>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</si>
  <si>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</si>
  <si>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</si>
  <si>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</si>
  <si>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</si>
  <si>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</si>
  <si>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</si>
  <si>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</si>
  <si>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</si>
  <si>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</si>
  <si>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</si>
  <si>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</si>
  <si>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</si>
  <si>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</si>
  <si>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</si>
  <si>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</si>
  <si>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</si>
  <si>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</si>
  <si>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</si>
  <si>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</si>
  <si>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</si>
  <si>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</si>
  <si>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</si>
  <si>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</si>
  <si>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</si>
  <si>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</si>
  <si>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</si>
  <si>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</si>
  <si>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</si>
  <si>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</si>
  <si>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</si>
  <si>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</si>
  <si>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</si>
  <si>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</si>
  <si>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</si>
  <si>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</si>
  <si>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</si>
  <si>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</si>
  <si>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</si>
  <si>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</si>
  <si>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</si>
  <si>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</si>
  <si>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</si>
  <si>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</si>
  <si>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</si>
  <si>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</si>
  <si>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</si>
  <si>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</si>
  <si>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</si>
  <si>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</si>
  <si>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</si>
  <si>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</si>
  <si>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</si>
  <si>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</si>
  <si>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</si>
  <si>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</si>
  <si>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</si>
  <si>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</si>
  <si>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</si>
  <si>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</si>
  <si>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</si>
  <si>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</si>
  <si>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</si>
  <si>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</si>
  <si>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</si>
  <si>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</si>
  <si>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</si>
  <si>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</si>
  <si>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</si>
  <si>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</si>
  <si>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</si>
  <si>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</si>
  <si>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</si>
  <si>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</si>
  <si>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</si>
  <si>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</si>
  <si>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</si>
  <si>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</si>
  <si>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</si>
  <si>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</si>
  <si>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</si>
  <si>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</si>
  <si>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</si>
  <si>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</si>
  <si>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</si>
  <si>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</si>
  <si>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</si>
  <si>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</si>
  <si>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</si>
  <si>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</si>
  <si>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</si>
  <si>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</si>
  <si>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</si>
  <si>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</si>
  <si>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</si>
  <si>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</si>
  <si>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</si>
  <si>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</si>
  <si>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</si>
  <si>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</si>
  <si>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</si>
  <si>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</si>
  <si>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</si>
  <si>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</si>
  <si>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</si>
  <si>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</si>
  <si>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</si>
  <si>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</si>
  <si>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</si>
  <si>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</si>
  <si>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</si>
  <si>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</si>
  <si>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</si>
  <si>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</si>
  <si>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</si>
  <si>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</si>
  <si>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</si>
  <si>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</si>
  <si>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</si>
  <si>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</si>
  <si>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</si>
  <si>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</si>
  <si>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</si>
  <si>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</si>
  <si>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</si>
  <si>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</si>
  <si>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</si>
  <si>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</si>
  <si>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</si>
  <si>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</si>
  <si>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</si>
  <si>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</si>
  <si>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</si>
  <si>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</si>
  <si>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</si>
  <si>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</si>
  <si>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</si>
  <si>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</si>
  <si>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</si>
  <si>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</si>
  <si>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</si>
  <si>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</si>
  <si>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</si>
  <si>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</si>
  <si>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</si>
  <si>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</si>
  <si>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</si>
  <si>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</si>
  <si>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</si>
  <si>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</si>
  <si>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</si>
  <si>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</si>
  <si>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</si>
  <si>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</si>
  <si>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</si>
  <si>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</si>
  <si>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</si>
  <si>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</si>
  <si>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</si>
  <si>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</si>
  <si>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</si>
  <si>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</si>
  <si>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</si>
  <si>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</si>
  <si>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</si>
  <si>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</si>
  <si>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</si>
  <si>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</si>
  <si>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</si>
  <si>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</si>
  <si>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</si>
  <si>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</si>
  <si>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</si>
  <si>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</si>
  <si>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</si>
  <si>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</si>
  <si>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</si>
  <si>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</si>
  <si>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</si>
  <si>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</si>
  <si>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</si>
  <si>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</si>
  <si>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</si>
  <si>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</si>
  <si>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</si>
  <si>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</si>
  <si>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</si>
  <si>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</si>
  <si>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</si>
  <si>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</si>
  <si>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</si>
  <si>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</si>
  <si>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</si>
  <si>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</si>
  <si>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</si>
  <si>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</si>
  <si>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</si>
  <si>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</si>
  <si>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</si>
  <si>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</si>
  <si>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</si>
  <si>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</si>
  <si>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</si>
  <si>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</si>
  <si>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</si>
  <si>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</si>
  <si>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</si>
  <si>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</si>
  <si>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</si>
  <si>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</si>
  <si>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</si>
  <si>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</si>
  <si>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</si>
  <si>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</si>
  <si>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</si>
  <si>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</si>
  <si>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</si>
  <si>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</si>
  <si>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</si>
  <si>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</si>
  <si>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</si>
  <si>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</si>
  <si>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</si>
  <si>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</si>
  <si>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</si>
  <si>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</si>
  <si>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</si>
  <si>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</si>
  <si>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</si>
  <si>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</si>
  <si>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</si>
  <si>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</si>
  <si>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</si>
  <si>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</si>
  <si>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</si>
  <si>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</si>
  <si>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</si>
  <si>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</si>
  <si>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</si>
  <si>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</si>
  <si>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</si>
  <si>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</si>
  <si>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</si>
  <si>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</si>
  <si>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</si>
  <si>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</si>
  <si>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</si>
  <si>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</si>
  <si>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</si>
  <si>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</si>
  <si>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</si>
  <si>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</si>
  <si>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</si>
  <si>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</si>
  <si>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</si>
  <si>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</si>
  <si>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</si>
  <si>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</si>
  <si>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</si>
  <si>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</si>
  <si>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</si>
  <si>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</si>
  <si>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</si>
  <si>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</si>
  <si>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</si>
  <si>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</si>
  <si>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</si>
  <si>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</si>
  <si>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</si>
  <si>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</si>
  <si>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</si>
  <si>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</si>
  <si>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</si>
  <si>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</si>
  <si>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</si>
  <si>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</si>
  <si>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</si>
  <si>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</si>
  <si>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</si>
  <si>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</si>
  <si>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</si>
  <si>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</si>
  <si>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</si>
  <si>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</si>
  <si>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</si>
  <si>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</si>
  <si>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</si>
  <si>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</si>
  <si>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</si>
  <si>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</si>
  <si>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</si>
  <si>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</si>
  <si>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</si>
  <si>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</si>
  <si>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</si>
  <si>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</si>
  <si>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</si>
  <si>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</si>
  <si>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</si>
  <si>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</si>
  <si>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</si>
  <si>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</si>
  <si>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</si>
  <si>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</si>
  <si>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</si>
  <si>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</si>
  <si>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</si>
  <si>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</si>
  <si>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</si>
  <si>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</si>
  <si>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</si>
  <si>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</si>
  <si>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</si>
  <si>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</si>
  <si>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</si>
  <si>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</si>
  <si>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</si>
  <si>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</si>
  <si>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</si>
  <si>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</si>
  <si>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</si>
  <si>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</si>
  <si>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</si>
  <si>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</si>
  <si>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</si>
  <si>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</si>
  <si>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</si>
  <si>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</si>
  <si>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</si>
  <si>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</si>
  <si>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</si>
  <si>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</si>
  <si>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</si>
  <si>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</si>
  <si>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</si>
  <si>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</si>
  <si>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</si>
  <si>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</si>
  <si>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</si>
  <si>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</si>
  <si>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</si>
  <si>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</si>
  <si>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</si>
  <si>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</si>
  <si>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</si>
  <si>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</si>
  <si>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</si>
  <si>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</si>
  <si>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</si>
  <si>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</si>
  <si>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</si>
  <si>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</si>
  <si>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</si>
  <si>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</si>
  <si>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</si>
  <si>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</si>
  <si>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</si>
  <si>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</si>
  <si>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</si>
  <si>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</si>
  <si>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</si>
  <si>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</si>
  <si>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</si>
  <si>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</si>
  <si>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</si>
  <si>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</si>
  <si>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</si>
  <si>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</si>
  <si>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</si>
  <si>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</si>
  <si>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</si>
  <si>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</si>
  <si>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</si>
  <si>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</si>
  <si>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</si>
  <si>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</si>
  <si>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</si>
  <si>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</si>
  <si>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</si>
  <si>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</si>
  <si>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</si>
  <si>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</si>
  <si>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</si>
  <si>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</si>
  <si>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</si>
  <si>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</si>
  <si>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</si>
  <si>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</si>
  <si>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</si>
  <si>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</si>
  <si>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</si>
  <si>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</si>
  <si>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</si>
  <si>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</si>
  <si>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</si>
  <si>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</si>
  <si>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</si>
  <si>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</si>
  <si>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</si>
  <si>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</si>
  <si>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</si>
  <si>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</si>
  <si>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</si>
  <si>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</si>
  <si>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</si>
  <si>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</si>
  <si>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</si>
  <si>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</si>
  <si>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</si>
  <si>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</si>
  <si>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</si>
  <si>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</si>
  <si>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</si>
  <si>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</si>
  <si>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</si>
  <si>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</si>
  <si>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</si>
  <si>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</si>
  <si>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</si>
  <si>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</si>
  <si>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</si>
  <si>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</si>
  <si>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</si>
  <si>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</si>
  <si>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</si>
  <si>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</si>
  <si>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</si>
  <si>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</si>
  <si>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</si>
  <si>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</si>
  <si>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</si>
  <si>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</si>
  <si>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</si>
  <si>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</si>
  <si>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</si>
  <si>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</si>
  <si>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</si>
  <si>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</si>
  <si>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</si>
  <si>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</si>
  <si>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</si>
  <si>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</si>
  <si>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</si>
  <si>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</si>
  <si>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</si>
  <si>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</si>
  <si>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</si>
  <si>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</si>
  <si>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</si>
  <si>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</si>
  <si>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</si>
  <si>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</si>
  <si>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</si>
  <si>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</si>
  <si>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</si>
  <si>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</si>
  <si>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</si>
  <si>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</si>
  <si>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</si>
  <si>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</si>
  <si>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</si>
  <si>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</si>
  <si>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</si>
  <si>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</si>
  <si>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</si>
  <si>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</si>
  <si>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</si>
  <si>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</si>
  <si>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</si>
  <si>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</si>
  <si>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</si>
  <si>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</si>
  <si>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</si>
  <si>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</si>
  <si>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</si>
  <si>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</si>
  <si>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</si>
  <si>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</si>
  <si>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</si>
  <si>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</si>
  <si>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</si>
  <si>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</si>
  <si>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</si>
  <si>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</si>
  <si>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</si>
  <si>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</si>
  <si>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</si>
  <si>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</si>
  <si>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</si>
  <si>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</si>
  <si>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</si>
  <si>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</si>
  <si>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</si>
  <si>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</si>
  <si>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</si>
  <si>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</si>
  <si>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</si>
  <si>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</si>
  <si>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</si>
  <si>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</si>
  <si>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</si>
  <si>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</si>
  <si>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</si>
  <si>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</si>
  <si>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</si>
  <si>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</si>
  <si>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</si>
  <si>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</si>
  <si>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</si>
  <si>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</si>
  <si>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</si>
  <si>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</si>
  <si>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</si>
  <si>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</si>
  <si>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</si>
  <si>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</si>
  <si>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</si>
  <si>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</si>
  <si>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</si>
  <si>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</si>
  <si>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</si>
  <si>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</si>
  <si>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</si>
  <si>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</si>
  <si>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</si>
  <si>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</si>
  <si>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</si>
  <si>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</si>
  <si>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</si>
  <si>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</si>
  <si>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</si>
  <si>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</si>
  <si>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</si>
  <si>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</si>
  <si>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</si>
  <si>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</si>
  <si>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</si>
  <si>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</si>
  <si>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</si>
  <si>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</si>
  <si>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</si>
  <si>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</si>
  <si>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</si>
  <si>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</si>
  <si>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</si>
  <si>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</si>
  <si>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</si>
  <si>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</si>
  <si>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</si>
  <si>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</si>
  <si>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</si>
  <si>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</si>
  <si>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</si>
  <si>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</si>
  <si>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</si>
  <si>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</si>
  <si>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</si>
  <si>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</si>
  <si>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</si>
  <si>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</si>
  <si>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</si>
  <si>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</si>
  <si>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</si>
  <si>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</si>
  <si>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</si>
  <si>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</si>
  <si>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</si>
  <si>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</si>
  <si>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</si>
  <si>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</si>
  <si>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</si>
  <si>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</si>
  <si>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</si>
  <si>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</si>
  <si>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</si>
  <si>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</si>
  <si>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</si>
  <si>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</si>
  <si>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</si>
  <si>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</si>
  <si>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</si>
  <si>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</si>
  <si>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</si>
  <si>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</si>
  <si>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</si>
  <si>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</si>
  <si>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</si>
  <si>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</si>
  <si>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</si>
  <si>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</si>
  <si>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</si>
  <si>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</si>
  <si>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</si>
  <si>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</si>
  <si>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</si>
  <si>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</si>
  <si>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</si>
  <si>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</si>
  <si>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</si>
  <si>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</si>
  <si>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</si>
  <si>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</si>
  <si>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</si>
  <si>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</si>
  <si>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</si>
  <si>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</si>
  <si>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</si>
  <si>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</si>
  <si>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</si>
  <si>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</si>
  <si>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</si>
  <si>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</si>
  <si>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</si>
  <si>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</si>
  <si>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</si>
  <si>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</si>
  <si>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</si>
  <si>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</si>
  <si>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</si>
  <si>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</si>
  <si>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</si>
  <si>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</si>
  <si>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</si>
  <si>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</si>
  <si>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</si>
  <si>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</si>
  <si>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</si>
  <si>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</si>
  <si>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</si>
  <si>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</si>
  <si>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</si>
  <si>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</si>
  <si>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</si>
  <si>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</si>
  <si>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</si>
  <si>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</si>
  <si>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</si>
  <si>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</si>
  <si>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</si>
  <si>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</si>
  <si>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</si>
  <si>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</si>
  <si>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</si>
  <si>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</si>
  <si>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</si>
  <si>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</si>
  <si>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</si>
  <si>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</si>
  <si>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</si>
  <si>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</si>
  <si>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</si>
  <si>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</si>
  <si>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</si>
  <si>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</si>
  <si>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</si>
  <si>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</si>
  <si>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</si>
  <si>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</si>
  <si>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</si>
  <si>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</si>
  <si>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</si>
  <si>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</si>
  <si>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</si>
  <si>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</si>
  <si>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</si>
  <si>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</si>
  <si>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</si>
  <si>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</si>
  <si>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</si>
  <si>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</si>
  <si>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</si>
  <si>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</si>
  <si>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</si>
  <si>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</si>
  <si>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</si>
  <si>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</si>
  <si>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</si>
  <si>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</si>
  <si>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</si>
  <si>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</si>
  <si>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</si>
  <si>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</si>
  <si>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</si>
  <si>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</si>
  <si>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</si>
  <si>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</si>
  <si>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</si>
  <si>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</si>
  <si>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</si>
  <si>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</si>
  <si>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</si>
  <si>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</si>
  <si>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</si>
  <si>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</si>
  <si>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</si>
  <si>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</si>
  <si>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</si>
  <si>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</si>
  <si>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</si>
  <si>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</si>
  <si>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</si>
  <si>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</si>
  <si>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</si>
  <si>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</si>
  <si>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</si>
  <si>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</si>
  <si>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</si>
  <si>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</si>
  <si>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</si>
  <si>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</si>
  <si>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</si>
  <si>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</si>
  <si>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</si>
  <si>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</si>
  <si>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</si>
  <si>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</si>
  <si>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</si>
  <si>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</si>
  <si>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</si>
  <si>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</si>
  <si>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</si>
  <si>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</si>
  <si>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</si>
  <si>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</si>
  <si>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</si>
  <si>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</si>
  <si>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</si>
  <si>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</si>
  <si>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</si>
  <si>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</si>
  <si>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</si>
  <si>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</si>
  <si>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</si>
  <si>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</si>
  <si>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</si>
  <si>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</si>
  <si>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</si>
  <si>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</si>
  <si>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</si>
  <si>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</si>
  <si>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</si>
  <si>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</si>
  <si>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</si>
  <si>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</si>
  <si>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</si>
  <si>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</si>
  <si>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</si>
  <si>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</si>
  <si>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</si>
  <si>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</si>
  <si>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</si>
  <si>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</si>
  <si>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</si>
  <si>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</si>
  <si>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</si>
  <si>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</si>
  <si>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</si>
  <si>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</si>
  <si>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</si>
  <si>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</si>
  <si>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</si>
  <si>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</si>
  <si>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</si>
  <si>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</si>
  <si>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</si>
  <si>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</si>
  <si>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</si>
  <si>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</si>
  <si>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</si>
  <si>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</si>
  <si>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</si>
  <si>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</si>
  <si>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</si>
  <si>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</si>
  <si>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</si>
  <si>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</si>
  <si>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</si>
  <si>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</si>
  <si>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</si>
  <si>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</si>
  <si>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</si>
  <si>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</si>
  <si>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</si>
  <si>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</si>
  <si>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</si>
  <si>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</si>
  <si>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</si>
  <si>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</si>
  <si>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</si>
  <si>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</si>
  <si>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</si>
  <si>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</si>
  <si>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</si>
  <si>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</si>
  <si>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</si>
  <si>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</si>
  <si>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</si>
  <si>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</si>
  <si>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</si>
  <si>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</si>
  <si>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</si>
  <si>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</si>
  <si>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</si>
  <si>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</si>
  <si>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</si>
  <si>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</si>
  <si>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</si>
  <si>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</si>
  <si>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</si>
  <si>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</si>
  <si>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</si>
  <si>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</si>
  <si>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</si>
  <si>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</si>
  <si>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</si>
  <si>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</si>
  <si>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</si>
  <si>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</si>
  <si>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</si>
  <si>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</si>
  <si>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</si>
  <si>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</si>
  <si>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</si>
  <si>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</si>
  <si>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</si>
  <si>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</si>
  <si>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</si>
  <si>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</si>
  <si>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</si>
  <si>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</si>
  <si>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</si>
  <si>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</si>
  <si>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</si>
  <si>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</si>
  <si>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</si>
  <si>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</si>
  <si>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</si>
  <si>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</si>
  <si>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</si>
  <si>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</si>
  <si>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</si>
  <si>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</si>
  <si>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</si>
  <si>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</si>
  <si>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</si>
  <si>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</si>
  <si>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</si>
  <si>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</si>
  <si>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</si>
  <si>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</si>
  <si>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</si>
  <si>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</si>
  <si>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</si>
  <si>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</si>
  <si>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</si>
  <si>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</si>
  <si>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</si>
  <si>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</si>
  <si>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</si>
  <si>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</si>
  <si>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</si>
  <si>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</si>
  <si>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</si>
  <si>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</si>
  <si>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</si>
  <si>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</si>
  <si>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</si>
  <si>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</si>
  <si>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</si>
  <si>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</si>
  <si>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</si>
  <si>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</si>
  <si>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</si>
  <si>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</si>
  <si>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</si>
  <si>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</si>
  <si>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</si>
  <si>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</si>
  <si>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</si>
  <si>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</si>
  <si>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</si>
  <si>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</si>
  <si>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</si>
  <si>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</si>
  <si>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</si>
  <si>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</si>
  <si>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</si>
  <si>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</si>
  <si>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</si>
  <si>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</si>
  <si>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</si>
  <si>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</si>
  <si>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</si>
  <si>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</si>
  <si>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</si>
  <si>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</si>
  <si>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</si>
  <si>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</si>
  <si>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</si>
  <si>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</si>
  <si>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</si>
  <si>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</si>
  <si>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</si>
  <si>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</si>
  <si>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</si>
  <si>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</si>
  <si>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</si>
  <si>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</si>
  <si>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</si>
  <si>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</si>
  <si>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</si>
  <si>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</si>
  <si>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</si>
  <si>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</si>
  <si>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</si>
  <si>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</si>
  <si>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</si>
  <si>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</si>
  <si>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</si>
  <si>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</si>
  <si>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</si>
  <si>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</si>
  <si>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</si>
  <si>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</si>
  <si>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</si>
  <si>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</si>
  <si>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</si>
  <si>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</si>
  <si>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</si>
  <si>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</si>
  <si>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</si>
  <si>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</si>
  <si>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</si>
  <si>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</si>
  <si>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</si>
  <si>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</si>
  <si>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</si>
  <si>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</si>
  <si>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</si>
  <si>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</si>
  <si>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</si>
  <si>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</si>
  <si>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</si>
  <si>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</si>
  <si>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</si>
  <si>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</si>
  <si>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</si>
  <si>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</si>
  <si>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</si>
  <si>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</si>
  <si>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</si>
  <si>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</si>
  <si>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</si>
  <si>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</si>
  <si>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</si>
  <si>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</si>
  <si>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</si>
  <si>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</si>
  <si>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</si>
  <si>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</si>
  <si>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</si>
  <si>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</si>
  <si>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</si>
  <si>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</si>
  <si>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</si>
  <si>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</si>
  <si>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</si>
  <si>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</si>
  <si>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</si>
  <si>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</si>
  <si>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</si>
  <si>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</si>
  <si>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</si>
  <si>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</si>
  <si>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</si>
  <si>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</si>
  <si>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</si>
  <si>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</si>
  <si>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</si>
  <si>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</si>
  <si>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</si>
  <si>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</si>
  <si>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</si>
  <si>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</si>
  <si>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</si>
  <si>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</si>
  <si>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</si>
  <si>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</si>
  <si>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</si>
  <si>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</si>
  <si>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</si>
  <si>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</si>
  <si>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</si>
  <si>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</si>
  <si>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</si>
  <si>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</si>
  <si>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</si>
  <si>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</si>
  <si>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</si>
  <si>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</si>
  <si>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</si>
  <si>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</si>
  <si>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</si>
  <si>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</si>
  <si>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</si>
  <si>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</si>
  <si>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</si>
  <si>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</si>
  <si>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</si>
  <si>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</si>
  <si>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</si>
  <si>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</si>
  <si>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</si>
  <si>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</si>
  <si>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</si>
  <si>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</si>
  <si>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</si>
  <si>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</si>
  <si>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</si>
  <si>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</si>
  <si>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</si>
  <si>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</si>
  <si>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</si>
  <si>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</si>
  <si>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</si>
  <si>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</si>
  <si>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</si>
  <si>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</si>
  <si>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</si>
  <si>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</si>
  <si>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</si>
  <si>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</si>
  <si>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</si>
  <si>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</si>
  <si>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</si>
  <si>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</si>
  <si>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</si>
  <si>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</si>
  <si>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</si>
  <si>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</si>
  <si>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</si>
  <si>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</si>
  <si>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</si>
  <si>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</si>
  <si>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</si>
  <si>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</si>
  <si>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</si>
  <si>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</si>
  <si>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</si>
  <si>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</si>
  <si>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</si>
  <si>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</si>
  <si>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</si>
  <si>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</si>
  <si>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</si>
  <si>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</si>
  <si>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</si>
  <si>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</si>
  <si>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</si>
  <si>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</si>
  <si>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</si>
  <si>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</si>
  <si>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</si>
  <si>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</si>
  <si>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</si>
  <si>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</si>
  <si>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</si>
  <si>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</si>
  <si>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</si>
  <si>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</si>
  <si>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</si>
  <si>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</si>
  <si>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</si>
  <si>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</si>
  <si>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</si>
  <si>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</si>
  <si>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</si>
  <si>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</si>
  <si>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</si>
  <si>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</si>
  <si>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</si>
  <si>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</si>
  <si>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</si>
  <si>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</si>
  <si>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</si>
  <si>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</si>
  <si>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</si>
  <si>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</si>
  <si>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</si>
  <si>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</si>
  <si>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</si>
  <si>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</si>
  <si>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</si>
  <si>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</si>
  <si>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</si>
  <si>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</si>
  <si>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</si>
  <si>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</si>
  <si>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</si>
  <si>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</si>
  <si>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</si>
  <si>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</si>
  <si>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</si>
  <si>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</si>
  <si>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</si>
  <si>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</si>
  <si>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</si>
  <si>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</si>
  <si>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</si>
  <si>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</si>
  <si>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</si>
  <si>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</si>
  <si>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</si>
  <si>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</si>
  <si>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</si>
  <si>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</si>
  <si>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</si>
  <si>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</si>
  <si>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</si>
  <si>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</si>
  <si>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</si>
  <si>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</si>
  <si>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</si>
  <si>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</si>
  <si>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</si>
  <si>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</si>
  <si>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</si>
  <si>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</si>
  <si>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</si>
  <si>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</si>
  <si>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</si>
  <si>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</si>
  <si>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</si>
  <si>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</si>
  <si>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</si>
  <si>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</si>
  <si>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</si>
  <si>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</si>
  <si>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</si>
  <si>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</si>
  <si>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</si>
  <si>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</si>
  <si>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</si>
  <si>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</si>
  <si>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</si>
  <si>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</si>
  <si>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</si>
  <si>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</si>
  <si>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</si>
  <si>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</si>
  <si>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</si>
  <si>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</si>
  <si>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</si>
  <si>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</si>
  <si>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</si>
  <si>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</si>
  <si>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</si>
  <si>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</si>
  <si>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</si>
  <si>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</si>
  <si>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</si>
  <si>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</si>
  <si>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</si>
  <si>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</si>
  <si>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</si>
  <si>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</si>
  <si>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</si>
  <si>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</si>
  <si>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</si>
  <si>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</si>
  <si>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</si>
  <si>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</si>
  <si>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</si>
  <si>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</si>
  <si>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</si>
  <si>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</si>
  <si>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</si>
  <si>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</si>
  <si>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</si>
  <si>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</si>
  <si>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</si>
  <si>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</si>
  <si>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</si>
  <si>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</si>
  <si>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</si>
  <si>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</si>
  <si>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</si>
  <si>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</si>
  <si>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</si>
  <si>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</si>
  <si>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</si>
  <si>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</si>
  <si>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</si>
  <si>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</si>
  <si>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</si>
  <si>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</si>
  <si>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</si>
  <si>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</si>
  <si>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</si>
  <si>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</si>
  <si>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</si>
  <si>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</si>
  <si>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</si>
  <si>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</si>
  <si>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</si>
  <si>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</si>
  <si>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</si>
  <si>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</si>
  <si>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</si>
  <si>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</si>
  <si>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</si>
  <si>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</si>
  <si>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</si>
  <si>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</si>
  <si>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</si>
  <si>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</si>
  <si>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</si>
  <si>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</si>
  <si>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</si>
  <si>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</si>
  <si>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</si>
  <si>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</si>
  <si>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</si>
  <si>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</si>
  <si>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</si>
  <si>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</si>
  <si>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</si>
  <si>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</si>
  <si>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</si>
  <si>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</si>
  <si>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</si>
  <si>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</si>
  <si>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</si>
  <si>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</si>
  <si>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</si>
  <si>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</si>
  <si>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</si>
  <si>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</si>
  <si>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</si>
  <si>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</si>
  <si>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</si>
  <si>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</si>
  <si>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</si>
  <si>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</si>
  <si>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</si>
  <si>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</si>
  <si>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</si>
  <si>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</si>
  <si>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</si>
  <si>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</si>
  <si>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</si>
  <si>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</si>
  <si>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</si>
  <si>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</si>
  <si>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</si>
  <si>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</si>
  <si>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</si>
  <si>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</si>
  <si>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</si>
  <si>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</si>
  <si>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</si>
  <si>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</si>
  <si>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</si>
  <si>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</si>
  <si>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</si>
  <si>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</si>
  <si>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</si>
  <si>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</si>
  <si>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</si>
  <si>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</si>
  <si>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</si>
  <si>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</si>
  <si>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</si>
  <si>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</si>
  <si>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</si>
  <si>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</si>
  <si>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</si>
  <si>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</si>
  <si>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</si>
  <si>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</si>
  <si>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</si>
  <si>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</si>
  <si>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</si>
  <si>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</si>
  <si>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</si>
  <si>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</si>
  <si>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</si>
  <si>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</si>
  <si>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</si>
  <si>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</si>
  <si>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</si>
  <si>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</si>
  <si>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</si>
  <si>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</si>
  <si>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</si>
  <si>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</si>
  <si>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</si>
  <si>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</si>
  <si>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</si>
  <si>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</si>
  <si>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</si>
  <si>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</si>
  <si>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</si>
  <si>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</si>
  <si>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</si>
  <si>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</si>
  <si>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</si>
  <si>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</si>
  <si>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</si>
  <si>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</si>
  <si>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</si>
  <si>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</si>
  <si>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</si>
  <si>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</si>
  <si>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</si>
  <si>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</si>
  <si>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</si>
  <si>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</si>
  <si>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</si>
  <si>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</si>
  <si>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</si>
  <si>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</si>
  <si>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</si>
  <si>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</si>
  <si>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</si>
  <si>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</si>
  <si>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</si>
  <si>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</si>
  <si>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</si>
  <si>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</si>
  <si>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</si>
  <si>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</si>
  <si>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</si>
  <si>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</si>
  <si>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</si>
  <si>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</si>
  <si>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</si>
  <si>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</si>
  <si>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</si>
  <si>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</si>
  <si>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</si>
  <si>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</si>
  <si>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</si>
  <si>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</si>
  <si>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</si>
  <si>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</si>
  <si>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</si>
  <si>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</si>
  <si>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</si>
  <si>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</si>
  <si>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</si>
  <si>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</si>
  <si>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</si>
  <si>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</si>
  <si>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</si>
  <si>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</si>
  <si>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</si>
  <si>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</si>
  <si>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</si>
  <si>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</si>
  <si>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</si>
  <si>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</si>
  <si>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</si>
  <si>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</si>
  <si>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</si>
  <si>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</si>
  <si>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</si>
  <si>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</si>
  <si>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</si>
  <si>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</si>
  <si>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</si>
  <si>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</si>
  <si>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</si>
  <si>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</si>
  <si>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</si>
  <si>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</si>
  <si>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</si>
  <si>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</si>
  <si>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</si>
  <si>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</si>
  <si>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</si>
  <si>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</si>
  <si>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</si>
  <si>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</si>
  <si>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</si>
  <si>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</si>
  <si>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</si>
  <si>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</si>
  <si>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</si>
  <si>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</si>
  <si>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</si>
  <si>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</si>
  <si>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</si>
  <si>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</si>
  <si>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</si>
  <si>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</si>
  <si>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</si>
  <si>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</si>
  <si>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</si>
  <si>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</si>
  <si>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</si>
  <si>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</si>
  <si>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</si>
  <si>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</si>
  <si>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</si>
  <si>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</si>
  <si>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</si>
  <si>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</si>
  <si>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</si>
  <si>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</si>
  <si>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</si>
  <si>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</si>
  <si>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</si>
  <si>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</si>
  <si>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</si>
  <si>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</si>
  <si>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</si>
  <si>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</si>
  <si>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</si>
  <si>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</si>
  <si>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</si>
  <si>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</si>
  <si>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</si>
  <si>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</si>
  <si>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</si>
  <si>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</si>
  <si>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</si>
  <si>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</si>
  <si>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</si>
  <si>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</si>
  <si>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</si>
  <si>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</si>
  <si>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</si>
  <si>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</si>
  <si>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</si>
  <si>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</si>
  <si>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</si>
  <si>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</si>
  <si>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</si>
  <si>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</si>
  <si>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</si>
  <si>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</si>
  <si>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</si>
  <si>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</si>
  <si>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</si>
  <si>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</si>
  <si>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</si>
  <si>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</si>
  <si>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</si>
  <si>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</si>
  <si>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</si>
  <si>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</si>
  <si>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</si>
  <si>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</si>
  <si>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</si>
  <si>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</si>
  <si>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</si>
  <si>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</si>
  <si>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</si>
  <si>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</si>
  <si>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</si>
  <si>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</si>
  <si>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</si>
  <si>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</si>
  <si>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</si>
  <si>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</si>
  <si>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</si>
  <si>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</si>
  <si>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</si>
  <si>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</si>
  <si>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</si>
  <si>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</si>
  <si>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</si>
  <si>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</si>
  <si>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</si>
  <si>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</si>
  <si>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</si>
  <si>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</si>
  <si>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</si>
  <si>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</si>
  <si>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</si>
  <si>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</si>
  <si>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</si>
  <si>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</si>
  <si>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</si>
  <si>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</si>
  <si>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</si>
  <si>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</si>
  <si>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</si>
  <si>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</si>
  <si>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</si>
  <si>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</si>
  <si>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</si>
  <si>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</si>
  <si>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</si>
  <si>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</si>
  <si>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</si>
  <si>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</si>
  <si>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</si>
  <si>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</si>
  <si>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</si>
  <si>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</si>
  <si>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</si>
  <si>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</si>
  <si>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</si>
  <si>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</si>
  <si>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</si>
  <si>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</si>
  <si>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</si>
  <si>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</si>
  <si>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</si>
  <si>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</si>
  <si>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</si>
  <si>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</si>
  <si>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</si>
  <si>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</si>
  <si>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</si>
  <si>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</si>
  <si>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</si>
  <si>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</si>
  <si>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</si>
  <si>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</si>
  <si>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</si>
  <si>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</si>
  <si>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</si>
  <si>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</si>
  <si>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</si>
  <si>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</si>
  <si>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</si>
  <si>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</si>
  <si>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</si>
  <si>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</si>
  <si>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</si>
  <si>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</si>
  <si>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</si>
  <si>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</si>
  <si>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</si>
  <si>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</si>
  <si>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</si>
  <si>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</si>
  <si>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</si>
  <si>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</si>
  <si>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</si>
  <si>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</si>
  <si>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</si>
  <si>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</si>
  <si>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</si>
  <si>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</si>
  <si>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</si>
  <si>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</si>
  <si>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</si>
  <si>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</si>
  <si>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</si>
  <si>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</si>
  <si>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</si>
  <si>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</si>
  <si>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</si>
  <si>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</si>
  <si>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</si>
  <si>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</si>
  <si>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</si>
  <si>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</si>
  <si>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</si>
  <si>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</si>
  <si>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</si>
  <si>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</si>
  <si>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</si>
  <si>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</si>
  <si>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</si>
  <si>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</si>
  <si>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</si>
  <si>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</si>
  <si>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</si>
  <si>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</si>
  <si>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</si>
  <si>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</si>
  <si>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</si>
  <si>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</si>
  <si>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</si>
  <si>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</si>
  <si>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</si>
  <si>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</si>
  <si>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</si>
  <si>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</si>
  <si>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</si>
  <si>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</si>
  <si>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</si>
  <si>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</si>
  <si>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</si>
  <si>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</si>
  <si>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</si>
  <si>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</si>
  <si>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</si>
  <si>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</si>
  <si>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</si>
  <si>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</si>
  <si>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</si>
  <si>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</si>
  <si>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</si>
  <si>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</si>
  <si>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</si>
  <si>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</si>
  <si>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</si>
  <si>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</si>
  <si>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</si>
  <si>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</si>
  <si>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</si>
  <si>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</si>
  <si>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</si>
  <si>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</si>
  <si>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</si>
  <si>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</si>
  <si>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</si>
  <si>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</si>
  <si>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</si>
  <si>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</si>
  <si>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</si>
  <si>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</si>
  <si>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</si>
  <si>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</si>
  <si>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</si>
  <si>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</si>
  <si>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</si>
  <si>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</si>
  <si>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</si>
  <si>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</si>
  <si>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</si>
  <si>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</si>
  <si>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</si>
  <si>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</si>
  <si>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</si>
  <si>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</si>
  <si>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</si>
  <si>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</si>
  <si>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</si>
  <si>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</si>
  <si>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</si>
  <si>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</si>
  <si>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</si>
  <si>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</si>
  <si>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</si>
  <si>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</si>
  <si>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</si>
  <si>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</si>
  <si>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</si>
  <si>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</si>
  <si>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</si>
  <si>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</si>
  <si>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</si>
  <si>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</si>
  <si>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</si>
  <si>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</si>
  <si>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</si>
  <si>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</si>
  <si>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</si>
  <si>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</si>
  <si>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</si>
  <si>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</si>
  <si>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</si>
  <si>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</si>
  <si>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</si>
  <si>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</si>
  <si>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</si>
  <si>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</si>
  <si>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</si>
  <si>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</si>
  <si>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</si>
  <si>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</si>
  <si>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</si>
  <si>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</si>
  <si>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</si>
  <si>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</si>
  <si>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</si>
  <si>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</si>
  <si>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</si>
  <si>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</si>
  <si>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</si>
  <si>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</si>
  <si>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</si>
  <si>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</si>
  <si>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</si>
  <si>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</si>
  <si>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</si>
  <si>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</si>
  <si>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</si>
  <si>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</si>
  <si>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</si>
  <si>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</si>
  <si>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</si>
  <si>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</si>
  <si>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</si>
  <si>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</si>
  <si>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</si>
  <si>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</si>
  <si>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</si>
  <si>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</si>
  <si>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</si>
  <si>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</si>
  <si>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</si>
  <si>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</si>
  <si>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</si>
  <si>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</si>
  <si>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</si>
  <si>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</si>
  <si>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</si>
  <si>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</si>
  <si>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</si>
  <si>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</si>
  <si>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</si>
  <si>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</si>
  <si>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</si>
  <si>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</si>
  <si>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</si>
  <si>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</si>
  <si>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</si>
  <si>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</si>
  <si>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</si>
  <si>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</si>
  <si>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</si>
  <si>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</si>
  <si>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</si>
  <si>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</si>
  <si>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</si>
  <si>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</si>
  <si>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</si>
  <si>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</si>
  <si>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</si>
  <si>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</si>
  <si>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</si>
  <si>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</si>
  <si>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</si>
  <si>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</si>
  <si>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</si>
  <si>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</si>
  <si>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</si>
  <si>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</si>
  <si>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</si>
  <si>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</si>
  <si>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</si>
  <si>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</si>
  <si>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</si>
  <si>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</si>
  <si>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</si>
  <si>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</si>
  <si>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</si>
  <si>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</si>
  <si>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</si>
  <si>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</si>
  <si>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</si>
  <si>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</si>
  <si>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</si>
  <si>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</si>
  <si>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</si>
  <si>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</si>
  <si>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</si>
  <si>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</si>
  <si>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</si>
  <si>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</si>
  <si>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</si>
  <si>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</si>
  <si>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</si>
  <si>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</si>
  <si>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</si>
  <si>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</si>
  <si>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</si>
  <si>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</si>
  <si>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</si>
  <si>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</si>
  <si>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</si>
  <si>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</si>
  <si>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</si>
  <si>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</si>
  <si>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</si>
  <si>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</si>
  <si>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</si>
  <si>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</si>
  <si>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</si>
  <si>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</si>
  <si>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</si>
  <si>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</si>
  <si>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</si>
  <si>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</si>
  <si>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</si>
  <si>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</si>
  <si>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</si>
  <si>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</si>
  <si>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</si>
  <si>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</si>
  <si>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</si>
  <si>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</si>
  <si>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</si>
  <si>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</si>
  <si>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</si>
  <si>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</si>
  <si>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</si>
  <si>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</si>
  <si>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</si>
  <si>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</si>
  <si>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</si>
  <si>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</si>
  <si>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</si>
  <si>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</si>
  <si>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</si>
  <si>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</si>
  <si>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</si>
  <si>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</si>
  <si>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</si>
  <si>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</si>
  <si>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</si>
  <si>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</si>
  <si>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</si>
  <si>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</si>
  <si>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</si>
  <si>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</si>
  <si>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</si>
  <si>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</si>
  <si>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</si>
  <si>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</si>
  <si>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</si>
  <si>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</si>
  <si>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</si>
  <si>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</si>
  <si>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</si>
  <si>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</si>
  <si>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</si>
  <si>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</si>
  <si>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</si>
  <si>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</si>
  <si>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</si>
  <si>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</si>
  <si>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</si>
  <si>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</si>
  <si>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</si>
  <si>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</si>
  <si>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</si>
  <si>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</si>
  <si>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</si>
  <si>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</si>
  <si>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</si>
  <si>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</si>
  <si>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</si>
  <si>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</si>
  <si>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</si>
  <si>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</si>
  <si>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</si>
  <si>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</si>
  <si>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</si>
  <si>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</si>
  <si>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</si>
  <si>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</si>
  <si>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</si>
  <si>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</si>
  <si>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</si>
  <si>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</si>
  <si>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</si>
  <si>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</si>
  <si>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</si>
  <si>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</si>
  <si>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</si>
  <si>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</si>
  <si>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</si>
  <si>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</si>
  <si>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</si>
  <si>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</si>
  <si>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</si>
  <si>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</si>
  <si>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</si>
  <si>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</si>
  <si>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</si>
  <si>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</si>
  <si>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</si>
  <si>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</si>
  <si>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</si>
  <si>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</si>
  <si>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</si>
  <si>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</si>
  <si>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</si>
  <si>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</si>
  <si>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</si>
  <si>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</si>
  <si>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</si>
  <si>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</si>
  <si>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</si>
  <si>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</si>
  <si>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</si>
  <si>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</si>
  <si>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</si>
  <si>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</si>
  <si>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</si>
  <si>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</si>
  <si>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</si>
  <si>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</si>
  <si>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</si>
  <si>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</si>
  <si>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</si>
  <si>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</si>
  <si>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</si>
  <si>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</si>
  <si>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</si>
  <si>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</si>
  <si>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</si>
  <si>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</si>
  <si>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</si>
  <si>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</si>
  <si>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</si>
  <si>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</si>
  <si>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</si>
  <si>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</si>
  <si>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</si>
  <si>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</si>
  <si>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</si>
  <si>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</si>
  <si>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</si>
  <si>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</si>
  <si>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</si>
  <si>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</si>
  <si>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</si>
  <si>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</si>
  <si>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</si>
  <si>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</si>
  <si>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</si>
  <si>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</si>
  <si>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</si>
  <si>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</si>
  <si>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</si>
  <si>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</si>
  <si>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</si>
  <si>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</si>
  <si>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</si>
  <si>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</si>
  <si>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</si>
  <si>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</si>
  <si>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</si>
  <si>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</si>
  <si>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</si>
  <si>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</si>
  <si>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</si>
  <si>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</si>
  <si>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</si>
  <si>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</si>
  <si>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</si>
  <si>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</si>
  <si>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</si>
  <si>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</si>
  <si>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</si>
  <si>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</si>
  <si>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</si>
  <si>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</si>
  <si>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</si>
  <si>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</si>
  <si>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</si>
  <si>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</si>
  <si>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</si>
  <si>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</si>
  <si>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</si>
  <si>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</si>
  <si>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</si>
  <si>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</si>
  <si>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</si>
  <si>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</si>
  <si>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</si>
  <si>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</si>
  <si>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</si>
  <si>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</si>
  <si>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</si>
  <si>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</si>
  <si>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</si>
  <si>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</si>
  <si>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</si>
  <si>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</si>
  <si>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</si>
  <si>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</si>
  <si>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</si>
  <si>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</si>
  <si>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</si>
  <si>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</si>
  <si>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</si>
  <si>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</si>
  <si>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</si>
  <si>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</si>
  <si>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</si>
  <si>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</si>
  <si>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</si>
  <si>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</si>
  <si>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</si>
  <si>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</si>
  <si>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</si>
  <si>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</si>
  <si>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</si>
  <si>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</si>
  <si>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</si>
  <si>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</si>
  <si>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</si>
  <si>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</si>
  <si>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</si>
  <si>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</si>
  <si>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</si>
  <si>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</si>
  <si>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</si>
  <si>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</si>
  <si>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</si>
  <si>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</si>
  <si>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</si>
  <si>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</si>
  <si>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</si>
  <si>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</si>
  <si>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</si>
  <si>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</si>
  <si>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</si>
  <si>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</si>
  <si>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</si>
  <si>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</si>
  <si>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</si>
  <si>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</si>
  <si>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</si>
  <si>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</si>
  <si>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</si>
  <si>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</si>
  <si>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</si>
  <si>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</si>
  <si>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</si>
  <si>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</si>
  <si>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</si>
  <si>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</si>
  <si>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</si>
  <si>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</si>
  <si>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</si>
  <si>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</si>
  <si>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</si>
  <si>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</si>
  <si>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</si>
  <si>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</si>
  <si>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</si>
  <si>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</si>
  <si>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</si>
  <si>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</si>
  <si>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</si>
  <si>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</si>
  <si>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</si>
  <si>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</si>
  <si>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</si>
  <si>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</si>
  <si>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</si>
  <si>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</si>
  <si>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</si>
  <si>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</si>
  <si>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</si>
  <si>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</si>
  <si>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</si>
  <si>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</si>
  <si>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</si>
  <si>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</si>
  <si>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</si>
  <si>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</si>
  <si>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</si>
  <si>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</si>
  <si>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</si>
  <si>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</si>
  <si>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</si>
  <si>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</si>
  <si>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</si>
  <si>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</si>
  <si>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</si>
  <si>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</si>
  <si>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</si>
  <si>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</si>
  <si>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</si>
  <si>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</si>
  <si>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</si>
  <si>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</si>
  <si>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</si>
  <si>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</si>
  <si>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</si>
  <si>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</si>
  <si>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</si>
  <si>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</si>
  <si>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</si>
  <si>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</si>
  <si>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</si>
  <si>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</si>
  <si>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</si>
  <si>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</si>
  <si>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</si>
  <si>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</si>
  <si>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</si>
  <si>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</si>
  <si>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</si>
  <si>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</si>
  <si>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</si>
  <si>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</si>
  <si>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</si>
  <si>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</si>
  <si>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</si>
  <si>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</si>
  <si>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</si>
  <si>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</si>
  <si>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</si>
  <si>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</si>
  <si>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</si>
  <si>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</si>
  <si>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</si>
  <si>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</si>
  <si>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</si>
  <si>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</si>
  <si>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</si>
  <si>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</si>
  <si>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</si>
  <si>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</si>
  <si>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</si>
  <si>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</si>
  <si>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</si>
  <si>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</si>
  <si>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</si>
  <si>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</si>
  <si>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</si>
  <si>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</si>
  <si>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</si>
  <si>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</si>
  <si>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</si>
  <si>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</si>
  <si>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</si>
  <si>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</si>
  <si>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</si>
  <si>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</si>
  <si>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</si>
  <si>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</si>
  <si>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</si>
  <si>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</si>
  <si>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</si>
  <si>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</si>
  <si>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</si>
  <si>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</si>
  <si>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</si>
  <si>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</si>
  <si>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</si>
  <si>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</si>
  <si>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</si>
  <si>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</si>
  <si>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</si>
  <si>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</si>
  <si>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</si>
  <si>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</si>
  <si>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</si>
  <si>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</si>
  <si>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</si>
  <si>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</si>
  <si>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</si>
  <si>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</si>
  <si>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</si>
  <si>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</si>
  <si>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</si>
  <si>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</si>
  <si>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</si>
  <si>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</si>
  <si>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</si>
  <si>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</si>
  <si>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</si>
  <si>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</si>
  <si>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</si>
  <si>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</si>
  <si>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</si>
  <si>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</si>
  <si>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</si>
  <si>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</si>
  <si>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</si>
  <si>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</si>
  <si>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</si>
  <si>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</si>
  <si>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</si>
  <si>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</si>
  <si>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</si>
  <si>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</si>
  <si>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</si>
  <si>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</si>
  <si>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</si>
  <si>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</si>
  <si>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</si>
  <si>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</si>
  <si>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</si>
  <si>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</si>
  <si>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</si>
  <si>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</si>
  <si>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</si>
  <si>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</si>
  <si>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</si>
  <si>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</si>
  <si>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</si>
  <si>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</si>
  <si>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</si>
  <si>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</si>
  <si>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</si>
  <si>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</si>
  <si>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</si>
  <si>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</si>
  <si>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</si>
  <si>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</si>
  <si>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</si>
  <si>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</si>
  <si>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</si>
  <si>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</si>
  <si>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</si>
  <si>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</si>
  <si>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</si>
  <si>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</si>
  <si>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</si>
  <si>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</si>
  <si>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</si>
  <si>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</si>
  <si>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</si>
  <si>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</si>
  <si>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</si>
  <si>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</si>
  <si>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</si>
  <si>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</si>
  <si>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</si>
  <si>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</si>
  <si>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</si>
  <si>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</si>
  <si>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</si>
  <si>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</si>
  <si>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</si>
  <si>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</si>
  <si>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</si>
  <si>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</si>
  <si>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</si>
  <si>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</si>
  <si>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</si>
  <si>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</si>
  <si>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</si>
  <si>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</si>
  <si>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</si>
  <si>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</si>
  <si>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</si>
  <si>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</si>
  <si>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</si>
  <si>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</si>
  <si>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</si>
  <si>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</si>
  <si>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</si>
  <si>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</si>
  <si>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</si>
  <si>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</si>
  <si>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</si>
  <si>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</si>
  <si>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</si>
  <si>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</si>
  <si>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</si>
  <si>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</si>
  <si>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</si>
  <si>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</si>
  <si>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</si>
  <si>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</si>
  <si>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</si>
  <si>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</si>
  <si>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</si>
  <si>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</si>
  <si>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</si>
  <si>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</si>
  <si>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</si>
  <si>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</si>
  <si>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</si>
  <si>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</si>
  <si>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</si>
  <si>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</si>
  <si>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</si>
  <si>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</si>
  <si>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</si>
  <si>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</si>
  <si>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</si>
  <si>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</si>
  <si>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</si>
  <si>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</si>
  <si>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</si>
  <si>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</si>
  <si>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</si>
  <si>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</si>
  <si>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</si>
  <si>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</si>
  <si>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</si>
  <si>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</si>
  <si>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</si>
  <si>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</si>
  <si>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</si>
  <si>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</si>
  <si>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</si>
  <si>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</si>
  <si>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</si>
  <si>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</si>
  <si>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</si>
  <si>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</si>
  <si>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</si>
  <si>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</si>
  <si>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</si>
  <si>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</si>
  <si>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</si>
  <si>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</si>
  <si>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</si>
  <si>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</si>
  <si>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</si>
  <si>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</si>
  <si>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</si>
  <si>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</si>
  <si>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</si>
  <si>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</si>
  <si>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</si>
  <si>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</si>
  <si>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</si>
  <si>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</si>
  <si>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</si>
  <si>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</si>
  <si>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</si>
  <si>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</si>
  <si>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</si>
  <si>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</si>
  <si>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</si>
  <si>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</si>
  <si>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</si>
  <si>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</si>
  <si>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</si>
  <si>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</si>
  <si>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</si>
  <si>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</si>
  <si>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</si>
  <si>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</si>
  <si>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</si>
  <si>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</si>
  <si>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</si>
  <si>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</si>
  <si>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</si>
  <si>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</si>
  <si>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</si>
  <si>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</si>
  <si>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</si>
  <si>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</si>
  <si>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</si>
  <si>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</si>
  <si>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</si>
  <si>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</si>
  <si>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</si>
  <si>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</si>
  <si>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</si>
  <si>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</si>
  <si>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</si>
  <si>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</si>
  <si>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</si>
  <si>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</si>
  <si>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</si>
  <si>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</si>
  <si>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</si>
  <si>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</si>
  <si>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</si>
  <si>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</si>
  <si>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</si>
  <si>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</si>
  <si>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</si>
  <si>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</si>
  <si>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</si>
  <si>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</si>
  <si>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</si>
  <si>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</si>
  <si>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</si>
  <si>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</si>
  <si>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</si>
  <si>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</si>
  <si>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</si>
  <si>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</si>
  <si>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</si>
  <si>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</si>
  <si>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</si>
  <si>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</si>
  <si>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</si>
  <si>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</si>
  <si>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</si>
  <si>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</si>
  <si>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</si>
  <si>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</si>
  <si>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</si>
  <si>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</si>
  <si>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</si>
  <si>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</si>
  <si>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</si>
  <si>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</si>
  <si>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</si>
  <si>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</si>
  <si>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</si>
  <si>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</si>
  <si>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</si>
  <si>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</si>
  <si>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</si>
  <si>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</si>
  <si>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</si>
  <si>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</si>
  <si>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</si>
  <si>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</si>
  <si>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</si>
  <si>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</si>
  <si>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</si>
  <si>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</si>
  <si>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</si>
  <si>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</si>
  <si>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</si>
  <si>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</si>
  <si>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</si>
  <si>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</si>
  <si>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</si>
  <si>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</si>
  <si>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</si>
  <si>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</si>
  <si>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</si>
  <si>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</si>
  <si>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</si>
  <si>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</si>
  <si>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</si>
  <si>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</si>
  <si>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</si>
  <si>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</si>
  <si>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</si>
  <si>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</si>
  <si>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</si>
  <si>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</si>
  <si>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</si>
  <si>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</si>
  <si>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</si>
  <si>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</si>
  <si>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</si>
  <si>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</si>
  <si>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</si>
  <si>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</si>
  <si>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</si>
  <si>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</si>
  <si>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</si>
  <si>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</si>
  <si>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</si>
  <si>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</si>
  <si>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</si>
  <si>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</si>
  <si>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</si>
  <si>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</si>
  <si>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</si>
  <si>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</si>
  <si>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</si>
  <si>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</si>
  <si>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</si>
  <si>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</si>
  <si>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</si>
  <si>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</si>
  <si>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</si>
  <si>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</si>
  <si>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</si>
  <si>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</si>
  <si>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</si>
  <si>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</si>
  <si>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</si>
  <si>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</si>
  <si>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</si>
  <si>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</si>
  <si>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</si>
  <si>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</si>
  <si>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</si>
  <si>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</si>
  <si>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</si>
  <si>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</si>
  <si>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</si>
  <si>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</si>
  <si>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</si>
  <si>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</si>
  <si>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</si>
  <si>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</si>
  <si>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</si>
  <si>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</si>
  <si>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</si>
  <si>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</si>
  <si>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</si>
  <si>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</si>
  <si>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</si>
  <si>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</si>
  <si>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</si>
  <si>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</si>
  <si>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</si>
  <si>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</si>
  <si>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</si>
  <si>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</si>
  <si>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</si>
  <si>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</si>
  <si>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</si>
  <si>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</si>
  <si>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</si>
  <si>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</si>
  <si>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</si>
  <si>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</si>
  <si>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</si>
  <si>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</si>
  <si>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</si>
  <si>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</si>
  <si>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</si>
  <si>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</si>
  <si>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</si>
  <si>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</si>
  <si>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</si>
  <si>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</si>
  <si>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</si>
  <si>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</si>
  <si>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</si>
  <si>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</si>
  <si>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</si>
  <si>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</si>
  <si>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</si>
  <si>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</si>
  <si>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</si>
  <si>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</si>
  <si>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</si>
  <si>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</si>
  <si>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</si>
  <si>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</si>
  <si>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</si>
  <si>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</si>
  <si>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</si>
  <si>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</si>
  <si>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</si>
  <si>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</si>
  <si>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</si>
  <si>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</si>
  <si>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</si>
  <si>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</si>
  <si>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</si>
  <si>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</si>
  <si>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</si>
  <si>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</si>
  <si>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</si>
  <si>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</si>
  <si>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</si>
  <si>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</si>
  <si>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</si>
  <si>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</si>
  <si>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</si>
  <si>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</si>
  <si>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</si>
  <si>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</si>
  <si>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</si>
  <si>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</si>
  <si>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</si>
  <si>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</si>
  <si>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</si>
  <si>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</si>
  <si>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</si>
  <si>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</si>
  <si>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</si>
  <si>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</si>
  <si>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</si>
  <si>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</si>
  <si>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</si>
  <si>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</si>
  <si>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</si>
  <si>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</si>
  <si>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</si>
  <si>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</si>
  <si>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</si>
  <si>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</si>
  <si>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</si>
  <si>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</si>
  <si>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</si>
  <si>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</si>
  <si>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</si>
  <si>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</si>
  <si>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</si>
  <si>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</si>
  <si>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</si>
  <si>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</si>
  <si>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</si>
  <si>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</si>
  <si>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</si>
  <si>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</si>
  <si>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</si>
  <si>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</si>
  <si>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</si>
  <si>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</si>
  <si>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</si>
  <si>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</si>
  <si>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</si>
  <si>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</si>
  <si>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</si>
  <si>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</si>
  <si>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</si>
  <si>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</si>
  <si>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</si>
  <si>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</si>
  <si>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</si>
  <si>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</si>
  <si>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</si>
  <si>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</si>
  <si>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</si>
  <si>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</si>
  <si>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</si>
  <si>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</si>
  <si>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</si>
  <si>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</si>
  <si>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</si>
  <si>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</si>
  <si>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</si>
  <si>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</si>
  <si>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</si>
  <si>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</si>
  <si>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</si>
  <si>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</si>
  <si>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</si>
  <si>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</si>
  <si>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</si>
  <si>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</si>
  <si>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</si>
  <si>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</si>
  <si>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</si>
  <si>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</si>
  <si>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</si>
  <si>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</si>
  <si>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</si>
  <si>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</si>
  <si>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</si>
  <si>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</si>
  <si>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</si>
  <si>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</si>
  <si>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</si>
  <si>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</si>
  <si>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</si>
  <si>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</si>
  <si>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</si>
  <si>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</si>
  <si>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</si>
  <si>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</si>
  <si>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</si>
  <si>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</si>
  <si>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</si>
  <si>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</si>
  <si>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</si>
  <si>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</si>
  <si>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</si>
  <si>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</si>
  <si>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</si>
  <si>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</si>
  <si>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</si>
  <si>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</si>
  <si>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</si>
  <si>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</si>
  <si>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</si>
  <si>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</si>
  <si>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</si>
  <si>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</si>
  <si>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</si>
  <si>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</si>
  <si>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</si>
  <si>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</si>
  <si>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</si>
  <si>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</si>
  <si>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</si>
  <si>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</si>
  <si>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</si>
  <si>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</si>
  <si>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</si>
  <si>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</si>
  <si>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</si>
  <si>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</si>
  <si>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</si>
  <si>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</si>
  <si>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</si>
  <si>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</si>
  <si>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</si>
  <si>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</si>
  <si>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</si>
  <si>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</si>
  <si>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</si>
  <si>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</si>
  <si>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</si>
  <si>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</si>
  <si>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</si>
  <si>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</si>
  <si>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</si>
  <si>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</si>
  <si>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</si>
  <si>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</si>
  <si>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</si>
  <si>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</si>
  <si>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</si>
  <si>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</si>
  <si>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</si>
  <si>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</si>
  <si>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</si>
  <si>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</si>
  <si>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</si>
  <si>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</si>
  <si>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</si>
  <si>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</si>
  <si>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</si>
  <si>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</si>
  <si>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</si>
  <si>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</si>
  <si>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</si>
  <si>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</si>
  <si>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</si>
  <si>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</si>
  <si>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</si>
  <si>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</si>
  <si>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</si>
  <si>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</si>
  <si>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</si>
  <si>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</si>
  <si>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</si>
  <si>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</si>
  <si>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</si>
  <si>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</si>
  <si>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</si>
  <si>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</si>
  <si>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</si>
  <si>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</si>
  <si>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</si>
  <si>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</si>
  <si>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</si>
  <si>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</si>
  <si>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</si>
  <si>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</si>
  <si>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</si>
  <si>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</si>
  <si>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</si>
  <si>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</si>
  <si>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</si>
  <si>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</si>
  <si>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</si>
  <si>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</si>
  <si>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</si>
  <si>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</si>
  <si>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</si>
  <si>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</si>
  <si>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</si>
  <si>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</si>
  <si>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</si>
  <si>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</si>
  <si>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</si>
  <si>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</si>
  <si>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</si>
  <si>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</si>
  <si>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</si>
  <si>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</si>
  <si>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</si>
  <si>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</si>
  <si>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</si>
  <si>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</si>
  <si>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</si>
  <si>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</si>
  <si>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</si>
  <si>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</si>
  <si>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</si>
  <si>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</si>
  <si>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</si>
  <si>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</si>
  <si>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</si>
  <si>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</si>
  <si>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</si>
  <si>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</si>
  <si>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</si>
  <si>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</si>
  <si>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</si>
  <si>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</si>
  <si>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</si>
  <si>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</si>
  <si>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</si>
  <si>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</si>
  <si>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</si>
  <si>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</si>
  <si>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</si>
  <si>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</si>
  <si>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</si>
  <si>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</si>
  <si>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</si>
  <si>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</si>
  <si>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</si>
  <si>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</si>
  <si>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</si>
  <si>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</si>
  <si>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</si>
  <si>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</si>
  <si>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</si>
  <si>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</si>
  <si>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</si>
  <si>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</si>
  <si>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</si>
  <si>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</si>
  <si>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</si>
  <si>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</si>
  <si>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</si>
  <si>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</si>
  <si>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</si>
  <si>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</si>
  <si>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</si>
  <si>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</si>
  <si>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</si>
  <si>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</si>
  <si>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</si>
  <si>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</si>
  <si>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</si>
  <si>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</si>
  <si>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</si>
  <si>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</si>
  <si>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</si>
  <si>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</si>
  <si>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</si>
  <si>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</si>
  <si>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</si>
  <si>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</si>
  <si>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</si>
  <si>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</si>
  <si>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</si>
  <si>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</si>
  <si>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</si>
  <si>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</si>
  <si>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</si>
  <si>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</si>
  <si>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</si>
  <si>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</si>
  <si>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</si>
  <si>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</si>
  <si>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</si>
  <si>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</si>
  <si>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</si>
  <si>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</si>
  <si>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</si>
  <si>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</si>
  <si>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</si>
  <si>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</si>
  <si>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</si>
  <si>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</si>
  <si>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</si>
  <si>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</si>
  <si>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</si>
  <si>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</si>
  <si>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</si>
  <si>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</si>
  <si>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</si>
  <si>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</si>
  <si>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</si>
  <si>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</si>
  <si>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</si>
  <si>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</si>
  <si>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</si>
  <si>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</si>
  <si>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</si>
  <si>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</si>
  <si>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</si>
  <si>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</si>
  <si>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</si>
  <si>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</si>
  <si>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</si>
  <si>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</si>
  <si>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</si>
  <si>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</si>
  <si>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</si>
  <si>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</si>
  <si>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</si>
  <si>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</si>
  <si>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</si>
  <si>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</si>
  <si>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</si>
  <si>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</si>
  <si>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</si>
  <si>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</si>
  <si>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</si>
  <si>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</si>
  <si>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</si>
  <si>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</si>
  <si>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</si>
  <si>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</si>
  <si>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</si>
  <si>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</si>
  <si>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</si>
  <si>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</si>
  <si>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</si>
  <si>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</si>
  <si>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</si>
  <si>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</si>
  <si>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</si>
  <si>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</si>
  <si>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</si>
  <si>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</si>
  <si>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</si>
  <si>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</si>
  <si>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</si>
  <si>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</si>
  <si>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</si>
  <si>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</si>
  <si>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</si>
  <si>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</si>
  <si>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</si>
  <si>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</si>
  <si>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</si>
  <si>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</si>
  <si>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</si>
  <si>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</si>
  <si>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</si>
  <si>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</si>
  <si>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</si>
  <si>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</si>
  <si>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</si>
  <si>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</si>
  <si>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</si>
  <si>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</si>
  <si>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</si>
  <si>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</si>
  <si>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</si>
  <si>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</si>
  <si>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</si>
  <si>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</si>
  <si>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</si>
  <si>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</si>
  <si>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</si>
  <si>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</si>
  <si>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</si>
  <si>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</si>
  <si>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</si>
  <si>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</si>
  <si>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</si>
  <si>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</si>
  <si>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</si>
  <si>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</si>
  <si>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</si>
  <si>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</si>
  <si>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</si>
  <si>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</si>
  <si>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</si>
  <si>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</si>
  <si>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</si>
  <si>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</si>
  <si>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</si>
  <si>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</si>
  <si>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</si>
  <si>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</si>
  <si>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</si>
  <si>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</si>
  <si>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</si>
  <si>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</si>
  <si>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</si>
  <si>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</si>
  <si>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</si>
  <si>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</si>
  <si>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</si>
  <si>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</si>
  <si>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</si>
  <si>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</si>
  <si>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</si>
  <si>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</si>
  <si>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</si>
  <si>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</si>
  <si>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</si>
  <si>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</si>
  <si>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</si>
  <si>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</si>
  <si>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</si>
  <si>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</si>
  <si>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</si>
  <si>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</si>
  <si>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</si>
  <si>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</si>
  <si>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</si>
  <si>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</si>
  <si>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</si>
  <si>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</si>
  <si>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</si>
  <si>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</si>
  <si>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</si>
  <si>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</si>
  <si>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</si>
  <si>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</si>
  <si>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</si>
  <si>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</si>
  <si>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</si>
  <si>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</si>
  <si>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</si>
  <si>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</si>
  <si>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</si>
  <si>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</si>
  <si>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</si>
  <si>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</si>
  <si>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</si>
  <si>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</si>
  <si>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</si>
  <si>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</si>
  <si>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</si>
  <si>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</si>
  <si>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</si>
  <si>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</si>
  <si>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</si>
  <si>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</si>
  <si>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</si>
  <si>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</si>
  <si>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</si>
  <si>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</si>
  <si>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</si>
  <si>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</si>
  <si>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</si>
  <si>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</si>
  <si>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</si>
  <si>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</si>
  <si>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</si>
  <si>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</si>
  <si>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</si>
  <si>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</si>
  <si>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</si>
  <si>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</si>
  <si>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</si>
  <si>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</si>
  <si>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</si>
  <si>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</si>
  <si>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</si>
  <si>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</si>
  <si>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</si>
  <si>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</si>
  <si>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</si>
  <si>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</si>
  <si>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</si>
  <si>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</si>
  <si>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</si>
  <si>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</si>
  <si>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</si>
  <si>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</si>
  <si>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</si>
  <si>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</si>
  <si>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</si>
  <si>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</si>
  <si>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</si>
  <si>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</si>
  <si>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</si>
  <si>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</si>
  <si>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</si>
  <si>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</si>
  <si>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</si>
  <si>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</si>
  <si>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</si>
  <si>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</si>
  <si>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</si>
  <si>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</si>
  <si>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</si>
  <si>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</si>
  <si>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</si>
  <si>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</si>
  <si>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</si>
  <si>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</si>
  <si>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</si>
  <si>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</si>
  <si>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</si>
  <si>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</si>
  <si>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</si>
  <si>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</si>
  <si>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</si>
  <si>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</si>
  <si>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</si>
  <si>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</si>
  <si>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</si>
  <si>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</si>
  <si>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</si>
  <si>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</si>
  <si>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</si>
  <si>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</si>
  <si>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</si>
  <si>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</si>
  <si>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</si>
  <si>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</si>
  <si>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</si>
  <si>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</si>
  <si>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</si>
  <si>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</si>
  <si>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</si>
  <si>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</si>
  <si>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</si>
  <si>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</si>
  <si>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</si>
  <si>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</si>
  <si>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</si>
  <si>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</si>
  <si>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</si>
  <si>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</si>
  <si>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</si>
  <si>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</si>
  <si>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</si>
  <si>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</si>
  <si>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</si>
  <si>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</si>
  <si>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</si>
  <si>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</si>
  <si>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</si>
  <si>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</si>
  <si>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</si>
  <si>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</si>
  <si>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</si>
  <si>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</si>
  <si>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</si>
  <si>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</si>
  <si>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</si>
  <si>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</si>
  <si>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</si>
  <si>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</si>
  <si>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</si>
  <si>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</si>
  <si>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</si>
  <si>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</si>
  <si>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</si>
  <si>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</si>
  <si>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</si>
  <si>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</si>
  <si>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</si>
  <si>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</si>
  <si>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</si>
  <si>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</si>
  <si>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</si>
  <si>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</si>
  <si>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</si>
  <si>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</si>
  <si>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</si>
  <si>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</si>
  <si>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</si>
  <si>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</si>
  <si>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</si>
  <si>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</si>
  <si>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</si>
  <si>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</si>
  <si>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</si>
  <si>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</si>
  <si>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</si>
  <si>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</si>
  <si>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</si>
  <si>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</si>
  <si>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</si>
  <si>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</si>
  <si>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</si>
  <si>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</si>
  <si>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</si>
  <si>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</si>
  <si>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</si>
  <si>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</si>
  <si>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</si>
  <si>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</si>
  <si>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</si>
  <si>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</si>
  <si>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</si>
  <si>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</si>
  <si>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</si>
  <si>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</si>
  <si>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</si>
  <si>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</si>
  <si>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</si>
  <si>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</si>
  <si>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</si>
  <si>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</si>
  <si>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</si>
  <si>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</si>
  <si>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</si>
  <si>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</si>
  <si>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</si>
  <si>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</si>
  <si>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</si>
  <si>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</si>
  <si>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</si>
  <si>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</si>
  <si>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</si>
  <si>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</si>
  <si>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</si>
  <si>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</si>
  <si>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</si>
  <si>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</si>
  <si>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</si>
  <si>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</si>
  <si>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</si>
  <si>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</si>
  <si>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</si>
  <si>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</si>
  <si>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</si>
  <si>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</si>
  <si>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</si>
  <si>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</si>
  <si>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</si>
  <si>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</si>
  <si>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</si>
  <si>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</si>
  <si>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</si>
  <si>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</si>
  <si>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</si>
  <si>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</si>
  <si>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</si>
  <si>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</si>
  <si>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</si>
  <si>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</si>
  <si>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</si>
  <si>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</si>
  <si>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</si>
  <si>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</si>
  <si>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</si>
  <si>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</si>
  <si>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</si>
  <si>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</si>
  <si>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</si>
  <si>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</si>
  <si>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</si>
  <si>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</si>
  <si>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</si>
  <si>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</si>
  <si>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</si>
  <si>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</si>
  <si>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</si>
  <si>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</si>
  <si>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</si>
  <si>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</si>
  <si>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</si>
  <si>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</si>
  <si>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</si>
  <si>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</si>
  <si>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</si>
  <si>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</si>
  <si>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</si>
  <si>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</si>
  <si>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</si>
  <si>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</si>
  <si>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</si>
  <si>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</si>
  <si>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</si>
  <si>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</si>
  <si>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</si>
  <si>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</si>
  <si>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</si>
  <si>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</si>
  <si>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</si>
  <si>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</si>
  <si>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</si>
  <si>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</si>
  <si>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</si>
  <si>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</si>
  <si>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</si>
  <si>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</si>
  <si>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</si>
  <si>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</si>
  <si>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</si>
  <si>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</si>
  <si>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</si>
  <si>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</si>
  <si>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</si>
  <si>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</si>
  <si>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</si>
  <si>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</si>
  <si>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</si>
  <si>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</si>
  <si>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</si>
  <si>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</si>
  <si>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</si>
  <si>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</si>
  <si>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</si>
  <si>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</si>
  <si>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</si>
  <si>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</si>
  <si>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</si>
  <si>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</si>
  <si>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</si>
  <si>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</si>
  <si>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</si>
  <si>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</si>
  <si>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</si>
  <si>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</si>
  <si>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</si>
  <si>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</si>
  <si>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</si>
  <si>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</si>
  <si>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</si>
  <si>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</si>
  <si>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</si>
  <si>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</si>
  <si>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</si>
  <si>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</si>
  <si>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</si>
  <si>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</si>
  <si>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</si>
  <si>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</si>
  <si>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</si>
  <si>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</si>
  <si>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</si>
  <si>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</si>
  <si>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</si>
  <si>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</si>
  <si>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</si>
  <si>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</si>
  <si>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</si>
  <si>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</si>
  <si>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</si>
  <si>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</si>
  <si>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</si>
  <si>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</si>
  <si>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</si>
  <si>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</si>
  <si>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</si>
  <si>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</si>
  <si>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</si>
  <si>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</si>
  <si>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</si>
  <si>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</si>
  <si>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</si>
  <si>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</si>
  <si>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</si>
  <si>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</si>
  <si>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</si>
  <si>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</si>
  <si>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</si>
  <si>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</si>
  <si>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</si>
  <si>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</si>
  <si>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</si>
  <si>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</si>
  <si>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</si>
  <si>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</si>
  <si>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</si>
  <si>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</si>
  <si>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</si>
  <si>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</si>
  <si>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</si>
  <si>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</si>
  <si>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</si>
  <si>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</si>
  <si>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</si>
  <si>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</si>
  <si>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</si>
  <si>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</si>
  <si>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</si>
  <si>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</si>
  <si>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</si>
  <si>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</si>
  <si>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</si>
  <si>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</si>
  <si>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</si>
  <si>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</si>
  <si>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</si>
  <si>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</si>
  <si>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</si>
  <si>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</si>
  <si>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</si>
  <si>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</si>
  <si>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</si>
  <si>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</si>
  <si>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</si>
  <si>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</si>
  <si>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</si>
  <si>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</si>
  <si>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</si>
  <si>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</si>
  <si>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</si>
  <si>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</si>
  <si>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</si>
  <si>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</si>
  <si>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</si>
  <si>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</si>
  <si>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</si>
  <si>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</si>
  <si>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</si>
  <si>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</si>
  <si>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</si>
  <si>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</si>
  <si>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</si>
  <si>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</si>
  <si>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</si>
  <si>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</si>
  <si>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</si>
  <si>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</si>
  <si>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</si>
  <si>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</si>
  <si>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</si>
  <si>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</si>
  <si>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</si>
  <si>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</si>
  <si>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</si>
  <si>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</si>
  <si>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</si>
  <si>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</si>
  <si>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</si>
  <si>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</si>
  <si>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</si>
  <si>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</si>
  <si>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</si>
  <si>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</si>
  <si>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</si>
  <si>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</si>
  <si>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</si>
  <si>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</si>
  <si>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</si>
  <si>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</si>
  <si>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</si>
  <si>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</si>
  <si>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</si>
  <si>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</si>
  <si>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</si>
  <si>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</si>
  <si>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</si>
  <si>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</si>
  <si>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</si>
  <si>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</si>
  <si>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</si>
  <si>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</si>
  <si>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</si>
  <si>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</si>
  <si>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</si>
  <si>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</si>
  <si>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</si>
  <si>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</si>
  <si>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</si>
  <si>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</si>
  <si>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</si>
  <si>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</si>
  <si>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</si>
  <si>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</si>
  <si>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</si>
  <si>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</si>
  <si>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</si>
  <si>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</si>
  <si>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</si>
  <si>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</si>
  <si>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</si>
  <si>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</si>
  <si>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</si>
  <si>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</si>
  <si>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</si>
  <si>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</si>
  <si>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</si>
  <si>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</si>
  <si>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</si>
  <si>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</si>
  <si>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</si>
  <si>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</si>
  <si>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</si>
  <si>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</si>
  <si>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</si>
  <si>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</si>
  <si>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</si>
  <si>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</si>
  <si>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</si>
  <si>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</si>
  <si>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</si>
  <si>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</si>
  <si>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</si>
  <si>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</si>
  <si>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</si>
  <si>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</si>
  <si>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</si>
  <si>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</si>
  <si>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</si>
  <si>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</si>
  <si>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</si>
  <si>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</si>
  <si>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</si>
  <si>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</si>
  <si>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</si>
  <si>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</si>
  <si>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</si>
  <si>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</si>
  <si>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</si>
  <si>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</si>
  <si>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</si>
  <si>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</si>
  <si>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</si>
  <si>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</si>
  <si>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</si>
  <si>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</si>
  <si>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</si>
  <si>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</si>
  <si>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</si>
  <si>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</si>
  <si>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</si>
  <si>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</si>
  <si>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</si>
  <si>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</si>
  <si>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</si>
  <si>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</si>
  <si>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</si>
  <si>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</si>
  <si>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</si>
  <si>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</si>
  <si>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</si>
  <si>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</si>
  <si>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</si>
  <si>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</si>
  <si>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</si>
  <si>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</si>
  <si>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</si>
  <si>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</si>
  <si>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</si>
  <si>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</si>
  <si>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</si>
  <si>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</si>
  <si>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</si>
  <si>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</si>
  <si>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</si>
  <si>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</si>
  <si>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</si>
  <si>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</si>
  <si>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</si>
  <si>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</si>
  <si>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</si>
  <si>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</si>
  <si>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</si>
  <si>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</si>
  <si>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</si>
  <si>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</si>
  <si>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</si>
  <si>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</si>
  <si>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</si>
  <si>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</si>
  <si>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</si>
  <si>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</si>
  <si>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</si>
  <si>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</si>
  <si>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</si>
  <si>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</si>
  <si>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</si>
  <si>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</si>
  <si>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</si>
  <si>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</si>
  <si>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</si>
  <si>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</si>
  <si>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</si>
  <si>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</si>
  <si>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</si>
  <si>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</si>
  <si>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</si>
  <si>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</si>
  <si>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</si>
  <si>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</si>
  <si>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</si>
  <si>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</si>
  <si>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</si>
  <si>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</si>
  <si>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</si>
  <si>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</si>
  <si>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</si>
  <si>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</si>
  <si>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</si>
  <si>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</si>
  <si>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</si>
  <si>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</si>
  <si>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</si>
  <si>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</si>
  <si>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</si>
  <si>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</si>
  <si>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</si>
  <si>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</si>
  <si>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</si>
  <si>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</si>
  <si>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</si>
  <si>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</si>
  <si>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</si>
  <si>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</si>
  <si>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</si>
  <si>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</si>
  <si>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</si>
  <si>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</si>
  <si>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</si>
  <si>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</si>
  <si>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</si>
  <si>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</si>
  <si>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</si>
  <si>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</si>
  <si>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</si>
  <si>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</si>
  <si>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</si>
  <si>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</si>
  <si>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</si>
  <si>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</si>
  <si>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</si>
  <si>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</si>
  <si>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</si>
  <si>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</si>
  <si>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</si>
  <si>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</si>
  <si>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</si>
  <si>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</si>
  <si>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</si>
  <si>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</si>
  <si>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</si>
  <si>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</si>
  <si>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</si>
  <si>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</si>
  <si>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</si>
  <si>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</si>
  <si>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</si>
  <si>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</si>
  <si>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</si>
  <si>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</si>
  <si>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</si>
  <si>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</si>
  <si>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</si>
  <si>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</si>
  <si>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</si>
  <si>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</si>
  <si>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</si>
  <si>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</si>
  <si>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</si>
  <si>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</si>
  <si>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</si>
  <si>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</si>
  <si>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</si>
  <si>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</si>
  <si>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</si>
  <si>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</si>
  <si>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</si>
  <si>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</si>
  <si>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</si>
  <si>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</si>
  <si>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</si>
  <si>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</si>
  <si>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</si>
  <si>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</si>
  <si>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</si>
  <si>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</si>
  <si>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</si>
  <si>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</si>
  <si>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</si>
  <si>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</si>
  <si>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</si>
  <si>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</si>
  <si>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</si>
  <si>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</si>
  <si>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</si>
  <si>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</si>
  <si>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</si>
  <si>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</si>
  <si>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</si>
  <si>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</si>
  <si>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</si>
  <si>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</si>
  <si>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</si>
  <si>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</si>
  <si>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</si>
  <si>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</si>
  <si>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</si>
  <si>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</si>
  <si>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</si>
  <si>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</si>
  <si>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</si>
  <si>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</si>
  <si>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</si>
  <si>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</si>
  <si>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</si>
  <si>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</si>
  <si>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</si>
  <si>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</si>
  <si>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</si>
  <si>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</si>
  <si>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</si>
  <si>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</si>
  <si>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</si>
  <si>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</si>
  <si>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</si>
  <si>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</si>
  <si>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</si>
  <si>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</si>
  <si>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</si>
  <si>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</si>
  <si>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</si>
  <si>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</si>
  <si>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</si>
  <si>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</si>
  <si>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</si>
  <si>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</si>
  <si>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</si>
  <si>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</si>
  <si>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</si>
  <si>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</si>
  <si>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</si>
  <si>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</si>
  <si>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</si>
  <si>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</si>
  <si>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</si>
  <si>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</si>
  <si>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</si>
  <si>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</si>
  <si>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</si>
  <si>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</si>
  <si>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</si>
  <si>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</si>
  <si>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</si>
  <si>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</si>
  <si>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</si>
  <si>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</si>
  <si>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</si>
  <si>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</si>
  <si>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</si>
  <si>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</si>
  <si>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</si>
  <si>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</si>
  <si>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</si>
  <si>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</si>
  <si>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</si>
  <si>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</si>
  <si>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</si>
  <si>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</si>
  <si>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</si>
  <si>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</si>
  <si>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</si>
  <si>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</si>
  <si>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</si>
  <si>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</si>
  <si>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</si>
  <si>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</si>
  <si>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</si>
  <si>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</si>
  <si>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</si>
  <si>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</si>
  <si>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</si>
  <si>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</si>
  <si>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</si>
  <si>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</si>
  <si>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</si>
  <si>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</si>
  <si>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</si>
  <si>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</si>
  <si>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</si>
  <si>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</si>
  <si>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</si>
  <si>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</si>
  <si>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</si>
  <si>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</si>
  <si>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</si>
  <si>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</si>
  <si>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</si>
  <si>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</si>
  <si>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</si>
  <si>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</si>
  <si>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</si>
  <si>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</si>
  <si>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</si>
  <si>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</si>
  <si>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</si>
  <si>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</si>
  <si>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</si>
  <si>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</si>
  <si>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</si>
  <si>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</si>
  <si>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</si>
  <si>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</si>
  <si>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</si>
  <si>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</si>
  <si>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</si>
  <si>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</si>
  <si>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</si>
  <si>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</si>
  <si>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</si>
  <si>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</si>
  <si>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</si>
  <si>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</si>
  <si>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</si>
  <si>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</si>
  <si>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</si>
  <si>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</si>
  <si>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</si>
  <si>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</si>
  <si>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</si>
  <si>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</si>
  <si>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</si>
  <si>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</si>
  <si>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</si>
  <si>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</si>
  <si>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</si>
  <si>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</si>
  <si>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</si>
  <si>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</si>
  <si>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</si>
  <si>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</si>
  <si>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</si>
  <si>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</si>
  <si>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</si>
  <si>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</si>
  <si>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</si>
  <si>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</si>
  <si>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</si>
  <si>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</si>
  <si>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</si>
  <si>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</si>
  <si>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</si>
  <si>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</si>
  <si>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</si>
  <si>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</si>
  <si>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</si>
  <si>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</si>
  <si>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</si>
  <si>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</si>
  <si>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</si>
  <si>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</si>
  <si>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</si>
  <si>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</si>
  <si>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</si>
  <si>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</si>
  <si>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</si>
  <si>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</si>
  <si>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</si>
  <si>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</si>
  <si>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</si>
  <si>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</si>
  <si>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</si>
  <si>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</si>
  <si>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</si>
  <si>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</si>
  <si>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</si>
  <si>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</si>
  <si>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</si>
  <si>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</si>
  <si>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</si>
  <si>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</si>
  <si>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</si>
  <si>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</si>
  <si>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</si>
  <si>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</si>
  <si>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</si>
  <si>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</si>
  <si>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</si>
  <si>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</si>
  <si>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</si>
  <si>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</si>
  <si>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</si>
  <si>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</si>
  <si>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</si>
  <si>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</si>
  <si>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</si>
  <si>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</si>
  <si>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</si>
  <si>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</si>
  <si>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</si>
  <si>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</si>
  <si>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</si>
  <si>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</si>
  <si>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</si>
  <si>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</si>
  <si>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</si>
  <si>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</si>
  <si>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</si>
  <si>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</si>
  <si>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</si>
  <si>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</si>
  <si>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</si>
  <si>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</si>
  <si>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</si>
  <si>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</si>
  <si>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</si>
  <si>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</si>
  <si>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</si>
  <si>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</si>
  <si>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</si>
  <si>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</si>
  <si>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</si>
  <si>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</si>
  <si>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</si>
  <si>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</si>
  <si>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</si>
  <si>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</si>
  <si>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</si>
  <si>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</si>
  <si>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</si>
  <si>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</si>
  <si>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</si>
  <si>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</si>
  <si>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</si>
  <si>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</si>
  <si>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</si>
  <si>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</si>
  <si>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</si>
  <si>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</si>
  <si>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</si>
  <si>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</si>
  <si>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</si>
  <si>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</si>
  <si>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</si>
  <si>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</si>
  <si>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</si>
  <si>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</si>
  <si>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</si>
  <si>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</si>
  <si>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</si>
  <si>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</si>
  <si>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</si>
  <si>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</si>
  <si>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</si>
  <si>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</si>
  <si>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</si>
  <si>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</si>
  <si>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</si>
  <si>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</si>
  <si>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</si>
  <si>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</si>
  <si>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</si>
  <si>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</si>
  <si>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</si>
  <si>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</si>
  <si>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</si>
  <si>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</si>
  <si>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</si>
  <si>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</si>
  <si>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</si>
  <si>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</si>
  <si>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</si>
  <si>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</si>
  <si>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</si>
  <si>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</si>
  <si>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</si>
  <si>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</si>
  <si>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</si>
  <si>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</si>
  <si>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</si>
  <si>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</si>
  <si>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</si>
  <si>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</si>
  <si>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</si>
  <si>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</si>
  <si>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</si>
  <si>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</si>
  <si>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</si>
  <si>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</si>
  <si>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</si>
  <si>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</si>
  <si>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</si>
  <si>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</si>
  <si>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</si>
  <si>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</si>
  <si>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</si>
  <si>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</si>
  <si>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</si>
  <si>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</si>
  <si>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</si>
  <si>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</si>
  <si>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</si>
  <si>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</si>
  <si>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</si>
  <si>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</si>
  <si>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</si>
  <si>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</si>
  <si>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</si>
  <si>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</si>
  <si>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</si>
  <si>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</si>
  <si>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</si>
  <si>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</si>
  <si>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</si>
  <si>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</si>
  <si>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</si>
  <si>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</si>
  <si>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</si>
  <si>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</si>
  <si>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</si>
  <si>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</si>
  <si>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</si>
  <si>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</si>
  <si>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</si>
  <si>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</si>
  <si>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</si>
  <si>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</si>
  <si>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</si>
  <si>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</si>
  <si>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</si>
  <si>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</si>
  <si>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</si>
  <si>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</si>
  <si>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</si>
  <si>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</si>
  <si>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</si>
  <si>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</si>
  <si>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</si>
  <si>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</si>
  <si>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</si>
  <si>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</si>
  <si>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</si>
  <si>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</si>
  <si>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</si>
  <si>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</si>
  <si>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</si>
  <si>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</si>
  <si>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</si>
  <si>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</si>
  <si>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</si>
  <si>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</si>
  <si>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</si>
  <si>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</si>
  <si>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</si>
  <si>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</si>
  <si>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</si>
  <si>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</si>
  <si>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</si>
  <si>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</si>
  <si>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</si>
  <si>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</si>
  <si>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</si>
  <si>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</si>
  <si>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</si>
  <si>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</si>
  <si>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</si>
  <si>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</si>
  <si>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</si>
  <si>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</si>
  <si>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</si>
  <si>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</si>
  <si>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</si>
  <si>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</si>
  <si>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</si>
  <si>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</si>
  <si>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</si>
  <si>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</si>
  <si>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</si>
  <si>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</si>
  <si>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</si>
  <si>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</si>
  <si>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</si>
  <si>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</si>
  <si>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</si>
  <si>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</si>
  <si>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</si>
  <si>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</si>
  <si>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</si>
  <si>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</si>
  <si>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</si>
  <si>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</si>
  <si>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</si>
  <si>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</si>
  <si>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</si>
  <si>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</si>
  <si>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</si>
  <si>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</si>
  <si>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</si>
  <si>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</si>
  <si>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</si>
  <si>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</si>
  <si>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</si>
  <si>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</si>
  <si>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</si>
  <si>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</si>
  <si>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</si>
  <si>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</si>
  <si>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</si>
  <si>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</si>
  <si>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</si>
  <si>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</si>
  <si>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</si>
  <si>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</si>
  <si>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</si>
  <si>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</si>
  <si>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</si>
  <si>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</si>
  <si>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</si>
  <si>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</si>
  <si>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</si>
  <si>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</si>
  <si>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</si>
  <si>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</si>
  <si>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</si>
  <si>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</si>
  <si>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</si>
  <si>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</si>
  <si>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</si>
  <si>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</si>
  <si>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</si>
  <si>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</si>
  <si>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</si>
  <si>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</si>
  <si>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</si>
  <si>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</si>
  <si>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</si>
  <si>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</si>
  <si>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</si>
  <si>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</si>
  <si>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</si>
  <si>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</si>
  <si>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</si>
  <si>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</si>
  <si>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</si>
  <si>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</si>
  <si>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</si>
  <si>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</si>
  <si>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</si>
  <si>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</si>
  <si>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</si>
  <si>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</si>
  <si>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</si>
  <si>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</si>
  <si>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</si>
  <si>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</si>
  <si>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</si>
  <si>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</si>
  <si>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</si>
  <si>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</si>
  <si>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</si>
  <si>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</si>
  <si>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</si>
  <si>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</si>
  <si>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</si>
  <si>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</si>
  <si>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</si>
  <si>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</si>
  <si>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</si>
  <si>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</si>
  <si>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</si>
  <si>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</si>
  <si>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</si>
  <si>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</si>
  <si>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</si>
  <si>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</si>
  <si>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</si>
  <si>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</si>
  <si>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</si>
  <si>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</si>
  <si>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</si>
  <si>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</si>
  <si>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</si>
  <si>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</si>
  <si>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</si>
  <si>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</si>
  <si>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</si>
  <si>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</si>
  <si>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</si>
  <si>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</si>
  <si>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</si>
  <si>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</si>
  <si>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</si>
  <si>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</si>
  <si>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</si>
  <si>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</si>
  <si>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</si>
  <si>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</si>
  <si>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</si>
  <si>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</si>
  <si>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</si>
  <si>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</si>
  <si>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</si>
  <si>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</si>
  <si>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</si>
  <si>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</si>
  <si>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</si>
  <si>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</si>
  <si>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</si>
  <si>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</si>
  <si>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</si>
  <si>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</si>
  <si>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</si>
  <si>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</si>
  <si>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</si>
  <si>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</si>
  <si>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</si>
  <si>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</si>
  <si>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</si>
  <si>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</si>
  <si>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</si>
  <si>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</si>
  <si>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</si>
  <si>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</si>
  <si>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</si>
  <si>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</si>
  <si>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</si>
  <si>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</si>
  <si>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</si>
  <si>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</si>
  <si>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</si>
  <si>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</si>
  <si>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</si>
  <si>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</si>
  <si>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</si>
  <si>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</si>
  <si>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</si>
  <si>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</si>
  <si>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</si>
  <si>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</si>
  <si>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</si>
  <si>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</si>
  <si>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</si>
  <si>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</si>
  <si>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</si>
  <si>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</si>
  <si>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</si>
  <si>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</si>
  <si>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</si>
  <si>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</si>
  <si>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</si>
  <si>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</si>
  <si>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</si>
  <si>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</si>
  <si>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</si>
  <si>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</si>
  <si>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</si>
  <si>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</si>
  <si>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</si>
  <si>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</si>
  <si>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</si>
  <si>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</si>
  <si>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</si>
  <si>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</si>
  <si>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</si>
  <si>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</si>
  <si>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</si>
  <si>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</si>
  <si>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</si>
  <si>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</si>
  <si>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</si>
  <si>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</si>
  <si>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</si>
  <si>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</si>
  <si>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</si>
  <si>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</si>
  <si>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</si>
  <si>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</si>
  <si>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</si>
  <si>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</si>
  <si>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</si>
  <si>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</si>
  <si>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</si>
  <si>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</si>
  <si>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</si>
  <si>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</si>
  <si>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</si>
  <si>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</si>
  <si>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</si>
  <si>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</si>
  <si>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</si>
  <si>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</si>
  <si>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</si>
  <si>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</si>
  <si>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</si>
  <si>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</si>
  <si>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</si>
  <si>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</si>
  <si>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</si>
  <si>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</si>
  <si>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</si>
  <si>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</si>
  <si>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</si>
  <si>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</si>
  <si>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</si>
  <si>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</si>
  <si>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</si>
  <si>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</si>
  <si>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</si>
  <si>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</si>
  <si>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</si>
  <si>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</si>
  <si>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</si>
  <si>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</si>
  <si>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</si>
  <si>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</si>
  <si>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</si>
  <si>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</si>
  <si>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</si>
  <si>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</si>
  <si>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</si>
  <si>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</si>
  <si>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</si>
  <si>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</si>
  <si>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</si>
  <si>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</si>
  <si>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</si>
  <si>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</si>
  <si>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</si>
  <si>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</si>
  <si>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</si>
  <si>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</si>
  <si>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</si>
  <si>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</si>
  <si>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</si>
  <si>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</si>
  <si>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</si>
  <si>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</si>
  <si>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</si>
  <si>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</si>
  <si>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</si>
  <si>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</si>
  <si>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</si>
  <si>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</si>
  <si>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</si>
  <si>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</si>
  <si>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</si>
  <si>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</si>
  <si>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</si>
  <si>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</si>
  <si>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</si>
  <si>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</si>
  <si>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</si>
  <si>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</si>
  <si>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</si>
  <si>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</si>
  <si>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</si>
  <si>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</si>
  <si>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</si>
  <si>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</si>
  <si>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</si>
  <si>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</si>
  <si>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</si>
  <si>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</si>
  <si>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</si>
  <si>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</si>
  <si>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</si>
  <si>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</si>
  <si>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</si>
  <si>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</si>
  <si>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</si>
  <si>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</si>
  <si>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</si>
  <si>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</si>
  <si>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</si>
  <si>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</si>
  <si>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</si>
  <si>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</si>
  <si>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</si>
  <si>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</si>
  <si>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</si>
  <si>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</si>
  <si>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</si>
  <si>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</si>
  <si>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</si>
  <si>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</si>
  <si>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</si>
  <si>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</si>
  <si>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</si>
  <si>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</si>
  <si>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</si>
  <si>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</si>
  <si>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</si>
  <si>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</si>
  <si>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</si>
  <si>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</si>
  <si>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</si>
  <si>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</si>
  <si>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</si>
  <si>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</si>
  <si>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</si>
  <si>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</si>
  <si>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</si>
  <si>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</si>
  <si>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</si>
  <si>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</si>
  <si>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</si>
  <si>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</si>
  <si>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</si>
  <si>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</si>
  <si>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</si>
  <si>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</si>
  <si>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</si>
  <si>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</si>
  <si>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</si>
  <si>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</si>
  <si>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</si>
  <si>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</si>
  <si>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</si>
  <si>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</si>
  <si>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</si>
  <si>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</si>
  <si>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</si>
  <si>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</si>
  <si>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</si>
  <si>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</si>
  <si>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</si>
  <si>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</si>
  <si>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</si>
  <si>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</si>
  <si>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</si>
  <si>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</si>
  <si>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</si>
  <si>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</si>
  <si>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</si>
  <si>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</si>
  <si>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</si>
  <si>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</si>
  <si>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</si>
  <si>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</si>
  <si>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</si>
  <si>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</si>
  <si>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</si>
  <si>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</si>
  <si>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</si>
  <si>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</si>
  <si>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</si>
  <si>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</si>
  <si>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</si>
  <si>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</si>
  <si>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</si>
  <si>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</si>
  <si>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</si>
  <si>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</si>
  <si>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</si>
  <si>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</si>
  <si>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</si>
  <si>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</si>
  <si>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</si>
  <si>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</si>
  <si>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</si>
  <si>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</si>
  <si>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</si>
  <si>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</si>
  <si>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</si>
  <si>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</si>
  <si>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</si>
  <si>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</si>
  <si>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</si>
  <si>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</si>
  <si>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</si>
  <si>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</si>
  <si>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</si>
  <si>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</si>
  <si>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</si>
  <si>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</si>
  <si>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</si>
  <si>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</si>
  <si>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</si>
  <si>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</si>
  <si>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</si>
  <si>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</si>
  <si>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</si>
  <si>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</si>
  <si>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</si>
  <si>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</si>
  <si>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</si>
  <si>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</si>
  <si>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</si>
  <si>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</si>
  <si>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</si>
  <si>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</si>
  <si>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</si>
  <si>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</si>
  <si>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</si>
  <si>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</si>
  <si>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</si>
  <si>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</si>
  <si>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</si>
  <si>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</si>
  <si>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</si>
  <si>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</si>
  <si>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</si>
  <si>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</si>
  <si>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</si>
  <si>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</si>
  <si>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</si>
  <si>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</si>
  <si>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</si>
  <si>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</si>
  <si>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</si>
  <si>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</si>
  <si>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</si>
  <si>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</si>
  <si>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</si>
  <si>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</si>
  <si>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</si>
  <si>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</si>
  <si>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</si>
  <si>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</si>
  <si>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</si>
  <si>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</si>
  <si>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</si>
  <si>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</si>
  <si>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</si>
  <si>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</si>
  <si>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</si>
  <si>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</si>
  <si>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</si>
  <si>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</si>
  <si>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</si>
  <si>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</si>
  <si>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</si>
  <si>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</si>
  <si>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</si>
  <si>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</si>
  <si>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</si>
  <si>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</si>
  <si>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</si>
  <si>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</si>
  <si>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</si>
  <si>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</si>
  <si>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</si>
  <si>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</si>
  <si>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</si>
  <si>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</si>
  <si>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</si>
  <si>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</si>
  <si>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</si>
  <si>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</si>
  <si>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</si>
  <si>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</si>
  <si>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</si>
  <si>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</si>
  <si>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</si>
  <si>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</si>
  <si>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</si>
  <si>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</si>
  <si>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</si>
  <si>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</si>
  <si>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</si>
  <si>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</si>
  <si>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</si>
  <si>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</si>
  <si>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</si>
  <si>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</si>
  <si>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</si>
  <si>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</si>
  <si>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</si>
  <si>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</si>
  <si>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</si>
  <si>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</si>
  <si>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</si>
  <si>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</si>
  <si>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</si>
  <si>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</si>
  <si>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</si>
  <si>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</si>
  <si>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</si>
  <si>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</si>
  <si>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</si>
  <si>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</si>
  <si>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</si>
  <si>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</si>
  <si>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</si>
  <si>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</si>
  <si>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</si>
  <si>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</si>
  <si>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</si>
  <si>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</si>
  <si>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</si>
  <si>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</si>
  <si>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</si>
  <si>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</si>
  <si>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</si>
  <si>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</si>
  <si>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</si>
  <si>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</si>
  <si>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</si>
  <si>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</si>
  <si>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</si>
  <si>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</si>
  <si>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</si>
  <si>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</si>
  <si>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</si>
  <si>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</si>
  <si>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</si>
  <si>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</si>
  <si>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</si>
  <si>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</si>
  <si>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</si>
  <si>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</si>
  <si>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</si>
  <si>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</si>
  <si>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</si>
  <si>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</si>
  <si>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</si>
  <si>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</si>
  <si>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</si>
  <si>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</si>
  <si>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</si>
  <si>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</si>
  <si>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</si>
  <si>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</si>
  <si>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</si>
  <si>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</si>
  <si>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</si>
  <si>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</si>
  <si>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</si>
  <si>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</si>
  <si>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</si>
  <si>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</si>
  <si>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</si>
  <si>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</si>
  <si>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</si>
  <si>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</si>
  <si>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</si>
  <si>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</si>
  <si>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</si>
  <si>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</si>
  <si>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</si>
  <si>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</si>
  <si>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</si>
  <si>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</si>
  <si>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</si>
  <si>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</si>
  <si>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</si>
  <si>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</si>
  <si>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</si>
  <si>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</si>
  <si>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</si>
  <si>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</si>
  <si>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</si>
  <si>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</si>
  <si>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</si>
  <si>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</si>
  <si>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</si>
  <si>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</si>
  <si>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</si>
  <si>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</si>
  <si>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</si>
  <si>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</si>
  <si>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</si>
  <si>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</si>
  <si>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</si>
  <si>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</si>
  <si>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</si>
  <si>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</si>
  <si>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</si>
  <si>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</si>
  <si>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</si>
  <si>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</si>
  <si>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</si>
  <si>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</si>
  <si>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</si>
  <si>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</si>
  <si>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</si>
  <si>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</si>
  <si>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</si>
  <si>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</si>
  <si>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</si>
  <si>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</si>
  <si>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</si>
  <si>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</si>
  <si>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</si>
  <si>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</si>
  <si>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</si>
  <si>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</si>
  <si>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</si>
  <si>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</si>
  <si>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</si>
  <si>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</si>
  <si>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</si>
  <si>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</si>
  <si>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</si>
  <si>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</si>
  <si>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</si>
  <si>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</si>
  <si>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</si>
  <si>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</si>
  <si>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</si>
  <si>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</si>
  <si>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</si>
  <si>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</si>
  <si>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</si>
  <si>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</si>
  <si>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</si>
  <si>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</si>
  <si>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</si>
  <si>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</si>
  <si>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</si>
  <si>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</si>
  <si>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</si>
  <si>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</si>
  <si>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</si>
  <si>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</si>
  <si>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</si>
  <si>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</si>
  <si>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</si>
  <si>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</si>
  <si>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</si>
  <si>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</si>
  <si>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</si>
  <si>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</si>
  <si>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</si>
  <si>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</si>
  <si>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</si>
  <si>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</si>
  <si>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</si>
  <si>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</si>
  <si>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</si>
  <si>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</si>
  <si>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</si>
  <si>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</si>
  <si>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</si>
  <si>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</si>
  <si>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</si>
  <si>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</si>
  <si>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</si>
  <si>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</si>
  <si>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</si>
  <si>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</si>
  <si>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</si>
  <si>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</si>
  <si>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</si>
  <si>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</si>
  <si>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</si>
  <si>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</si>
  <si>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</si>
  <si>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</si>
  <si>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</si>
  <si>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</si>
  <si>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</si>
  <si>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</si>
  <si>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</si>
  <si>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</si>
  <si>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</si>
  <si>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</si>
  <si>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</si>
  <si>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</si>
  <si>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</si>
  <si>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</si>
  <si>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</si>
  <si>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</si>
  <si>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</si>
  <si>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</si>
  <si>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</si>
  <si>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</si>
  <si>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</si>
  <si>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</si>
  <si>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</si>
  <si>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</si>
  <si>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</si>
  <si>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</si>
  <si>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</si>
  <si>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</si>
  <si>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</si>
  <si>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</si>
  <si>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</si>
  <si>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</si>
  <si>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</si>
  <si>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</si>
  <si>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</si>
  <si>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</si>
  <si>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</si>
  <si>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</si>
  <si>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</si>
  <si>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</si>
  <si>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</si>
  <si>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</si>
  <si>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</si>
  <si>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</si>
  <si>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</si>
  <si>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</si>
  <si>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</si>
  <si>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</si>
  <si>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</si>
  <si>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</si>
  <si>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</si>
  <si>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</si>
  <si>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</si>
  <si>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</si>
  <si>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</si>
  <si>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</si>
  <si>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</si>
  <si>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</si>
  <si>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</si>
  <si>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</si>
  <si>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</si>
  <si>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</si>
  <si>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</si>
  <si>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</si>
  <si>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</si>
  <si>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</si>
  <si>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</si>
  <si>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</si>
  <si>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</si>
  <si>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</si>
  <si>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</si>
  <si>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</si>
  <si>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</si>
  <si>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</si>
  <si>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</si>
  <si>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</si>
  <si>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</si>
  <si>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</si>
  <si>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</si>
  <si>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</si>
  <si>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</si>
  <si>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</si>
  <si>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</si>
  <si>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</si>
  <si>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</si>
  <si>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</si>
  <si>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</si>
  <si>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</si>
  <si>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</si>
  <si>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</si>
  <si>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</si>
  <si>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</si>
  <si>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</si>
  <si>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</si>
  <si>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</si>
  <si>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</si>
  <si>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</si>
  <si>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</si>
  <si>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</si>
  <si>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</si>
  <si>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</si>
  <si>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</si>
  <si>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</si>
  <si>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</si>
  <si>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</si>
  <si>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</si>
  <si>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</si>
  <si>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</si>
  <si>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</si>
  <si>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</si>
  <si>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</si>
  <si>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</si>
  <si>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</si>
  <si>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</si>
  <si>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</si>
  <si>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</si>
  <si>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</si>
  <si>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</si>
  <si>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</si>
  <si>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</si>
  <si>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</si>
  <si>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</si>
  <si>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</si>
  <si>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</si>
  <si>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</si>
  <si>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</si>
  <si>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</si>
  <si>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</si>
  <si>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</si>
  <si>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</si>
  <si>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</si>
  <si>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</si>
  <si>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</si>
  <si>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</si>
  <si>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</si>
  <si>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</si>
  <si>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</si>
  <si>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</si>
  <si>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</si>
  <si>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</si>
  <si>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</si>
  <si>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</si>
  <si>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</si>
  <si>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</si>
  <si>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</si>
  <si>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</si>
  <si>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</si>
  <si>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</si>
  <si>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</si>
  <si>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</si>
  <si>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</si>
  <si>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</si>
  <si>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</si>
  <si>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</si>
  <si>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</si>
  <si>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</si>
  <si>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</si>
  <si>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</si>
  <si>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</si>
  <si>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</si>
  <si>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</si>
  <si>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</si>
  <si>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</si>
  <si>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</si>
  <si>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</si>
  <si>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</si>
  <si>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</si>
  <si>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</si>
  <si>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</si>
  <si>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</si>
  <si>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</si>
  <si>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</si>
  <si>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</si>
  <si>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</si>
  <si>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</si>
  <si>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</si>
  <si>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</si>
  <si>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</si>
  <si>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</si>
  <si>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</si>
  <si>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</si>
  <si>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</si>
  <si>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</si>
  <si>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</si>
  <si>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</si>
  <si>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</si>
  <si>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</si>
  <si>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</si>
  <si>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</si>
  <si>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</si>
  <si>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</si>
  <si>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</si>
  <si>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</si>
  <si>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</si>
  <si>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</si>
  <si>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</si>
  <si>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</si>
  <si>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</si>
  <si>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</si>
  <si>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</si>
  <si>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</si>
  <si>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</si>
  <si>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</si>
  <si>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</si>
  <si>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</si>
  <si>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</si>
  <si>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</si>
  <si>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</si>
  <si>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</si>
  <si>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</si>
  <si>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</si>
  <si>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</si>
  <si>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</si>
  <si>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</si>
  <si>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</si>
  <si>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</si>
  <si>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</si>
  <si>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</si>
  <si>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</si>
  <si>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</si>
  <si>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</si>
  <si>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</si>
  <si>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</si>
  <si>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</si>
  <si>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</si>
  <si>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</si>
  <si>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</si>
  <si>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</si>
  <si>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</si>
  <si>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</si>
  <si>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</si>
  <si>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</si>
  <si>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</si>
  <si>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</si>
  <si>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</si>
  <si>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</si>
  <si>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</si>
  <si>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</si>
  <si>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</si>
  <si>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</si>
  <si>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</si>
  <si>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</si>
  <si>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</si>
  <si>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</si>
  <si>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</si>
  <si>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</si>
  <si>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</si>
  <si>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</si>
  <si>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</si>
  <si>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</si>
  <si>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</si>
  <si>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</si>
  <si>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</si>
  <si>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</si>
  <si>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</si>
  <si>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</si>
  <si>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</si>
  <si>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</si>
  <si>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</si>
  <si>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</si>
  <si>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</si>
  <si>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</si>
  <si>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</si>
  <si>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</si>
  <si>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</si>
  <si>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</si>
  <si>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</si>
  <si>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</si>
  <si>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</si>
  <si>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</si>
  <si>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</si>
  <si>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</si>
  <si>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</si>
  <si>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</si>
  <si>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</si>
  <si>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</si>
  <si>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</si>
  <si>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</si>
  <si>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</si>
  <si>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</si>
  <si>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</si>
  <si>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</si>
  <si>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</si>
  <si>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</si>
  <si>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</si>
  <si>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</si>
  <si>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</si>
  <si>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</si>
  <si>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</si>
  <si>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</si>
  <si>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</si>
  <si>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</si>
  <si>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</si>
  <si>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</si>
  <si>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</si>
  <si>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</si>
  <si>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</si>
  <si>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</si>
  <si>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</si>
  <si>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</si>
  <si>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</si>
  <si>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</si>
  <si>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</si>
  <si>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</si>
  <si>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</si>
  <si>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</si>
  <si>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</si>
  <si>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</si>
  <si>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</si>
  <si>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</si>
  <si>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</si>
  <si>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</si>
  <si>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</si>
  <si>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</si>
  <si>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</si>
  <si>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</si>
  <si>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</si>
  <si>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</si>
  <si>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</si>
  <si>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</si>
  <si>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</si>
  <si>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</si>
  <si>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</si>
  <si>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</si>
  <si>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</si>
  <si>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</si>
  <si>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</si>
  <si>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</si>
  <si>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</si>
  <si>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</si>
  <si>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</si>
  <si>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</si>
  <si>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</si>
  <si>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</si>
  <si>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</si>
  <si>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</si>
  <si>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</si>
  <si>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</si>
  <si>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</si>
  <si>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</si>
  <si>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</si>
  <si>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</si>
  <si>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</si>
  <si>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</si>
  <si>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</si>
  <si>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</si>
  <si>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</si>
  <si>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</si>
  <si>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</si>
  <si>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</si>
  <si>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</si>
  <si>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</si>
  <si>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</si>
  <si>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</si>
  <si>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</si>
  <si>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</si>
  <si>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</si>
  <si>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</si>
  <si>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</si>
  <si>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</si>
  <si>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</si>
  <si>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</si>
  <si>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</si>
  <si>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</si>
  <si>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</si>
  <si>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</si>
  <si>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</si>
  <si>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</si>
  <si>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</si>
  <si>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</si>
  <si>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</si>
  <si>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</si>
  <si>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</si>
  <si>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</si>
  <si>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</si>
  <si>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</si>
  <si>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</si>
  <si>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</si>
  <si>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</si>
  <si>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</si>
  <si>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</si>
  <si>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</si>
  <si>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</si>
  <si>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</si>
  <si>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</si>
  <si>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</si>
  <si>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</si>
  <si>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</si>
  <si>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</si>
  <si>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</si>
  <si>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</si>
  <si>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</si>
  <si>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</si>
  <si>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</si>
  <si>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</si>
  <si>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</si>
  <si>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</si>
  <si>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</si>
  <si>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</si>
  <si>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</si>
  <si>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</si>
  <si>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</si>
  <si>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</si>
  <si>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</si>
  <si>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</si>
  <si>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</si>
  <si>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</si>
  <si>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</si>
  <si>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</si>
  <si>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</si>
  <si>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</si>
  <si>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</si>
  <si>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</si>
  <si>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</si>
  <si>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</si>
  <si>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</si>
  <si>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</si>
  <si>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</si>
  <si>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</si>
  <si>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</si>
  <si>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</si>
  <si>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</si>
  <si>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</si>
  <si>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</si>
  <si>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</si>
  <si>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</si>
  <si>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</si>
  <si>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</si>
  <si>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</si>
  <si>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</si>
  <si>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</si>
  <si>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</si>
  <si>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</si>
  <si>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</si>
  <si>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</si>
  <si>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</si>
  <si>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</si>
  <si>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</si>
  <si>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</si>
  <si>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</si>
  <si>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</si>
  <si>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</si>
  <si>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</si>
  <si>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</si>
  <si>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</si>
  <si>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</si>
  <si>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</si>
  <si>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</si>
  <si>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</si>
  <si>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</si>
  <si>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</si>
  <si>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</si>
  <si>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</si>
  <si>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</si>
  <si>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</si>
  <si>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</si>
  <si>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</si>
  <si>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</si>
  <si>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</si>
  <si>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</si>
  <si>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</si>
  <si>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</si>
  <si>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</si>
  <si>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</si>
  <si>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</si>
  <si>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</si>
  <si>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</si>
  <si>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</si>
  <si>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</si>
  <si>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</si>
  <si>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</si>
  <si>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</si>
  <si>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</si>
  <si>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</si>
  <si>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</si>
  <si>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</si>
  <si>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</si>
  <si>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</si>
  <si>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</si>
  <si>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</si>
  <si>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</si>
  <si>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</si>
  <si>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</si>
  <si>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</si>
  <si>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</si>
  <si>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</si>
  <si>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</si>
  <si>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</si>
  <si>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</si>
  <si>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</si>
  <si>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</si>
  <si>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</si>
  <si>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</si>
  <si>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</si>
  <si>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</si>
  <si>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</si>
  <si>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</si>
  <si>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</si>
  <si>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</si>
  <si>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</si>
  <si>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</si>
  <si>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</si>
  <si>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</si>
  <si>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</si>
  <si>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</si>
  <si>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</si>
  <si>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</si>
  <si>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</si>
  <si>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</si>
  <si>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</si>
  <si>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</si>
  <si>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</si>
  <si>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</si>
  <si>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</si>
  <si>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</si>
  <si>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</si>
  <si>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</si>
  <si>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</si>
  <si>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</si>
  <si>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</si>
  <si>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</si>
  <si>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</si>
  <si>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</si>
  <si>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</si>
  <si>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</si>
  <si>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</si>
  <si>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</si>
  <si>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</si>
  <si>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</si>
  <si>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</si>
  <si>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</si>
  <si>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</si>
  <si>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</si>
  <si>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</si>
  <si>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</si>
  <si>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</si>
  <si>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</si>
  <si>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</si>
  <si>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</si>
  <si>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</si>
  <si>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</si>
  <si>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</si>
  <si>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</si>
  <si>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</si>
  <si>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</si>
  <si>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</si>
  <si>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</si>
  <si>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</si>
  <si>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</si>
  <si>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</si>
  <si>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</si>
  <si>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</si>
  <si>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</si>
  <si>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</si>
  <si>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</si>
  <si>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</si>
  <si>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</si>
  <si>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</si>
  <si>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</si>
  <si>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</si>
  <si>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</si>
  <si>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</si>
  <si>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</si>
  <si>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</si>
  <si>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</si>
  <si>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</si>
  <si>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</si>
  <si>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</si>
  <si>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</si>
  <si>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</si>
  <si>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</si>
  <si>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</si>
  <si>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</si>
  <si>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</si>
  <si>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</si>
  <si>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</si>
  <si>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</si>
  <si>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</si>
  <si>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</si>
  <si>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</si>
  <si>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</si>
  <si>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</si>
  <si>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</si>
  <si>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</si>
  <si>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</si>
  <si>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</si>
  <si>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</si>
  <si>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</si>
  <si>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</si>
  <si>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</si>
  <si>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</si>
  <si>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</si>
  <si>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</si>
  <si>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</si>
  <si>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</si>
  <si>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</si>
  <si>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</si>
  <si>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</si>
  <si>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</si>
  <si>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</si>
  <si>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</si>
  <si>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</si>
  <si>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</si>
  <si>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</si>
  <si>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</si>
  <si>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</si>
  <si>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</si>
  <si>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</si>
  <si>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</si>
  <si>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</si>
  <si>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</si>
  <si>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</si>
  <si>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</si>
  <si>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</si>
  <si>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</si>
  <si>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</si>
  <si>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</si>
  <si>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</si>
  <si>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</si>
  <si>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</si>
  <si>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</si>
  <si>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</si>
  <si>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</si>
  <si>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</si>
  <si>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</si>
  <si>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</si>
  <si>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</si>
  <si>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</si>
  <si>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</si>
  <si>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</si>
  <si>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</si>
  <si>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</si>
  <si>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</si>
  <si>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</si>
  <si>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</si>
  <si>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</si>
  <si>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</si>
  <si>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</si>
  <si>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</si>
  <si>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</si>
  <si>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</si>
  <si>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</si>
  <si>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</si>
  <si>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</si>
  <si>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</si>
  <si>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</si>
  <si>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</si>
  <si>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</si>
  <si>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</si>
  <si>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</si>
  <si>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</si>
  <si>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</si>
  <si>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</si>
  <si>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</si>
  <si>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</si>
  <si>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</si>
  <si>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</si>
  <si>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</si>
  <si>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</si>
  <si>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</si>
  <si>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</si>
  <si>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</si>
  <si>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</si>
  <si>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</si>
  <si>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</si>
  <si>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</si>
  <si>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</si>
  <si>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</si>
  <si>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</si>
  <si>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</si>
  <si>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</si>
  <si>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</si>
  <si>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</si>
  <si>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</si>
  <si>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</si>
  <si>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</si>
  <si>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</si>
  <si>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</si>
  <si>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</si>
  <si>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</si>
  <si>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</si>
  <si>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</si>
  <si>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</si>
  <si>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</si>
  <si>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</si>
  <si>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</si>
  <si>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</si>
  <si>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</si>
  <si>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</si>
  <si>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</si>
  <si>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</si>
  <si>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</si>
  <si>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</si>
  <si>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</si>
  <si>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</si>
  <si>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</si>
  <si>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</si>
  <si>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</si>
  <si>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</si>
  <si>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</si>
  <si>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</si>
  <si>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</si>
  <si>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</si>
  <si>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</si>
  <si>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</si>
  <si>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</si>
  <si>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</si>
  <si>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</si>
  <si>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</si>
  <si>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</si>
  <si>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</si>
  <si>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</si>
  <si>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</si>
  <si>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</si>
  <si>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</si>
  <si>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</si>
  <si>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</si>
  <si>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</si>
  <si>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</si>
  <si>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</si>
  <si>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</si>
  <si>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</si>
  <si>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</si>
  <si>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</si>
  <si>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</si>
  <si>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</si>
  <si>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</si>
  <si>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</si>
  <si>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</si>
  <si>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</si>
  <si>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</si>
  <si>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</si>
  <si>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</si>
  <si>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</si>
  <si>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</si>
  <si>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</si>
  <si>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</si>
  <si>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</si>
  <si>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</si>
  <si>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</si>
  <si>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</si>
  <si>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</si>
  <si>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</si>
  <si>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</si>
  <si>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</si>
  <si>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</si>
  <si>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</si>
  <si>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</si>
  <si>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</si>
  <si>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</si>
  <si>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</si>
  <si>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</si>
  <si>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</si>
  <si>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</si>
  <si>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</si>
  <si>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</si>
  <si>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</si>
  <si>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</si>
  <si>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</si>
  <si>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</si>
  <si>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</si>
  <si>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</si>
  <si>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</si>
  <si>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</si>
  <si>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</si>
  <si>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</si>
  <si>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</si>
  <si>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</si>
  <si>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</si>
  <si>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</si>
  <si>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</si>
  <si>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</si>
  <si>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</si>
  <si>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</si>
  <si>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</si>
  <si>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</si>
  <si>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</si>
  <si>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</si>
  <si>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</si>
  <si>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</si>
  <si>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</si>
  <si>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</si>
  <si>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</si>
  <si>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</si>
  <si>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</si>
  <si>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</si>
  <si>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</si>
  <si>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</si>
  <si>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</si>
  <si>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</si>
  <si>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</si>
  <si>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</si>
  <si>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</si>
  <si>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</si>
  <si>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</si>
  <si>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</si>
  <si>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</si>
  <si>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</si>
  <si>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</si>
  <si>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</si>
  <si>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</si>
  <si>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</si>
  <si>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</si>
  <si>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</si>
  <si>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</si>
  <si>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</si>
  <si>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</si>
  <si>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</si>
  <si>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</si>
  <si>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</si>
  <si>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</si>
  <si>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</si>
  <si>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</si>
  <si>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</si>
  <si>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</si>
  <si>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</si>
  <si>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</si>
  <si>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</si>
  <si>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</si>
  <si>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</si>
  <si>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</si>
  <si>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</si>
  <si>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</si>
  <si>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</si>
  <si>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</si>
  <si>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</si>
  <si>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</si>
  <si>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</si>
  <si>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</si>
  <si>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</si>
  <si>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</si>
  <si>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</si>
  <si>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</si>
  <si>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</si>
  <si>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</si>
  <si>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</si>
  <si>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</si>
  <si>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</si>
  <si>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</si>
  <si>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</si>
  <si>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</si>
  <si>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</si>
  <si>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</si>
  <si>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</si>
  <si>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</si>
  <si>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</si>
  <si>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</si>
  <si>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</si>
  <si>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</si>
  <si>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</si>
  <si>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</si>
  <si>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</si>
  <si>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</si>
  <si>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</si>
  <si>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</si>
  <si>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</si>
  <si>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</si>
  <si>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</si>
  <si>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</si>
  <si>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</si>
  <si>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</si>
  <si>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</si>
  <si>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</si>
  <si>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</si>
  <si>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</si>
  <si>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</si>
  <si>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</si>
  <si>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</si>
  <si>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</si>
  <si>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</si>
  <si>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</si>
  <si>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</si>
  <si>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</si>
  <si>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</si>
  <si>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</si>
  <si>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</si>
  <si>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</si>
  <si>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</si>
  <si>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</si>
  <si>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</si>
  <si>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</si>
  <si>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</si>
  <si>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</si>
  <si>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</si>
  <si>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</si>
  <si>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</si>
  <si>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</si>
  <si>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</si>
  <si>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</si>
  <si>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</si>
  <si>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</si>
  <si>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</si>
  <si>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</si>
  <si>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</si>
  <si>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</si>
  <si>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</si>
  <si>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</si>
  <si>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</si>
  <si>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</si>
  <si>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</si>
  <si>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</si>
  <si>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</si>
  <si>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</si>
  <si>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</si>
  <si>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</si>
  <si>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</si>
  <si>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</si>
  <si>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</si>
  <si>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</si>
  <si>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</si>
  <si>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</si>
  <si>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</si>
  <si>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</si>
  <si>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</si>
  <si>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</si>
  <si>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</si>
  <si>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</si>
  <si>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</si>
  <si>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</si>
  <si>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</si>
  <si>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</si>
  <si>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</si>
  <si>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</si>
  <si>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</si>
  <si>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</si>
  <si>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</si>
  <si>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</si>
  <si>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</si>
  <si>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</si>
  <si>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</si>
  <si>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</si>
  <si>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</si>
  <si>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</si>
  <si>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</si>
  <si>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</si>
  <si>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</si>
  <si>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</si>
  <si>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</si>
  <si>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</si>
  <si>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</si>
  <si>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</si>
  <si>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</si>
  <si>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</si>
  <si>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</si>
  <si>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</si>
  <si>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</si>
  <si>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</si>
  <si>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</si>
  <si>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</si>
  <si>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</si>
  <si>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</si>
  <si>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</si>
  <si>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</si>
  <si>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</si>
  <si>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</si>
  <si>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</si>
  <si>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</si>
  <si>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</si>
  <si>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</si>
  <si>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</si>
  <si>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</si>
  <si>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</si>
  <si>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</si>
  <si>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</si>
  <si>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</si>
  <si>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</si>
  <si>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</si>
  <si>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</si>
  <si>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</si>
  <si>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</si>
  <si>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</si>
  <si>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</si>
  <si>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</si>
  <si>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</si>
  <si>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</si>
  <si>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</si>
  <si>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</si>
  <si>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</si>
  <si>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</si>
  <si>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</si>
  <si>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</si>
  <si>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</si>
  <si>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</si>
  <si>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</si>
  <si>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</si>
  <si>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</si>
  <si>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</si>
  <si>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</si>
  <si>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</si>
  <si>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</si>
  <si>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</si>
  <si>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</si>
  <si>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</si>
  <si>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</si>
  <si>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</si>
  <si>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</si>
  <si>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</si>
  <si>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</si>
  <si>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</si>
  <si>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</si>
  <si>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</si>
  <si>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</si>
  <si>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</si>
  <si>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</si>
  <si>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</si>
  <si>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</si>
  <si>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</si>
  <si>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</si>
  <si>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</si>
  <si>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</si>
  <si>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</si>
  <si>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</si>
  <si>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</si>
  <si>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</si>
  <si>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</si>
  <si>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</si>
  <si>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</si>
  <si>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</si>
  <si>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</si>
  <si>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</si>
  <si>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</si>
  <si>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</si>
  <si>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</si>
  <si>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</si>
  <si>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</si>
  <si>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</si>
  <si>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</si>
  <si>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</si>
  <si>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</si>
  <si>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</si>
  <si>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</si>
  <si>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</si>
  <si>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</si>
  <si>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</si>
  <si>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</si>
  <si>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</si>
  <si>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</si>
  <si>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</si>
  <si>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</si>
  <si>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</si>
  <si>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</si>
  <si>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</si>
  <si>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</si>
  <si>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</si>
  <si>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</si>
  <si>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</si>
  <si>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</si>
  <si>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</si>
  <si>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</si>
  <si>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</si>
  <si>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</si>
  <si>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</si>
  <si>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</si>
  <si>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</si>
  <si>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</si>
  <si>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</si>
  <si>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</si>
  <si>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</si>
  <si>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</si>
  <si>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</si>
  <si>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</si>
  <si>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</si>
  <si>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</si>
  <si>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</si>
  <si>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</si>
  <si>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</si>
  <si>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</si>
  <si>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</si>
  <si>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</si>
  <si>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</si>
  <si>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</si>
  <si>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</si>
  <si>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</si>
  <si>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</si>
  <si>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</si>
  <si>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</si>
  <si>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</si>
  <si>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</si>
  <si>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</si>
  <si>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</si>
  <si>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</si>
  <si>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</si>
  <si>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</si>
  <si>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</si>
  <si>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</si>
  <si>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</si>
  <si>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</si>
  <si>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</si>
  <si>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</si>
  <si>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</si>
  <si>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</si>
  <si>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</si>
  <si>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</si>
  <si>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</si>
  <si>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</si>
  <si>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</si>
  <si>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</si>
  <si>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</si>
  <si>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</si>
  <si>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</si>
  <si>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</si>
  <si>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</si>
  <si>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</si>
  <si>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</si>
  <si>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</si>
  <si>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</si>
  <si>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</si>
  <si>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</si>
  <si>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</si>
  <si>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</si>
  <si>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</si>
  <si>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</si>
  <si>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</si>
  <si>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</si>
  <si>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</si>
  <si>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</si>
  <si>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</si>
  <si>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</si>
  <si>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</si>
  <si>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</si>
  <si>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</si>
  <si>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</si>
  <si>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</si>
  <si>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</si>
  <si>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</si>
  <si>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</si>
  <si>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</si>
  <si>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</si>
  <si>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</si>
  <si>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</si>
  <si>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</si>
  <si>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</si>
  <si>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</si>
  <si>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</si>
  <si>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</si>
  <si>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</si>
  <si>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</si>
  <si>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</si>
  <si>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</si>
  <si>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</si>
  <si>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</si>
  <si>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</si>
  <si>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</si>
  <si>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</si>
  <si>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</si>
  <si>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</si>
  <si>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</si>
  <si>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</si>
  <si>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</si>
  <si>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</si>
  <si>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</si>
  <si>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</si>
  <si>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</si>
  <si>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</si>
  <si>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</si>
  <si>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</si>
  <si>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</si>
  <si>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</si>
  <si>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</si>
  <si>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</si>
  <si>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</si>
  <si>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</si>
  <si>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</si>
  <si>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</si>
  <si>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</si>
  <si>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</si>
  <si>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</si>
  <si>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</si>
  <si>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</si>
  <si>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</si>
  <si>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</si>
  <si>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</si>
  <si>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</si>
  <si>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</si>
  <si>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</si>
  <si>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</si>
  <si>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</si>
  <si>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</si>
  <si>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</si>
  <si>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</si>
  <si>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</si>
  <si>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</si>
  <si>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</si>
  <si>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</si>
  <si>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</si>
  <si>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</si>
  <si>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</si>
  <si>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</si>
  <si>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</si>
  <si>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</si>
  <si>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</si>
  <si>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</si>
  <si>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</si>
  <si>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</si>
  <si>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</si>
  <si>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</si>
  <si>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</si>
  <si>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</si>
  <si>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</si>
  <si>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</si>
  <si>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</si>
  <si>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</si>
  <si>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</si>
  <si>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</si>
  <si>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</si>
  <si>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</si>
  <si>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</si>
  <si>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</si>
  <si>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</si>
  <si>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</si>
  <si>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</si>
  <si>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</si>
  <si>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</si>
  <si>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</si>
  <si>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</si>
  <si>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</si>
  <si>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</si>
  <si>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</si>
  <si>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</si>
  <si>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</si>
  <si>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</si>
  <si>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</si>
  <si>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</si>
  <si>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</si>
  <si>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</si>
  <si>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</si>
  <si>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</si>
  <si>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</si>
  <si>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</si>
  <si>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</si>
  <si>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</si>
  <si>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</si>
  <si>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</si>
  <si>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</si>
  <si>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</si>
  <si>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</si>
  <si>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</si>
  <si>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</si>
  <si>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</si>
  <si>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</si>
  <si>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</si>
  <si>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</si>
  <si>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</si>
  <si>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</si>
  <si>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</si>
  <si>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</si>
  <si>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</si>
  <si>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</si>
  <si>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</si>
  <si>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</si>
  <si>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</si>
  <si>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</si>
  <si>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</si>
  <si>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</si>
  <si>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</si>
  <si>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</si>
  <si>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</si>
  <si>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</si>
  <si>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</si>
  <si>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</si>
  <si>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</si>
  <si>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</si>
  <si>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</si>
  <si>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</si>
  <si>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</si>
  <si>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</si>
  <si>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</si>
  <si>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</si>
  <si>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</si>
  <si>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</si>
  <si>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</si>
  <si>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</si>
  <si>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</si>
  <si>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</si>
  <si>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</si>
  <si>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</si>
  <si>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</si>
  <si>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</si>
  <si>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</si>
  <si>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</si>
  <si>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</si>
  <si>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</si>
  <si>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</si>
  <si>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</si>
  <si>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</si>
  <si>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</si>
  <si>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</si>
  <si>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</si>
  <si>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</si>
  <si>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</si>
  <si>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</si>
  <si>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</si>
  <si>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</si>
  <si>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</si>
  <si>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</si>
  <si>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</si>
  <si>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</si>
  <si>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</si>
  <si>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</si>
  <si>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</si>
  <si>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</si>
  <si>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</si>
  <si>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</si>
  <si>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</si>
  <si>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</si>
  <si>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</si>
  <si>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</si>
  <si>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</si>
  <si>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</si>
  <si>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</si>
  <si>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</si>
  <si>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</si>
  <si>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</si>
  <si>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</si>
  <si>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</si>
  <si>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</si>
  <si>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</si>
  <si>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</si>
  <si>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</si>
  <si>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</si>
  <si>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</si>
  <si>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</si>
  <si>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</si>
  <si>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</si>
  <si>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</si>
  <si>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</si>
  <si>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</si>
  <si>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</si>
  <si>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</si>
  <si>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</si>
  <si>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</si>
  <si>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</si>
  <si>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</si>
  <si>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</si>
  <si>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</si>
  <si>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</si>
  <si>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</si>
  <si>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</si>
  <si>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</si>
  <si>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</si>
  <si>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</si>
  <si>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</si>
  <si>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</si>
  <si>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</si>
  <si>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</si>
  <si>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</si>
  <si>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</si>
  <si>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</si>
  <si>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</si>
  <si>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</si>
  <si>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</si>
  <si>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</si>
  <si>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</si>
  <si>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</si>
  <si>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</si>
  <si>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</si>
  <si>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</si>
  <si>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</si>
  <si>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</si>
  <si>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</si>
  <si>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</si>
  <si>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</si>
  <si>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</si>
  <si>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</si>
  <si>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</si>
  <si>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</si>
  <si>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</si>
  <si>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</si>
  <si>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</si>
  <si>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</si>
  <si>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</si>
  <si>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</si>
  <si>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</si>
  <si>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</si>
  <si>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</si>
  <si>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</si>
  <si>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</si>
  <si>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</si>
  <si>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</si>
  <si>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</si>
  <si>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</si>
  <si>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</si>
  <si>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</si>
  <si>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</si>
  <si>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</si>
  <si>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</si>
  <si>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</si>
  <si>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</si>
  <si>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</si>
  <si>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</si>
  <si>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</si>
  <si>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</si>
  <si>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</si>
  <si>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</si>
  <si>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</si>
  <si>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</si>
  <si>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</si>
  <si>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</si>
  <si>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</si>
  <si>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</si>
  <si>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</si>
  <si>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</si>
  <si>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</si>
  <si>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</si>
  <si>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</si>
  <si>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</si>
  <si>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</si>
  <si>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</si>
  <si>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</si>
  <si>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</si>
  <si>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</si>
  <si>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</si>
  <si>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</si>
  <si>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</si>
  <si>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</si>
  <si>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</si>
  <si>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</si>
  <si>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</si>
  <si>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</si>
  <si>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</si>
  <si>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</si>
  <si>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</si>
  <si>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</si>
  <si>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</si>
  <si>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</si>
  <si>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</si>
  <si>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</si>
  <si>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</si>
  <si>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</si>
  <si>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</si>
  <si>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</si>
  <si>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</si>
  <si>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</si>
  <si>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</si>
  <si>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</si>
  <si>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</si>
  <si>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</si>
  <si>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</si>
  <si>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</si>
  <si>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</si>
  <si>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</si>
  <si>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</si>
  <si>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</si>
  <si>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</si>
  <si>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</si>
  <si>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</si>
  <si>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</si>
  <si>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</si>
  <si>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</si>
  <si>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</si>
  <si>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</si>
  <si>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</si>
  <si>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</si>
  <si>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</si>
  <si>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</si>
  <si>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</si>
  <si>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</si>
  <si>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</si>
  <si>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</si>
  <si>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</si>
  <si>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</si>
  <si>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</si>
  <si>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</si>
  <si>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</si>
  <si>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</si>
  <si>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</si>
  <si>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</si>
  <si>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</si>
  <si>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</si>
  <si>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</si>
  <si>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</si>
  <si>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</si>
  <si>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</si>
  <si>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</si>
  <si>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</si>
  <si>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</si>
  <si>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</si>
  <si>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</si>
  <si>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</si>
  <si>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</si>
  <si>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</si>
  <si>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</si>
  <si>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</si>
  <si>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</si>
  <si>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</si>
  <si>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</si>
  <si>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</si>
  <si>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</si>
  <si>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</si>
  <si>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</si>
  <si>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</si>
  <si>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</si>
  <si>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</si>
  <si>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</si>
  <si>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</si>
  <si>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</si>
  <si>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</si>
  <si>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</si>
  <si>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</si>
  <si>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</si>
  <si>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</si>
  <si>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</si>
  <si>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</si>
  <si>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</si>
  <si>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</si>
  <si>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</si>
  <si>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</si>
  <si>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</si>
  <si>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</si>
  <si>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</si>
  <si>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</si>
  <si>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</si>
  <si>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</si>
  <si>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</si>
  <si>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</si>
  <si>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</si>
  <si>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</si>
  <si>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</si>
  <si>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</si>
  <si>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</si>
  <si>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</si>
  <si>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</si>
  <si>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</si>
  <si>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</si>
  <si>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</si>
  <si>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</si>
  <si>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</si>
  <si>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</si>
  <si>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</si>
  <si>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</si>
  <si>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</si>
  <si>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</si>
  <si>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</si>
  <si>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</si>
  <si>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</si>
  <si>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</si>
  <si>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</si>
  <si>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</si>
  <si>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</si>
  <si>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</si>
  <si>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</si>
  <si>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</si>
  <si>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</si>
  <si>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</si>
  <si>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</si>
  <si>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</si>
  <si>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</si>
  <si>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</si>
  <si>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</si>
  <si>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</si>
  <si>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</si>
  <si>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</si>
  <si>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</si>
  <si>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</si>
  <si>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</si>
  <si>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</si>
  <si>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</si>
  <si>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</si>
  <si>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</si>
  <si>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</si>
  <si>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</si>
  <si>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</si>
  <si>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</si>
  <si>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</si>
  <si>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</si>
  <si>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</si>
  <si>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</si>
  <si>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</si>
  <si>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</si>
  <si>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</si>
  <si>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</si>
  <si>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</si>
  <si>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</si>
  <si>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</si>
  <si>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</si>
  <si>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</si>
  <si>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</si>
  <si>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</si>
  <si>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</si>
  <si>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</si>
  <si>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</si>
  <si>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</si>
  <si>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</si>
  <si>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</si>
  <si>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</si>
  <si>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</si>
  <si>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</si>
  <si>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</si>
  <si>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</si>
  <si>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</si>
  <si>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</si>
  <si>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</si>
  <si>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</si>
  <si>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</si>
  <si>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</si>
  <si>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</si>
  <si>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</si>
  <si>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</si>
  <si>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</si>
  <si>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</si>
  <si>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</si>
  <si>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</si>
  <si>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</si>
  <si>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</si>
  <si>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</si>
  <si>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</si>
  <si>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</si>
  <si>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</si>
  <si>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</si>
  <si>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</si>
  <si>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</si>
  <si>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</si>
  <si>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</si>
  <si>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</si>
  <si>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</si>
  <si>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</si>
  <si>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</si>
  <si>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</si>
  <si>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</si>
  <si>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</si>
  <si>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</si>
  <si>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</si>
  <si>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</si>
  <si>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</si>
  <si>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</si>
  <si>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</si>
  <si>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</si>
  <si>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</si>
  <si>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</si>
  <si>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</si>
  <si>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</si>
  <si>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</si>
  <si>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</si>
  <si>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</si>
  <si>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</si>
  <si>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</si>
  <si>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</si>
  <si>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</si>
  <si>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</si>
  <si>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</si>
  <si>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</si>
  <si>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</si>
  <si>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</si>
  <si>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</si>
  <si>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</si>
  <si>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</si>
  <si>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</si>
  <si>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</si>
  <si>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</si>
  <si>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</si>
  <si>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</si>
  <si>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</si>
  <si>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</si>
  <si>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</si>
  <si>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</si>
  <si>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</si>
  <si>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</si>
  <si>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</si>
  <si>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</si>
  <si>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</si>
  <si>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</si>
  <si>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</si>
  <si>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</si>
  <si>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</si>
  <si>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</si>
  <si>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</si>
  <si>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</si>
  <si>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</si>
  <si>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</si>
  <si>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</si>
  <si>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</si>
  <si>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</si>
  <si>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</si>
  <si>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</si>
  <si>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</si>
  <si>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</si>
  <si>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</si>
  <si>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</si>
  <si>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</si>
  <si>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</si>
  <si>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</si>
  <si>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</si>
  <si>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</si>
  <si>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</si>
  <si>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</si>
  <si>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</si>
  <si>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</si>
  <si>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</si>
  <si>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</si>
  <si>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</si>
  <si>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</si>
  <si>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</si>
  <si>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</si>
  <si>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</si>
  <si>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</si>
  <si>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</si>
  <si>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</si>
  <si>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</si>
  <si>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</si>
  <si>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</si>
  <si>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</si>
  <si>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</si>
  <si>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</si>
  <si>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</si>
  <si>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</si>
  <si>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</si>
  <si>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</si>
  <si>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</si>
  <si>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</si>
  <si>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</si>
  <si>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</si>
  <si>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</si>
  <si>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</si>
  <si>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</si>
  <si>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</si>
  <si>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</si>
  <si>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</si>
  <si>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</si>
  <si>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</si>
  <si>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</si>
  <si>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</si>
  <si>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</si>
  <si>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</si>
  <si>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</si>
  <si>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</si>
  <si>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</si>
  <si>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</si>
  <si>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</si>
  <si>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</si>
  <si>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</si>
  <si>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</si>
  <si>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</si>
  <si>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</si>
  <si>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</si>
  <si>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</si>
  <si>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</si>
  <si>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</si>
  <si>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</si>
  <si>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</si>
  <si>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</si>
  <si>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</si>
  <si>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</si>
  <si>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</si>
  <si>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</si>
  <si>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</si>
  <si>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</si>
  <si>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</si>
  <si>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</si>
  <si>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</si>
  <si>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</si>
  <si>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</si>
  <si>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</si>
  <si>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</si>
  <si>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</si>
  <si>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</si>
  <si>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</si>
  <si>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</si>
  <si>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</si>
  <si>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</si>
  <si>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</si>
  <si>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</si>
  <si>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</si>
  <si>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</si>
  <si>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</si>
  <si>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</si>
  <si>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</si>
  <si>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</si>
  <si>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</si>
  <si>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</si>
  <si>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</si>
  <si>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</si>
  <si>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</si>
  <si>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</si>
  <si>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</si>
  <si>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</si>
  <si>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</si>
  <si>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</si>
  <si>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</si>
  <si>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</si>
  <si>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</si>
  <si>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</si>
  <si>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</si>
  <si>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</si>
  <si>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</si>
  <si>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</si>
  <si>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</si>
  <si>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</si>
  <si>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</si>
  <si>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</si>
  <si>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</si>
  <si>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</si>
  <si>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</si>
  <si>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</si>
  <si>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</si>
  <si>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</si>
  <si>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</si>
  <si>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</si>
  <si>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</si>
  <si>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</si>
  <si>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</si>
  <si>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</si>
  <si>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</si>
  <si>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</si>
  <si>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</si>
  <si>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</si>
  <si>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</si>
  <si>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</si>
  <si>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</si>
  <si>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</si>
  <si>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</si>
  <si>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</si>
  <si>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</si>
  <si>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</si>
  <si>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</si>
  <si>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</si>
  <si>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</si>
  <si>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</si>
  <si>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</si>
  <si>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</si>
  <si>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</si>
  <si>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</si>
  <si>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</si>
  <si>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</si>
  <si>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</si>
  <si>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</si>
  <si>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</si>
  <si>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</si>
  <si>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</si>
  <si>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</si>
  <si>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</si>
  <si>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</si>
  <si>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</si>
  <si>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</si>
  <si>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</si>
  <si>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</si>
  <si>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</si>
  <si>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</si>
  <si>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</si>
  <si>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</si>
  <si>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</si>
  <si>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</si>
  <si>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</si>
  <si>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</si>
  <si>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</si>
  <si>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</si>
  <si>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</si>
  <si>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</si>
  <si>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</si>
  <si>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</si>
  <si>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</si>
  <si>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</si>
  <si>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</si>
  <si>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</si>
  <si>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</si>
  <si>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</si>
  <si>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</si>
  <si>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</si>
  <si>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</si>
  <si>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</si>
  <si>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</si>
  <si>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</si>
  <si>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</si>
  <si>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</si>
  <si>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</si>
  <si>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</si>
  <si>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</si>
  <si>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</si>
  <si>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</si>
  <si>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</si>
  <si>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</si>
  <si>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</si>
  <si>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</si>
  <si>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</si>
  <si>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</si>
  <si>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</si>
  <si>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</si>
  <si>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</si>
  <si>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</si>
  <si>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</si>
  <si>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</si>
  <si>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</si>
  <si>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</si>
  <si>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</si>
  <si>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</si>
  <si>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</si>
  <si>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</si>
  <si>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</si>
  <si>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</si>
  <si>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</si>
  <si>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</si>
  <si>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</si>
  <si>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</si>
  <si>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</si>
  <si>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</si>
  <si>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</si>
  <si>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</si>
  <si>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</si>
  <si>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</si>
  <si>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</si>
  <si>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</si>
  <si>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</si>
  <si>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</si>
  <si>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</si>
  <si>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</si>
  <si>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</si>
  <si>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</si>
  <si>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</si>
  <si>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</si>
  <si>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</si>
  <si>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</si>
  <si>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</si>
  <si>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</si>
  <si>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</si>
  <si>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</si>
  <si>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</si>
  <si>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</si>
  <si>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</si>
  <si>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</si>
  <si>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</si>
  <si>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</si>
  <si>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</si>
  <si>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</si>
  <si>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</si>
  <si>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</si>
  <si>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</si>
  <si>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</si>
  <si>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</si>
  <si>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</si>
  <si>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</si>
  <si>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</si>
  <si>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</si>
  <si>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</si>
  <si>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</si>
  <si>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</si>
  <si>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</si>
  <si>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</si>
  <si>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</si>
  <si>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</si>
  <si>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</si>
  <si>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</si>
  <si>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</si>
  <si>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</si>
  <si>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</si>
  <si>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</si>
  <si>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</si>
  <si>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</si>
  <si>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</si>
  <si>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</si>
  <si>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</si>
  <si>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</si>
  <si>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</si>
  <si>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</si>
  <si>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</si>
  <si>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</si>
  <si>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</si>
  <si>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</si>
  <si>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</si>
  <si>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</si>
  <si>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</si>
  <si>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</si>
  <si>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</si>
  <si>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</si>
  <si>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</si>
  <si>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</si>
  <si>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</si>
  <si>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</si>
  <si>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</si>
  <si>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</si>
  <si>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</si>
  <si>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</si>
  <si>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</si>
  <si>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</si>
  <si>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</si>
  <si>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</si>
  <si>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</si>
  <si>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</si>
  <si>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</si>
  <si>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</si>
  <si>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</si>
  <si>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</si>
  <si>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</si>
  <si>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</si>
  <si>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</si>
  <si>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</si>
  <si>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</si>
  <si>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</si>
  <si>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</si>
  <si>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</si>
  <si>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</si>
  <si>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</si>
  <si>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</si>
  <si>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</si>
  <si>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</si>
  <si>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</si>
  <si>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</si>
  <si>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</si>
  <si>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</si>
  <si>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</si>
  <si>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</si>
  <si>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</si>
  <si>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</si>
  <si>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</si>
  <si>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</si>
  <si>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</si>
  <si>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</si>
  <si>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</si>
  <si>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</si>
  <si>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</si>
  <si>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</si>
  <si>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</si>
  <si>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</si>
  <si>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</si>
  <si>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</si>
  <si>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</si>
  <si>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</si>
  <si>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</si>
  <si>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</si>
  <si>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</si>
  <si>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</si>
  <si>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</si>
  <si>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</si>
  <si>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</si>
  <si>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</si>
  <si>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</si>
  <si>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</si>
  <si>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</si>
  <si>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</si>
  <si>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</si>
  <si>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</si>
  <si>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</si>
  <si>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</si>
  <si>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</si>
  <si>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</si>
  <si>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</si>
  <si>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</si>
  <si>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</si>
  <si>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</si>
  <si>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</si>
  <si>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</si>
  <si>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</si>
  <si>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</si>
  <si>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</si>
  <si>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</si>
  <si>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</si>
  <si>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</si>
  <si>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</si>
  <si>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</si>
  <si>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</si>
  <si>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</si>
  <si>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</si>
  <si>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</si>
  <si>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</si>
  <si>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</si>
  <si>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</si>
  <si>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</si>
  <si>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</si>
  <si>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</si>
  <si>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</si>
  <si>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</si>
  <si>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</si>
  <si>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</si>
  <si>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</si>
  <si>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</si>
  <si>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</si>
  <si>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</si>
  <si>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</si>
  <si>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</si>
  <si>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</si>
  <si>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</si>
  <si>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</si>
  <si>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</si>
  <si>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</si>
  <si>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</si>
  <si>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</si>
  <si>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</si>
  <si>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</si>
  <si>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</si>
  <si>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</si>
  <si>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</si>
  <si>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</si>
  <si>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</si>
  <si>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</si>
  <si>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</si>
  <si>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</si>
  <si>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</si>
  <si>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</si>
  <si>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</si>
  <si>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</si>
  <si>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</si>
  <si>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</si>
  <si>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</si>
  <si>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</si>
  <si>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</si>
  <si>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</si>
  <si>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</si>
  <si>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</si>
  <si>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</si>
  <si>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</si>
  <si>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</si>
  <si>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</si>
  <si>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</si>
  <si>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</si>
  <si>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</si>
  <si>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</si>
  <si>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</si>
  <si>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</si>
  <si>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</si>
  <si>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</si>
  <si>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</si>
  <si>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</si>
  <si>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</si>
  <si>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</si>
  <si>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</si>
  <si>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</si>
  <si>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</si>
  <si>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</si>
  <si>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</si>
  <si>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</si>
  <si>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</si>
  <si>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</si>
  <si>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</si>
  <si>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</si>
  <si>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</si>
  <si>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</si>
  <si>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</si>
  <si>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</si>
  <si>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</si>
  <si>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</si>
  <si>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</si>
  <si>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</si>
  <si>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</si>
  <si>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</si>
  <si>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</si>
  <si>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</si>
  <si>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</si>
  <si>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</si>
  <si>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</si>
  <si>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</si>
  <si>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</si>
  <si>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</si>
  <si>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</si>
  <si>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</si>
  <si>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</si>
  <si>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</si>
  <si>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</si>
  <si>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</si>
  <si>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</si>
  <si>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</si>
  <si>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</si>
  <si>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</si>
  <si>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</si>
  <si>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</si>
  <si>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</si>
  <si>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</si>
  <si>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</si>
  <si>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</si>
  <si>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</si>
  <si>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</si>
  <si>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</si>
  <si>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</si>
  <si>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</si>
  <si>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</si>
  <si>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</si>
  <si>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</si>
  <si>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</si>
  <si>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</si>
  <si>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</si>
  <si>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</si>
  <si>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</si>
  <si>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</si>
  <si>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</si>
  <si>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</si>
  <si>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</si>
  <si>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</si>
  <si>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</si>
  <si>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</si>
  <si>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</si>
  <si>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</si>
  <si>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</si>
  <si>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</si>
  <si>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</si>
  <si>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</si>
  <si>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</si>
  <si>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</si>
  <si>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</si>
  <si>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</si>
  <si>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</si>
  <si>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</si>
  <si>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</si>
  <si>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</si>
  <si>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</si>
  <si>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</si>
  <si>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</si>
  <si>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</si>
  <si>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</si>
  <si>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</si>
  <si>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</si>
  <si>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</si>
  <si>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</si>
  <si>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</si>
  <si>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</si>
  <si>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</si>
  <si>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</si>
  <si>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</si>
  <si>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</si>
  <si>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</si>
  <si>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</si>
  <si>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</si>
  <si>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</si>
  <si>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</si>
  <si>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</si>
  <si>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</si>
  <si>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</si>
  <si>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</si>
  <si>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</si>
  <si>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</si>
  <si>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</si>
  <si>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</si>
  <si>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</si>
  <si>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</si>
  <si>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</si>
  <si>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</si>
  <si>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</si>
  <si>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</si>
  <si>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</si>
  <si>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</si>
  <si>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</si>
  <si>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</si>
  <si>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</si>
  <si>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</si>
  <si>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</si>
  <si>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</si>
  <si>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</si>
  <si>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</si>
  <si>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</si>
  <si>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</si>
  <si>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</si>
  <si>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</si>
  <si>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</si>
  <si>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</si>
  <si>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</si>
  <si>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</si>
  <si>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</si>
  <si>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</si>
  <si>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</si>
  <si>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</si>
  <si>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</si>
  <si>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</si>
  <si>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</si>
  <si>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</si>
  <si>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</si>
  <si>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</si>
  <si>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</si>
  <si>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</si>
  <si>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</si>
  <si>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</si>
  <si>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</si>
  <si>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</si>
  <si>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</si>
  <si>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</si>
  <si>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</si>
  <si>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</si>
  <si>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</si>
  <si>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</si>
  <si>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</si>
  <si>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</si>
  <si>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</si>
  <si>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</si>
  <si>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</si>
  <si>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</si>
  <si>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</si>
  <si>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</si>
  <si>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</si>
  <si>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</si>
  <si>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</si>
  <si>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</si>
  <si>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</si>
  <si>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</si>
  <si>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</si>
  <si>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</si>
  <si>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</si>
  <si>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</si>
  <si>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</si>
  <si>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</si>
  <si>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</si>
  <si>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</si>
  <si>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</si>
  <si>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</si>
  <si>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</si>
  <si>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</si>
  <si>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</si>
  <si>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</si>
  <si>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</si>
  <si>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</si>
  <si>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</si>
  <si>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</si>
  <si>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</si>
  <si>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</si>
  <si>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</si>
  <si>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</si>
  <si>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</si>
  <si>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</si>
  <si>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</si>
  <si>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</si>
  <si>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</si>
  <si>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</si>
  <si>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</si>
  <si>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</si>
  <si>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</si>
  <si>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</si>
  <si>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</si>
  <si>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</si>
  <si>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</si>
  <si>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</si>
  <si>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</si>
  <si>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</si>
  <si>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</si>
  <si>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</si>
  <si>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</si>
  <si>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</si>
  <si>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</si>
  <si>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</si>
  <si>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</si>
  <si>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</si>
  <si>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</si>
  <si>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</si>
  <si>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</si>
  <si>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</si>
  <si>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</si>
  <si>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</si>
  <si>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</si>
  <si>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</si>
  <si>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</si>
  <si>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</si>
  <si>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</si>
  <si>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</si>
  <si>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</si>
  <si>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</si>
  <si>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</si>
  <si>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</si>
  <si>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</si>
  <si>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</si>
  <si>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</si>
  <si>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</si>
  <si>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</si>
  <si>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</si>
  <si>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</si>
  <si>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</si>
  <si>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</si>
  <si>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</si>
  <si>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</si>
  <si>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</si>
  <si>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</si>
  <si>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</si>
  <si>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</si>
  <si>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</si>
  <si>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</si>
  <si>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</si>
  <si>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</si>
  <si>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</si>
  <si>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</si>
  <si>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</si>
  <si>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</si>
  <si>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</si>
  <si>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</si>
  <si>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</si>
  <si>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</si>
  <si>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</si>
  <si>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</si>
  <si>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</si>
  <si>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</si>
  <si>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</si>
  <si>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</si>
  <si>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</si>
  <si>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</si>
  <si>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</si>
  <si>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</si>
  <si>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</si>
  <si>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</si>
  <si>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</si>
  <si>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</si>
  <si>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</si>
  <si>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</si>
  <si>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</si>
  <si>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</si>
  <si>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</si>
  <si>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</si>
  <si>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</si>
  <si>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</si>
  <si>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</si>
  <si>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</si>
  <si>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</si>
  <si>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</si>
  <si>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</si>
  <si>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</si>
  <si>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</si>
  <si>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</si>
  <si>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</si>
  <si>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</si>
  <si>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</si>
  <si>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</si>
  <si>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</si>
  <si>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</si>
  <si>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</si>
  <si>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</si>
  <si>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</si>
  <si>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</si>
  <si>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</si>
  <si>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</si>
  <si>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</si>
  <si>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</si>
  <si>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</si>
  <si>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</si>
  <si>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</si>
  <si>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</si>
  <si>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</si>
  <si>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</si>
  <si>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</si>
  <si>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</si>
  <si>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</si>
  <si>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</si>
  <si>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</si>
  <si>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</si>
  <si>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</si>
  <si>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</si>
  <si>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</si>
  <si>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</si>
  <si>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</si>
  <si>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</si>
  <si>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</si>
  <si>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</si>
  <si>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</si>
  <si>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</si>
  <si>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</si>
  <si>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</si>
  <si>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</si>
  <si>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</si>
  <si>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</si>
  <si>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</si>
  <si>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</si>
  <si>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</si>
  <si>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</si>
  <si>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</si>
  <si>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</si>
  <si>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</si>
  <si>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</si>
  <si>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</si>
  <si>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</si>
  <si>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</si>
  <si>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</si>
  <si>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</si>
  <si>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</si>
  <si>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</si>
  <si>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</si>
  <si>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</si>
  <si>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</si>
  <si>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</si>
  <si>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</si>
  <si>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</si>
  <si>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</si>
  <si>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</si>
  <si>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</si>
  <si>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</si>
  <si>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</si>
  <si>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</si>
  <si>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</si>
  <si>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</si>
  <si>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</si>
  <si>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</si>
  <si>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</si>
  <si>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</si>
  <si>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</si>
  <si>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</si>
  <si>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</si>
  <si>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</si>
  <si>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</si>
  <si>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</si>
  <si>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</si>
  <si>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</si>
  <si>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</si>
  <si>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</si>
  <si>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</si>
  <si>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</si>
  <si>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</si>
  <si>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</si>
  <si>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</si>
  <si>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</si>
  <si>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</si>
  <si>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</si>
  <si>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</si>
  <si>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</si>
  <si>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</si>
  <si>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</si>
  <si>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</si>
  <si>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</si>
  <si>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</si>
  <si>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</si>
  <si>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</si>
  <si>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</si>
  <si>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</si>
  <si>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</si>
  <si>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</si>
  <si>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</si>
  <si>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</si>
  <si>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</si>
  <si>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</si>
  <si>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</si>
  <si>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</si>
  <si>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</si>
  <si>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</si>
  <si>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</si>
  <si>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</si>
  <si>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</si>
  <si>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</si>
  <si>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</si>
  <si>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</si>
  <si>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</si>
  <si>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</si>
  <si>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</si>
  <si>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</si>
  <si>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</si>
  <si>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</si>
  <si>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</si>
  <si>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</si>
  <si>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</si>
  <si>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</si>
  <si>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</si>
  <si>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</si>
  <si>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</si>
  <si>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</si>
  <si>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</si>
  <si>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</si>
  <si>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</si>
  <si>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</si>
  <si>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</si>
  <si>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</si>
  <si>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</si>
  <si>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</si>
  <si>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</si>
  <si>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</si>
  <si>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</si>
  <si>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</si>
  <si>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</si>
  <si>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</si>
  <si>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</si>
  <si>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</si>
  <si>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</si>
  <si>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</si>
  <si>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</si>
  <si>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</si>
  <si>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</si>
  <si>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</si>
  <si>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</si>
  <si>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</si>
  <si>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</si>
  <si>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</si>
  <si>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</si>
  <si>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</si>
  <si>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</si>
  <si>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</si>
  <si>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</si>
  <si>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</si>
  <si>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</si>
  <si>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</si>
  <si>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</si>
  <si>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</si>
  <si>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</si>
  <si>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</si>
  <si>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</si>
  <si>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</si>
  <si>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</si>
  <si>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</si>
  <si>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</si>
  <si>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</si>
  <si>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</si>
  <si>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</si>
  <si>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</si>
  <si>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</si>
  <si>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</si>
  <si>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</si>
  <si>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</si>
  <si>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</si>
  <si>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</si>
  <si>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</si>
  <si>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</si>
  <si>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</si>
  <si>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</si>
  <si>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</si>
  <si>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</si>
  <si>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</si>
  <si>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</si>
  <si>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</si>
  <si>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</si>
  <si>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</si>
  <si>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</si>
  <si>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</si>
  <si>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</si>
  <si>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</si>
  <si>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</si>
  <si>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</si>
  <si>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</si>
  <si>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</si>
  <si>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</si>
  <si>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</si>
  <si>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</si>
  <si>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</si>
  <si>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</si>
  <si>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</si>
  <si>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</si>
  <si>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</si>
  <si>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</si>
  <si>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</si>
  <si>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</si>
  <si>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</si>
  <si>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</si>
  <si>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</si>
  <si>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</si>
  <si>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</si>
  <si>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</si>
  <si>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</si>
  <si>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</si>
  <si>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</si>
  <si>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</si>
  <si>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</si>
  <si>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</si>
  <si>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</si>
  <si>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</si>
  <si>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</si>
  <si>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</si>
  <si>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</si>
  <si>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</si>
  <si>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</si>
  <si>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</si>
  <si>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</si>
  <si>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</si>
  <si>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</si>
  <si>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</si>
  <si>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</si>
  <si>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</si>
  <si>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</si>
  <si>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</si>
  <si>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</si>
  <si>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</si>
  <si>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</si>
  <si>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</si>
  <si>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</si>
  <si>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</si>
  <si>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</si>
  <si>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</si>
  <si>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</si>
  <si>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</si>
  <si>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</si>
  <si>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</si>
  <si>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</si>
  <si>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</si>
  <si>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</si>
  <si>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</si>
  <si>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</si>
  <si>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</si>
  <si>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</si>
  <si>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</si>
  <si>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</si>
  <si>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</si>
  <si>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</si>
  <si>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</si>
  <si>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</si>
  <si>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</si>
  <si>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</si>
  <si>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</si>
  <si>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</si>
  <si>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</si>
  <si>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</si>
  <si>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</si>
  <si>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</si>
  <si>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</si>
  <si>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</si>
  <si>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</si>
  <si>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</si>
  <si>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</si>
  <si>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</si>
  <si>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</si>
  <si>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</si>
  <si>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</si>
  <si>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</si>
  <si>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</si>
  <si>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</si>
  <si>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</si>
  <si>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</si>
  <si>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</si>
  <si>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</si>
  <si>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</si>
  <si>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</si>
  <si>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</si>
  <si>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</si>
  <si>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</si>
  <si>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</si>
  <si>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</si>
  <si>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</si>
  <si>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</si>
  <si>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</si>
  <si>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</si>
  <si>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</si>
  <si>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</si>
  <si>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</si>
  <si>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</si>
  <si>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</si>
  <si>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</si>
  <si>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</si>
  <si>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</si>
  <si>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</si>
  <si>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</si>
  <si>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</si>
  <si>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</si>
  <si>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</si>
  <si>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</si>
  <si>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</si>
  <si>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</si>
  <si>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</si>
  <si>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</si>
  <si>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</si>
  <si>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</si>
  <si>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</si>
  <si>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</si>
  <si>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</si>
  <si>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</si>
  <si>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</si>
  <si>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</si>
  <si>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</si>
  <si>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</si>
  <si>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</si>
  <si>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</si>
  <si>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</si>
  <si>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</si>
  <si>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</si>
  <si>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</si>
  <si>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</si>
  <si>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</si>
  <si>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</si>
  <si>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</si>
  <si>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</si>
  <si>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</si>
  <si>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</si>
  <si>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</si>
  <si>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</si>
  <si>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</si>
  <si>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</si>
  <si>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</si>
  <si>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</si>
  <si>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</si>
  <si>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</si>
  <si>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</si>
  <si>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</si>
  <si>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</si>
  <si>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</si>
  <si>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</si>
  <si>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</si>
  <si>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</si>
  <si>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</si>
  <si>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</si>
  <si>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</si>
  <si>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</si>
  <si>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</si>
  <si>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</si>
  <si>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</si>
  <si>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</si>
  <si>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</si>
  <si>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</si>
  <si>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</si>
  <si>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</si>
  <si>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</si>
  <si>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</si>
  <si>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</si>
  <si>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</si>
  <si>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</si>
  <si>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</si>
  <si>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</si>
  <si>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</si>
  <si>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</si>
  <si>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</si>
  <si>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</si>
  <si>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</si>
  <si>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</si>
  <si>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</si>
  <si>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</si>
  <si>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</si>
  <si>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</si>
  <si>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</si>
  <si>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</si>
  <si>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</si>
  <si>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</si>
  <si>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</si>
  <si>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</si>
  <si>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</si>
  <si>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</si>
  <si>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</si>
  <si>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</si>
  <si>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</si>
  <si>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</si>
  <si>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</si>
  <si>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</si>
  <si>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</si>
  <si>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</si>
  <si>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</si>
  <si>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</si>
  <si>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</si>
  <si>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</si>
  <si>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</si>
  <si>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</si>
  <si>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</si>
  <si>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</si>
  <si>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</si>
  <si>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</si>
  <si>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</si>
  <si>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</si>
  <si>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</si>
  <si>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</si>
  <si>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</si>
  <si>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</si>
  <si>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</si>
  <si>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</si>
  <si>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</si>
  <si>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</si>
  <si>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</si>
  <si>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</si>
  <si>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</si>
  <si>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</si>
  <si>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</si>
  <si>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</si>
  <si>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</si>
  <si>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</si>
  <si>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</si>
  <si>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</si>
  <si>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</si>
  <si>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</si>
  <si>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</si>
  <si>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</si>
  <si>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</si>
  <si>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</si>
  <si>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</si>
  <si>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</si>
  <si>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</si>
  <si>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</si>
  <si>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</si>
  <si>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</si>
  <si>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</si>
  <si>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</si>
  <si>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</si>
  <si>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</si>
  <si>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</si>
  <si>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</si>
  <si>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</si>
  <si>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</si>
  <si>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</si>
  <si>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</si>
  <si>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</si>
  <si>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</si>
  <si>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</si>
  <si>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</si>
  <si>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</si>
  <si>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</si>
  <si>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</si>
  <si>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</si>
  <si>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</si>
  <si>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</si>
  <si>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</si>
  <si>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</si>
  <si>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</si>
  <si>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</si>
  <si>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</si>
  <si>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</si>
  <si>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</si>
  <si>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</si>
  <si>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</si>
  <si>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</si>
  <si>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</si>
  <si>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</si>
  <si>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</si>
  <si>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</si>
  <si>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</si>
  <si>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</si>
  <si>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</si>
  <si>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</si>
  <si>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</si>
  <si>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</si>
  <si>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</si>
  <si>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</si>
  <si>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</si>
  <si>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</si>
  <si>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</si>
  <si>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</si>
  <si>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</si>
  <si>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</si>
  <si>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</si>
  <si>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</si>
  <si>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</si>
  <si>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</si>
  <si>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</si>
  <si>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</si>
  <si>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</si>
  <si>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</si>
  <si>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</si>
  <si>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</si>
  <si>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</si>
  <si>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</si>
  <si>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</si>
  <si>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</si>
  <si>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</si>
  <si>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</si>
  <si>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</si>
  <si>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</si>
  <si>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</si>
  <si>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</si>
  <si>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</si>
  <si>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</si>
  <si>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</si>
  <si>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</si>
  <si>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</si>
  <si>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</si>
  <si>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</si>
  <si>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</si>
  <si>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</si>
  <si>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</si>
  <si>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</si>
  <si>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</si>
  <si>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</si>
  <si>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</si>
  <si>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</si>
  <si>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</si>
  <si>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</si>
  <si>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</si>
  <si>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</si>
  <si>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</si>
  <si>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</si>
  <si>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</si>
  <si>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</si>
  <si>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</si>
  <si>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</si>
  <si>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</si>
  <si>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</si>
  <si>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</si>
  <si>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</si>
  <si>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</si>
  <si>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</si>
  <si>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</si>
  <si>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</si>
  <si>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</si>
  <si>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</si>
  <si>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</si>
  <si>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</si>
  <si>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</si>
  <si>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</si>
  <si>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</si>
  <si>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</si>
  <si>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</si>
  <si>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</si>
  <si>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</si>
  <si>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</si>
  <si>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</si>
  <si>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</si>
  <si>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</si>
  <si>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</si>
  <si>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</si>
  <si>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</si>
  <si>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</si>
  <si>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</si>
  <si>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</si>
  <si>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</si>
  <si>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</si>
  <si>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</si>
  <si>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</si>
  <si>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</si>
  <si>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</si>
  <si>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</si>
  <si>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</si>
  <si>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</si>
  <si>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</si>
  <si>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</si>
  <si>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</si>
  <si>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</si>
  <si>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</si>
  <si>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</si>
  <si>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</si>
  <si>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</si>
  <si>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</si>
  <si>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</si>
  <si>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</si>
  <si>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</si>
  <si>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</si>
  <si>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</si>
  <si>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</si>
  <si>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</si>
  <si>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</si>
  <si>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</si>
  <si>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</si>
  <si>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</si>
  <si>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</si>
  <si>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</si>
  <si>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</si>
  <si>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</si>
  <si>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</si>
  <si>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</si>
  <si>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</si>
  <si>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</si>
  <si>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</si>
  <si>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</si>
  <si>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</si>
  <si>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</si>
  <si>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</si>
  <si>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</si>
  <si>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</si>
  <si>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</si>
  <si>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</si>
  <si>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</si>
  <si>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</si>
  <si>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</si>
  <si>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</si>
  <si>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</si>
  <si>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</si>
  <si>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</si>
  <si>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</si>
  <si>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</si>
  <si>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</si>
  <si>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</si>
  <si>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</si>
  <si>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</si>
  <si>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</si>
  <si>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</si>
  <si>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</si>
  <si>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</si>
  <si>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</si>
  <si>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</si>
  <si>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</si>
  <si>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</si>
  <si>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</si>
  <si>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</si>
  <si>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</si>
  <si>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</si>
  <si>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</si>
  <si>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</si>
  <si>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</si>
  <si>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</si>
  <si>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</si>
  <si>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</si>
  <si>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</si>
  <si>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</si>
  <si>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</si>
  <si>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</si>
  <si>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</si>
  <si>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</si>
  <si>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</si>
  <si>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</si>
  <si>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</si>
  <si>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</si>
  <si>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</si>
  <si>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</si>
  <si>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</si>
  <si>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</si>
  <si>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</si>
  <si>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</si>
  <si>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</si>
  <si>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</si>
  <si>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</si>
  <si>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</si>
  <si>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</si>
  <si>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</si>
  <si>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</si>
  <si>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</si>
  <si>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</si>
  <si>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</si>
  <si>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</si>
  <si>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</si>
  <si>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</si>
  <si>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</si>
  <si>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</si>
  <si>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</si>
  <si>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</si>
  <si>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</si>
  <si>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</si>
  <si>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</si>
  <si>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</si>
  <si>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</si>
  <si>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</si>
  <si>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</si>
  <si>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</si>
  <si>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</si>
  <si>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</si>
  <si>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</si>
  <si>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</si>
  <si>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</si>
  <si>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</si>
  <si>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</si>
  <si>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</si>
  <si>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</si>
  <si>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</si>
  <si>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</si>
  <si>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</si>
  <si>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</si>
  <si>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</si>
  <si>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</si>
  <si>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</si>
  <si>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</si>
  <si>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</si>
  <si>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</si>
  <si>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</si>
  <si>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</si>
  <si>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</si>
  <si>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</si>
  <si>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</si>
  <si>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</si>
  <si>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</si>
  <si>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</si>
  <si>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</si>
  <si>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</si>
  <si>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</si>
  <si>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</si>
  <si>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</si>
  <si>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</si>
  <si>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</si>
  <si>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</si>
  <si>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</si>
  <si>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</si>
  <si>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</si>
  <si>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</si>
  <si>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</si>
  <si>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</si>
  <si>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</si>
  <si>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</si>
  <si>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</si>
  <si>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</si>
  <si>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</si>
  <si>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</si>
  <si>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</si>
  <si>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</si>
  <si>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</si>
  <si>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</si>
  <si>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</si>
  <si>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</si>
  <si>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</si>
  <si>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</si>
  <si>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</si>
  <si>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</si>
  <si>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</si>
  <si>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</si>
  <si>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</si>
  <si>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</si>
  <si>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</si>
  <si>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</si>
  <si>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</si>
  <si>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</si>
  <si>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</si>
  <si>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</si>
  <si>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</si>
  <si>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</si>
  <si>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</si>
  <si>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</si>
  <si>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</si>
  <si>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</si>
  <si>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</si>
  <si>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</si>
  <si>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</si>
  <si>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</si>
  <si>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</si>
  <si>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</si>
  <si>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</si>
  <si>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</si>
  <si>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</si>
  <si>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</si>
  <si>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</si>
  <si>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</si>
  <si>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</si>
  <si>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</si>
  <si>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</si>
  <si>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</si>
  <si>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</si>
  <si>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</si>
  <si>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</si>
  <si>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</si>
  <si>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</si>
  <si>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</si>
  <si>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</si>
  <si>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</si>
  <si>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</si>
  <si>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</si>
  <si>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</si>
  <si>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</si>
  <si>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</si>
  <si>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</si>
  <si>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</si>
  <si>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</si>
  <si>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</si>
  <si>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</si>
  <si>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</si>
  <si>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</si>
  <si>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</si>
  <si>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</si>
  <si>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</si>
  <si>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</si>
  <si>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</si>
  <si>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</si>
  <si>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</si>
  <si>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</si>
  <si>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</si>
  <si>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</si>
  <si>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</si>
  <si>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</si>
  <si>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</si>
  <si>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</si>
  <si>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</si>
  <si>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</si>
  <si>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</si>
  <si>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</si>
  <si>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</si>
  <si>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</si>
  <si>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</si>
  <si>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</si>
  <si>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</si>
  <si>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</si>
  <si>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</si>
  <si>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</si>
  <si>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</si>
  <si>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</si>
  <si>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</si>
  <si>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</si>
  <si>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</si>
  <si>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</si>
  <si>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</si>
  <si>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</si>
  <si>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</si>
  <si>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</si>
  <si>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</si>
  <si>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</si>
  <si>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</si>
  <si>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</si>
  <si>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</si>
  <si>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</si>
  <si>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</si>
  <si>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</si>
  <si>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</si>
  <si>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</si>
  <si>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</si>
  <si>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</si>
  <si>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</si>
  <si>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</si>
  <si>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</si>
  <si>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</si>
  <si>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</si>
  <si>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</si>
  <si>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</si>
  <si>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</si>
  <si>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</si>
  <si>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</si>
  <si>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</si>
  <si>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</si>
  <si>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</si>
  <si>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</si>
  <si>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</si>
  <si>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</si>
  <si>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</si>
  <si>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</si>
  <si>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</si>
  <si>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</si>
  <si>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</si>
  <si>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</si>
  <si>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</si>
  <si>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</si>
  <si>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</si>
  <si>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</si>
  <si>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</si>
  <si>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</si>
  <si>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</si>
  <si>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</si>
  <si>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</si>
  <si>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</si>
  <si>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</si>
  <si>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</si>
  <si>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</si>
  <si>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</si>
  <si>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</si>
  <si>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</si>
  <si>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</si>
  <si>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</si>
  <si>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</si>
  <si>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</si>
  <si>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</si>
  <si>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</si>
  <si>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</si>
  <si>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</si>
  <si>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</si>
  <si>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</si>
  <si>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</si>
  <si>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</si>
  <si>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</si>
  <si>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</si>
  <si>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</si>
  <si>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</si>
  <si>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</si>
  <si>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</si>
  <si>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</si>
  <si>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</si>
  <si>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</si>
  <si>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</si>
  <si>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</si>
  <si>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</si>
  <si>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</si>
  <si>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</si>
  <si>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</si>
  <si>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</si>
  <si>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</si>
  <si>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</si>
  <si>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</si>
  <si>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</si>
  <si>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</si>
  <si>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</si>
  <si>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</si>
  <si>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</si>
  <si>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</si>
  <si>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</si>
  <si>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</si>
  <si>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</si>
  <si>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</si>
  <si>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</si>
  <si>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</si>
  <si>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</si>
  <si>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</si>
  <si>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</si>
  <si>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</si>
  <si>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</si>
  <si>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</si>
  <si>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</si>
  <si>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</si>
  <si>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</si>
  <si>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</si>
  <si>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</si>
  <si>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</si>
  <si>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</si>
  <si>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</si>
  <si>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</si>
  <si>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</si>
  <si>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</si>
  <si>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</si>
  <si>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</si>
  <si>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</si>
  <si>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</si>
  <si>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</si>
  <si>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</si>
  <si>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</si>
  <si>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</si>
  <si>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</si>
  <si>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</si>
  <si>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</si>
  <si>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</si>
  <si>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</si>
  <si>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</si>
  <si>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</si>
  <si>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</si>
  <si>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</si>
  <si>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</si>
  <si>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</si>
  <si>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</si>
  <si>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</si>
  <si>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</si>
  <si>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</si>
  <si>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</si>
  <si>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</si>
  <si>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</si>
  <si>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</si>
  <si>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</si>
  <si>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</si>
  <si>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</si>
  <si>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</si>
  <si>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</si>
  <si>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</si>
  <si>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</si>
  <si>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</si>
  <si>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</si>
  <si>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</si>
  <si>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</si>
  <si>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</si>
  <si>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</si>
  <si>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</si>
  <si>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</si>
  <si>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</si>
  <si>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</si>
  <si>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</si>
  <si>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</si>
  <si>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</si>
  <si>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</si>
  <si>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</si>
  <si>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</si>
  <si>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</si>
  <si>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</si>
  <si>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</si>
  <si>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</si>
  <si>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</si>
  <si>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</si>
  <si>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</si>
  <si>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</si>
  <si>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</si>
  <si>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</si>
  <si>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</si>
  <si>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</si>
  <si>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</si>
  <si>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</si>
  <si>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</si>
  <si>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</si>
  <si>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</si>
  <si>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</si>
  <si>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</si>
  <si>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</si>
  <si>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</si>
  <si>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</si>
  <si>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</si>
  <si>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</si>
  <si>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</si>
  <si>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</si>
  <si>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</si>
  <si>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</si>
  <si>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</si>
  <si>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</si>
  <si>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</si>
  <si>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</si>
  <si>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</si>
  <si>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</si>
  <si>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</si>
  <si>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</si>
  <si>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</si>
  <si>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</si>
  <si>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</si>
  <si>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</si>
  <si>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</si>
  <si>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</si>
  <si>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</si>
  <si>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</si>
  <si>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</si>
  <si>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</si>
  <si>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</si>
  <si>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</si>
  <si>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</si>
  <si>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</si>
  <si>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</si>
  <si>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</si>
  <si>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</si>
  <si>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</si>
  <si>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</si>
  <si>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</si>
  <si>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</si>
  <si>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</si>
  <si>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</si>
  <si>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</si>
  <si>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</si>
  <si>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</si>
  <si>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</si>
  <si>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</si>
  <si>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</si>
  <si>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</si>
  <si>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</si>
  <si>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</si>
  <si>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</si>
  <si>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</si>
  <si>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</si>
  <si>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</si>
  <si>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</si>
  <si>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</si>
  <si>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</si>
  <si>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</si>
  <si>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</si>
  <si>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</si>
  <si>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</si>
  <si>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</si>
  <si>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</si>
  <si>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</si>
  <si>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</si>
  <si>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</si>
  <si>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</si>
  <si>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</si>
  <si>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</si>
  <si>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</si>
  <si>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</si>
  <si>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</si>
  <si>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</si>
  <si>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</si>
  <si>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</si>
  <si>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</si>
  <si>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</si>
  <si>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</si>
  <si>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</si>
  <si>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</si>
  <si>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</si>
  <si>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</si>
  <si>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</si>
  <si>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</si>
  <si>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</si>
  <si>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</si>
  <si>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</si>
  <si>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</si>
  <si>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</si>
  <si>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</si>
  <si>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</si>
  <si>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</si>
  <si>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</si>
  <si>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</si>
  <si>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</si>
  <si>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</si>
  <si>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</si>
  <si>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</si>
  <si>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</si>
  <si>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</si>
  <si>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</si>
  <si>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</si>
  <si>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</si>
  <si>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</si>
  <si>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</si>
  <si>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</si>
  <si>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</si>
  <si>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</si>
  <si>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</si>
  <si>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</si>
  <si>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</si>
  <si>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</si>
  <si>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</si>
  <si>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</si>
  <si>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</si>
  <si>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</si>
  <si>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</si>
  <si>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</si>
  <si>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</si>
  <si>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</si>
  <si>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</si>
  <si>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</si>
  <si>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</si>
  <si>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</si>
  <si>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</si>
  <si>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</si>
  <si>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</si>
  <si>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</si>
  <si>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</si>
  <si>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</si>
  <si>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</si>
  <si>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</si>
  <si>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</si>
  <si>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</si>
  <si>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</si>
  <si>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</si>
  <si>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</si>
  <si>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</si>
  <si>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</si>
  <si>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</si>
  <si>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</si>
  <si>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</si>
  <si>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</si>
  <si>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</si>
  <si>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</si>
  <si>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</si>
  <si>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</si>
  <si>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</si>
  <si>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</si>
  <si>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</si>
  <si>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</si>
  <si>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</si>
  <si>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</si>
  <si>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</si>
  <si>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</si>
  <si>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</si>
  <si>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</si>
  <si>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</si>
  <si>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</si>
  <si>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</si>
  <si>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</si>
  <si>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</si>
  <si>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</si>
  <si>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</si>
  <si>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</si>
  <si>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</si>
  <si>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</si>
  <si>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</si>
  <si>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</si>
  <si>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</si>
  <si>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</si>
  <si>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</si>
  <si>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</si>
  <si>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</si>
  <si>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</si>
  <si>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</si>
  <si>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</si>
  <si>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</si>
  <si>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</si>
  <si>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</si>
  <si>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</si>
  <si>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</si>
  <si>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</si>
  <si>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</si>
  <si>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</si>
  <si>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</si>
  <si>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</si>
  <si>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</si>
  <si>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</si>
  <si>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</si>
  <si>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</si>
  <si>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</si>
  <si>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</si>
  <si>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</si>
  <si>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</si>
  <si>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</si>
  <si>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</si>
  <si>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</si>
  <si>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</si>
  <si>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</si>
  <si>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</si>
  <si>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</si>
  <si>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</si>
  <si>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</si>
  <si>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</si>
  <si>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</si>
  <si>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</si>
  <si>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</si>
  <si>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</si>
  <si>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</si>
  <si>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</si>
  <si>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</si>
  <si>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</si>
  <si>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</si>
  <si>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</si>
  <si>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</si>
  <si>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</si>
  <si>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</si>
  <si>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</si>
  <si>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</si>
  <si>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</si>
  <si>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</si>
  <si>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</si>
  <si>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</si>
  <si>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</si>
  <si>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</si>
  <si>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</si>
  <si>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</si>
  <si>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</si>
  <si>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</si>
  <si>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</si>
  <si>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</si>
  <si>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</si>
  <si>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</si>
  <si>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</si>
  <si>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</si>
  <si>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</si>
  <si>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</si>
  <si>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</si>
  <si>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</si>
  <si>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</si>
  <si>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</si>
  <si>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</si>
  <si>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</si>
  <si>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</si>
  <si>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</si>
  <si>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</si>
  <si>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</si>
  <si>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</si>
  <si>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</si>
  <si>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</si>
  <si>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</si>
  <si>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</si>
  <si>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</si>
  <si>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</si>
  <si>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</si>
  <si>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</si>
  <si>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</si>
  <si>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</si>
  <si>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</si>
  <si>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</si>
  <si>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</si>
  <si>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</si>
  <si>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</si>
  <si>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</si>
  <si>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</si>
  <si>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</si>
  <si>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</si>
  <si>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</si>
  <si>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</si>
  <si>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</si>
  <si>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</si>
  <si>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</si>
  <si>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</si>
  <si>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</si>
  <si>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</si>
  <si>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</si>
  <si>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</si>
  <si>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</si>
  <si>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</si>
  <si>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</si>
  <si>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</si>
  <si>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</si>
  <si>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</si>
  <si>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</si>
  <si>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</si>
  <si>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</si>
  <si>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</si>
  <si>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</si>
  <si>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</si>
  <si>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</si>
  <si>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</si>
  <si>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</si>
  <si>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</si>
  <si>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</si>
  <si>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</si>
  <si>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</si>
  <si>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</si>
  <si>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</si>
  <si>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</si>
  <si>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</si>
  <si>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</si>
  <si>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</si>
  <si>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</si>
  <si>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</si>
  <si>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</si>
  <si>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</si>
  <si>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</si>
  <si>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</si>
  <si>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</si>
  <si>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</si>
  <si>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</si>
  <si>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</si>
  <si>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</si>
  <si>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</si>
  <si>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</si>
  <si>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</si>
  <si>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</si>
  <si>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</si>
  <si>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</si>
  <si>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</si>
  <si>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</si>
  <si>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</si>
  <si>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</si>
  <si>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</si>
  <si>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</si>
  <si>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</si>
  <si>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</si>
  <si>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</si>
  <si>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</si>
  <si>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</si>
  <si>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</si>
  <si>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</si>
  <si>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</si>
  <si>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</si>
  <si>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</si>
  <si>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</si>
  <si>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</si>
  <si>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</si>
  <si>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</si>
  <si>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</si>
  <si>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</si>
  <si>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</si>
  <si>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</si>
  <si>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</si>
  <si>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</si>
  <si>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</si>
  <si>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</si>
  <si>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</si>
  <si>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</si>
  <si>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</si>
  <si>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</si>
  <si>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</si>
  <si>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</si>
  <si>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</si>
  <si>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</si>
  <si>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</si>
  <si>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</si>
  <si>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</si>
  <si>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</si>
  <si>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</si>
  <si>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</si>
  <si>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</si>
  <si>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</si>
  <si>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</si>
  <si>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</si>
  <si>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</si>
  <si>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</si>
  <si>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</si>
  <si>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</si>
  <si>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</si>
  <si>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</si>
  <si>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</si>
  <si>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</si>
  <si>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</si>
  <si>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</si>
  <si>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</si>
  <si>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</si>
  <si>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</si>
  <si>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</si>
  <si>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</si>
  <si>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</si>
  <si>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</si>
  <si>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</si>
  <si>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</si>
  <si>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</si>
  <si>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</si>
  <si>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</si>
  <si>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</si>
  <si>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</si>
  <si>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</si>
  <si>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</si>
  <si>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</si>
  <si>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</si>
  <si>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</si>
  <si>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</si>
  <si>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</si>
  <si>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</si>
  <si>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</si>
  <si>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</si>
  <si>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</si>
  <si>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</si>
  <si>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</si>
  <si>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</si>
  <si>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</si>
  <si>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</si>
  <si>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</si>
  <si>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</si>
  <si>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</si>
  <si>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</si>
  <si>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</si>
  <si>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</si>
  <si>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</si>
  <si>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</si>
  <si>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</si>
  <si>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</si>
  <si>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</si>
  <si>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</si>
  <si>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</si>
  <si>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</si>
  <si>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</si>
  <si>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</si>
  <si>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</si>
  <si>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</si>
  <si>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</si>
  <si>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</si>
  <si>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</si>
  <si>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</si>
  <si>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</si>
  <si>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</si>
  <si>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</si>
  <si>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</si>
  <si>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</si>
  <si>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</si>
  <si>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</si>
  <si>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</si>
  <si>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</si>
  <si>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</si>
  <si>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</si>
  <si>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</si>
  <si>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</si>
  <si>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</si>
  <si>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</si>
  <si>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</si>
  <si>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</si>
  <si>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</si>
  <si>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</si>
  <si>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</si>
  <si>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</si>
  <si>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</si>
  <si>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</si>
  <si>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</si>
  <si>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</si>
  <si>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</si>
  <si>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</si>
  <si>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</si>
  <si>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</si>
  <si>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</si>
  <si>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</si>
  <si>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</si>
  <si>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</si>
  <si>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</si>
  <si>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</si>
  <si>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</si>
  <si>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</si>
  <si>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</si>
  <si>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</si>
  <si>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</si>
  <si>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</si>
  <si>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</si>
  <si>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</si>
  <si>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</si>
  <si>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</si>
  <si>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</si>
  <si>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</si>
  <si>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</si>
  <si>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</si>
  <si>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</si>
  <si>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</si>
  <si>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</si>
  <si>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</si>
  <si>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</si>
  <si>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</si>
  <si>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</si>
  <si>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</si>
  <si>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</si>
  <si>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</si>
  <si>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</si>
  <si>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</si>
  <si>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</si>
  <si>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</si>
  <si>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</si>
  <si>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</si>
  <si>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</si>
  <si>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</si>
  <si>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</si>
  <si>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</si>
  <si>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</si>
  <si>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</si>
  <si>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</si>
  <si>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</si>
  <si>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</si>
  <si>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</si>
  <si>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</si>
  <si>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</si>
  <si>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</si>
  <si>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</si>
  <si>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</si>
  <si>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</si>
  <si>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</si>
  <si>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</si>
  <si>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</si>
  <si>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</si>
  <si>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</si>
  <si>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</si>
  <si>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</si>
  <si>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</si>
  <si>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</si>
  <si>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</si>
  <si>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</si>
  <si>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</si>
  <si>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</si>
  <si>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</si>
  <si>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</si>
  <si>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</si>
  <si>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</si>
  <si>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</si>
  <si>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</si>
  <si>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</si>
  <si>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</si>
  <si>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</si>
  <si>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</si>
  <si>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</si>
  <si>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</si>
  <si>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</si>
  <si>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</si>
  <si>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</si>
  <si>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</si>
  <si>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</si>
  <si>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</si>
  <si>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</si>
  <si>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</si>
  <si>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</si>
  <si>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</si>
  <si>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</si>
  <si>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</si>
  <si>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</si>
  <si>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</si>
  <si>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</si>
  <si>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</si>
  <si>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</si>
  <si>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</si>
  <si>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</si>
  <si>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</si>
  <si>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</si>
  <si>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</si>
  <si>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</si>
  <si>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</si>
  <si>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</si>
  <si>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</si>
  <si>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</si>
  <si>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</si>
  <si>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</si>
  <si>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</si>
  <si>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</si>
  <si>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</si>
  <si>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</si>
  <si>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</si>
  <si>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</si>
  <si>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</si>
  <si>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</si>
  <si>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</si>
  <si>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</si>
  <si>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</si>
  <si>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</si>
  <si>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</si>
  <si>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</si>
  <si>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</si>
  <si>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</si>
  <si>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</si>
  <si>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</si>
  <si>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</si>
  <si>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</si>
  <si>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</si>
  <si>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</si>
  <si>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</si>
  <si>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</si>
  <si>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</si>
  <si>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</si>
  <si>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</si>
  <si>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</si>
  <si>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</si>
  <si>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</si>
  <si>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</si>
  <si>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</si>
  <si>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</si>
  <si>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</si>
  <si>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</si>
  <si>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</si>
  <si>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</si>
  <si>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</si>
  <si>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</si>
  <si>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</si>
  <si>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</si>
  <si>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</si>
  <si>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</si>
  <si>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</si>
  <si>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</si>
  <si>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</si>
  <si>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</si>
  <si>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</si>
  <si>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</si>
  <si>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</si>
  <si>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</si>
  <si>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</si>
  <si>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</si>
  <si>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</si>
  <si>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</si>
  <si>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</si>
  <si>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</si>
  <si>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</si>
  <si>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</si>
  <si>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</si>
  <si>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</si>
  <si>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</si>
  <si>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</si>
  <si>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</si>
  <si>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</si>
  <si>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</si>
  <si>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</si>
  <si>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</si>
  <si>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</si>
  <si>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</si>
  <si>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</si>
  <si>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</si>
  <si>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</si>
  <si>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</si>
  <si>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</si>
  <si>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</si>
  <si>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</si>
  <si>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</si>
  <si>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</si>
  <si>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</si>
  <si>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</si>
  <si>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</si>
  <si>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</si>
  <si>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</si>
  <si>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</si>
  <si>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</si>
  <si>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</si>
  <si>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</si>
  <si>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</si>
  <si>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</si>
  <si>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</si>
  <si>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</si>
  <si>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</si>
  <si>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</si>
  <si>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</si>
  <si>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</si>
  <si>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</si>
  <si>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</si>
  <si>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</si>
  <si>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</si>
  <si>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</si>
  <si>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</si>
  <si>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</si>
  <si>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</si>
  <si>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</si>
  <si>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</si>
  <si>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</si>
  <si>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</si>
  <si>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</si>
  <si>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</si>
  <si>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</si>
  <si>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</si>
  <si>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</si>
  <si>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</si>
  <si>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</si>
  <si>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</si>
  <si>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</si>
  <si>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</si>
  <si>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</si>
  <si>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</si>
  <si>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</si>
  <si>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</si>
  <si>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</si>
  <si>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</si>
  <si>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</si>
  <si>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</si>
  <si>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</si>
  <si>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</si>
  <si>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</si>
  <si>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</si>
  <si>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</si>
  <si>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</si>
  <si>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</si>
  <si>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</si>
  <si>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</si>
  <si>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</si>
  <si>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</si>
  <si>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</si>
  <si>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</si>
  <si>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</si>
  <si>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</si>
  <si>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</si>
  <si>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</si>
  <si>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</si>
  <si>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</si>
  <si>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</si>
  <si>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</si>
  <si>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</si>
  <si>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</si>
  <si>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</si>
  <si>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</si>
  <si>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</si>
  <si>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</si>
  <si>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</si>
  <si>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</si>
  <si>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</si>
  <si>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</si>
  <si>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</si>
  <si>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</si>
  <si>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</si>
  <si>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</si>
  <si>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</si>
  <si>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</si>
  <si>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</si>
  <si>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</si>
  <si>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</si>
  <si>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</si>
  <si>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</si>
  <si>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</si>
  <si>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</si>
  <si>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</si>
  <si>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</si>
  <si>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</si>
  <si>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</si>
  <si>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</si>
  <si>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</si>
  <si>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</si>
  <si>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</si>
  <si>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</si>
  <si>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</si>
  <si>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</si>
  <si>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</si>
  <si>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</si>
  <si>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</si>
  <si>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</si>
  <si>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</si>
  <si>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</si>
  <si>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</si>
  <si>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</si>
  <si>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</si>
  <si>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</si>
  <si>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</si>
  <si>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</si>
  <si>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</si>
  <si>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</si>
  <si>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</si>
  <si>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</si>
  <si>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</si>
  <si>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</si>
  <si>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</si>
  <si>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</si>
  <si>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</si>
  <si>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</si>
  <si>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</si>
  <si>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</si>
  <si>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</si>
  <si>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</si>
  <si>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</si>
  <si>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</si>
  <si>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</si>
  <si>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</si>
  <si>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</si>
  <si>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</si>
  <si>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</si>
  <si>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</si>
  <si>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</si>
  <si>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</si>
  <si>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</si>
  <si>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</si>
  <si>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</si>
  <si>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</si>
  <si>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</si>
  <si>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</si>
  <si>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</si>
  <si>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</si>
  <si>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</si>
  <si>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</si>
  <si>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</si>
  <si>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</si>
  <si>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</si>
  <si>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</si>
  <si>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</si>
  <si>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</si>
  <si>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</si>
  <si>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</si>
  <si>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</si>
  <si>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</si>
  <si>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</si>
  <si>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</si>
  <si>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</si>
  <si>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</si>
  <si>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</si>
  <si>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</si>
  <si>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</si>
  <si>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</si>
  <si>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</si>
  <si>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</si>
  <si>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</si>
  <si>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</si>
  <si>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</si>
  <si>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</si>
  <si>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</si>
  <si>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</si>
  <si>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</si>
  <si>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</si>
  <si>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</si>
  <si>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</si>
  <si>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</si>
  <si>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</si>
  <si>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</si>
  <si>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</si>
  <si>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</si>
  <si>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</si>
  <si>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</si>
  <si>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</si>
  <si>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</si>
  <si>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</si>
  <si>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</si>
  <si>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</si>
  <si>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</si>
  <si>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</si>
  <si>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</si>
  <si>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</si>
  <si>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</si>
  <si>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</si>
  <si>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</si>
  <si>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</si>
  <si>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</si>
  <si>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</si>
  <si>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</si>
  <si>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</si>
  <si>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</si>
  <si>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</si>
  <si>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</si>
  <si>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</si>
  <si>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</si>
  <si>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</si>
  <si>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</si>
  <si>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</si>
  <si>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</si>
  <si>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</si>
  <si>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</si>
  <si>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</si>
  <si>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</si>
  <si>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</si>
  <si>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</si>
  <si>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</si>
  <si>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</si>
  <si>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</si>
  <si>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</si>
  <si>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</si>
  <si>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</si>
  <si>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</si>
  <si>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</si>
  <si>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</si>
  <si>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</si>
  <si>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</si>
  <si>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</si>
  <si>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</si>
  <si>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</si>
  <si>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</si>
  <si>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</si>
  <si>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</si>
  <si>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</si>
  <si>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</si>
  <si>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</si>
  <si>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</si>
  <si>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</si>
  <si>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</si>
  <si>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</si>
  <si>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</si>
  <si>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</si>
  <si>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</si>
  <si>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</si>
  <si>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</si>
  <si>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</si>
  <si>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</si>
  <si>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</si>
  <si>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</si>
  <si>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</si>
  <si>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</si>
  <si>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</si>
  <si>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</si>
  <si>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</si>
  <si>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</si>
  <si>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</si>
  <si>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</si>
  <si>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</si>
  <si>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</si>
  <si>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</si>
  <si>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</si>
  <si>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</si>
  <si>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</si>
  <si>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</si>
  <si>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</si>
  <si>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</si>
  <si>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</si>
  <si>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</si>
  <si>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</si>
  <si>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</si>
  <si>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</si>
  <si>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</si>
  <si>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</si>
  <si>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</si>
  <si>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</si>
  <si>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</si>
  <si>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</si>
  <si>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</si>
  <si>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</si>
  <si>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</si>
  <si>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</si>
  <si>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</si>
  <si>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</si>
  <si>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</si>
  <si>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</si>
  <si>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</si>
  <si>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</si>
  <si>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</si>
  <si>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</si>
  <si>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</si>
  <si>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</si>
  <si>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</si>
  <si>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</si>
  <si>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</si>
  <si>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</si>
  <si>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</si>
  <si>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</si>
  <si>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</si>
  <si>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</si>
  <si>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</si>
  <si>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</si>
  <si>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</si>
  <si>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</si>
  <si>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</si>
  <si>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</si>
  <si>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</si>
  <si>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</si>
  <si>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</si>
  <si>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</si>
  <si>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</si>
  <si>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</si>
  <si>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</si>
  <si>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</si>
  <si>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</si>
  <si>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</si>
  <si>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</si>
  <si>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</si>
  <si>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</si>
  <si>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</si>
  <si>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</si>
  <si>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</si>
  <si>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</si>
  <si>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</si>
  <si>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</si>
  <si>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</si>
  <si>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</si>
  <si>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</si>
  <si>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</si>
  <si>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</si>
  <si>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</si>
  <si>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</si>
  <si>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</si>
  <si>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</si>
  <si>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</si>
  <si>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</si>
  <si>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</si>
  <si>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</si>
  <si>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</si>
  <si>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</si>
  <si>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</si>
  <si>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</si>
  <si>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</si>
  <si>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</si>
  <si>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</si>
  <si>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</si>
  <si>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</si>
  <si>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</si>
  <si>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</si>
  <si>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</si>
  <si>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</si>
  <si>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</si>
  <si>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</si>
  <si>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</si>
  <si>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</si>
  <si>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</si>
  <si>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</si>
  <si>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</si>
  <si>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</si>
  <si>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</si>
  <si>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</si>
  <si>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</si>
  <si>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</si>
  <si>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</si>
  <si>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</si>
  <si>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</si>
  <si>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</si>
  <si>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</si>
  <si>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</si>
  <si>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</si>
  <si>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</si>
  <si>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</si>
  <si>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</si>
  <si>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</si>
  <si>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</si>
  <si>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</si>
  <si>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</si>
  <si>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</si>
  <si>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</si>
  <si>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</si>
  <si>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</si>
  <si>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</si>
  <si>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</si>
  <si>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</si>
  <si>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</si>
  <si>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</si>
  <si>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</si>
  <si>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</si>
  <si>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</si>
  <si>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</si>
  <si>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</si>
  <si>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</si>
  <si>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</si>
  <si>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</si>
  <si>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</si>
  <si>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</si>
  <si>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</si>
  <si>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</si>
  <si>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</si>
  <si>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</si>
  <si>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</si>
  <si>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</si>
  <si>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</si>
  <si>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</si>
  <si>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</si>
  <si>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</si>
  <si>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</si>
  <si>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</si>
  <si>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</si>
  <si>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</si>
  <si>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</si>
  <si>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</si>
  <si>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</si>
  <si>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</si>
  <si>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</si>
  <si>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</si>
  <si>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</si>
  <si>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</si>
  <si>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</si>
  <si>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</si>
  <si>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</si>
  <si>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</si>
  <si>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</si>
  <si>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</si>
  <si>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</si>
  <si>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</si>
  <si>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</si>
  <si>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</si>
  <si>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</si>
  <si>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</si>
  <si>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</si>
  <si>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</si>
  <si>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</si>
  <si>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</si>
  <si>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</si>
  <si>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</si>
  <si>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</si>
  <si>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</si>
  <si>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</si>
  <si>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</si>
  <si>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</si>
  <si>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</si>
  <si>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</si>
  <si>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</si>
  <si>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</si>
  <si>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</si>
  <si>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</si>
  <si>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</si>
  <si>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</si>
  <si>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</si>
  <si>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</si>
  <si>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</si>
  <si>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</si>
  <si>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</si>
  <si>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</si>
  <si>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</si>
  <si>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</si>
  <si>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</si>
  <si>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</si>
  <si>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</si>
  <si>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</si>
  <si>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</si>
  <si>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</si>
  <si>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</si>
  <si>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</si>
  <si>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</si>
  <si>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</si>
  <si>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</si>
  <si>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</si>
  <si>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</si>
  <si>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</si>
  <si>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</si>
  <si>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</si>
  <si>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</si>
  <si>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</si>
  <si>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</si>
  <si>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</si>
  <si>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</si>
  <si>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</si>
  <si>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</si>
  <si>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</si>
  <si>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</si>
  <si>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</si>
  <si>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</si>
  <si>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</si>
  <si>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</si>
  <si>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</si>
  <si>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</si>
  <si>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</si>
  <si>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</si>
  <si>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</si>
  <si>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</si>
  <si>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</si>
  <si>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</si>
  <si>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</si>
  <si>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</si>
  <si>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</si>
  <si>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</si>
  <si>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</si>
  <si>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</si>
  <si>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</si>
  <si>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</si>
  <si>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</si>
  <si>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</si>
  <si>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</si>
  <si>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</si>
  <si>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</si>
  <si>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</si>
  <si>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</si>
  <si>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</si>
  <si>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</si>
  <si>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</si>
  <si>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</si>
  <si>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</si>
  <si>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</si>
  <si>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</si>
  <si>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</si>
  <si>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</si>
  <si>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</si>
  <si>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</si>
  <si>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</si>
  <si>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</si>
  <si>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</si>
  <si>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</si>
  <si>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</si>
  <si>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</si>
  <si>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</si>
  <si>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</si>
  <si>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</si>
  <si>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</si>
  <si>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</si>
  <si>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</si>
  <si>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</si>
  <si>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</si>
  <si>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</si>
  <si>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</si>
  <si>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</si>
  <si>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</si>
  <si>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</si>
  <si>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</si>
  <si>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</si>
  <si>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</si>
  <si>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</si>
  <si>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</si>
  <si>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</si>
  <si>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</si>
  <si>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</si>
  <si>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</si>
  <si>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</si>
  <si>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</si>
  <si>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</si>
  <si>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</si>
  <si>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</si>
  <si>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</si>
  <si>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</si>
  <si>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</si>
  <si>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</si>
  <si>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</si>
  <si>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</si>
  <si>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</si>
  <si>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</si>
  <si>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</si>
  <si>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</si>
  <si>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</si>
  <si>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</si>
  <si>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</si>
  <si>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</si>
  <si>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</si>
  <si>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</si>
  <si>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</si>
  <si>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</si>
  <si>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</si>
  <si>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</si>
  <si>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</si>
  <si>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</si>
  <si>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</si>
  <si>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</si>
  <si>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</si>
  <si>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</si>
  <si>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</si>
  <si>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</si>
  <si>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</si>
  <si>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</si>
  <si>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</si>
  <si>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</si>
  <si>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</si>
  <si>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</si>
  <si>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</si>
  <si>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</si>
  <si>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</si>
  <si>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</si>
  <si>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</si>
  <si>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</si>
  <si>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</si>
  <si>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</si>
  <si>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</si>
  <si>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</si>
  <si>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</si>
  <si>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</si>
  <si>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</si>
  <si>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</si>
  <si>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</si>
  <si>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</si>
  <si>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</si>
  <si>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</si>
  <si>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</si>
  <si>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</si>
  <si>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</si>
  <si>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</si>
  <si>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</si>
  <si>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</si>
  <si>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</si>
  <si>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</si>
  <si>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</si>
  <si>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</si>
  <si>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</si>
  <si>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</si>
  <si>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</si>
  <si>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</si>
  <si>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</si>
  <si>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</si>
  <si>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</si>
  <si>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</si>
  <si>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</si>
  <si>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</si>
  <si>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</si>
  <si>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</si>
  <si>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</si>
  <si>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</si>
  <si>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</si>
  <si>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</si>
  <si>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</si>
  <si>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</si>
  <si>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</si>
  <si>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</si>
  <si>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</si>
  <si>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</si>
  <si>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</si>
  <si>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</si>
  <si>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</si>
  <si>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</si>
  <si>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</si>
  <si>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</si>
  <si>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</si>
  <si>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</si>
  <si>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</si>
  <si>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</si>
  <si>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</si>
  <si>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</si>
  <si>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</si>
  <si>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</si>
  <si>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</si>
  <si>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</si>
  <si>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</si>
  <si>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</si>
  <si>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</si>
  <si>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</si>
  <si>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</si>
  <si>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</si>
  <si>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</si>
  <si>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</si>
  <si>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</si>
  <si>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</si>
  <si>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</si>
  <si>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</si>
  <si>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</si>
  <si>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</si>
  <si>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</si>
  <si>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</si>
  <si>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</si>
  <si>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</si>
  <si>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</si>
  <si>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</si>
  <si>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</si>
  <si>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</si>
  <si>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</si>
  <si>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</si>
  <si>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</si>
  <si>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</si>
  <si>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</si>
  <si>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</si>
  <si>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</si>
  <si>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</si>
  <si>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</si>
  <si>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</si>
  <si>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</si>
  <si>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</si>
  <si>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</si>
  <si>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</si>
  <si>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</si>
  <si>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</si>
  <si>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</si>
  <si>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</si>
  <si>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</si>
  <si>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</si>
  <si>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</si>
  <si>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</si>
  <si>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</si>
  <si>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</si>
  <si>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</si>
  <si>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</si>
  <si>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</si>
  <si>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</si>
  <si>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</si>
  <si>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</si>
  <si>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</si>
  <si>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</si>
  <si>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</si>
  <si>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</si>
  <si>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</si>
  <si>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</si>
  <si>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</si>
  <si>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</si>
  <si>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</si>
  <si>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</si>
  <si>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</si>
  <si>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</si>
  <si>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</si>
  <si>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</si>
  <si>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</si>
  <si>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</si>
  <si>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</si>
  <si>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</si>
  <si>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</si>
  <si>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</si>
  <si>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</si>
  <si>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</si>
  <si>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</si>
  <si>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</si>
  <si>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</si>
  <si>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</si>
  <si>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</si>
  <si>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</si>
  <si>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</si>
  <si>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</si>
  <si>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</si>
  <si>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</si>
  <si>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</si>
  <si>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</si>
  <si>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</si>
  <si>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</si>
  <si>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</si>
  <si>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</si>
  <si>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</si>
  <si>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</si>
  <si>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</si>
  <si>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</si>
  <si>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</si>
  <si>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</si>
  <si>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</si>
  <si>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</si>
  <si>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</si>
  <si>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</si>
  <si>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</si>
  <si>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</si>
  <si>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</si>
  <si>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</si>
  <si>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</si>
  <si>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</si>
  <si>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</si>
  <si>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</si>
  <si>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</si>
  <si>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</si>
  <si>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</si>
  <si>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</si>
  <si>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</si>
  <si>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</si>
  <si>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</si>
  <si>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</si>
  <si>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</si>
  <si>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</si>
  <si>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</si>
  <si>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</si>
  <si>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</si>
  <si>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</si>
  <si>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</si>
  <si>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</si>
  <si>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</si>
  <si>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</si>
  <si>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</si>
  <si>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</si>
  <si>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</si>
  <si>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</si>
  <si>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</si>
  <si>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</si>
  <si>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</si>
  <si>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</si>
  <si>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</si>
  <si>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</si>
  <si>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</si>
  <si>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</si>
  <si>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</si>
  <si>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</si>
  <si>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</si>
  <si>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</si>
  <si>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</si>
  <si>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</si>
  <si>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</si>
  <si>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</si>
  <si>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</si>
  <si>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</si>
  <si>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</si>
  <si>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</si>
  <si>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</si>
  <si>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</si>
  <si>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</si>
  <si>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</si>
  <si>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</si>
  <si>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</si>
  <si>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</si>
  <si>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</si>
  <si>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</si>
  <si>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</si>
  <si>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</si>
  <si>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</si>
  <si>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</si>
  <si>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</si>
  <si>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</si>
  <si>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</si>
  <si>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</si>
  <si>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</si>
  <si>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</si>
  <si>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</si>
  <si>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</si>
  <si>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</si>
  <si>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</si>
  <si>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</si>
  <si>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</si>
  <si>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</si>
  <si>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</si>
  <si>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</si>
  <si>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</si>
  <si>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</si>
  <si>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</si>
  <si>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</si>
  <si>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</si>
  <si>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</si>
  <si>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</si>
  <si>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</si>
  <si>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</si>
  <si>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</si>
  <si>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</si>
  <si>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</si>
  <si>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</si>
  <si>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</si>
  <si>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</si>
  <si>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</si>
  <si>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</si>
  <si>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</si>
  <si>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</si>
  <si>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</si>
  <si>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</si>
  <si>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</si>
  <si>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</si>
  <si>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</si>
  <si>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</si>
  <si>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</si>
  <si>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</si>
  <si>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</si>
  <si>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</si>
  <si>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</si>
  <si>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</si>
  <si>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</si>
  <si>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</si>
  <si>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</si>
  <si>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</si>
  <si>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</si>
  <si>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</si>
  <si>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</si>
  <si>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</si>
  <si>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</si>
  <si>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</si>
  <si>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</si>
  <si>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</si>
  <si>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</si>
  <si>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</si>
  <si>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</si>
  <si>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</si>
  <si>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</si>
  <si>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</si>
  <si>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</si>
  <si>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</si>
  <si>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</si>
  <si>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</si>
  <si>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</si>
  <si>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</si>
  <si>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</si>
  <si>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</si>
  <si>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</si>
  <si>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</si>
  <si>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</si>
  <si>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</si>
  <si>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</si>
  <si>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</si>
  <si>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</si>
  <si>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</si>
  <si>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</si>
  <si>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</si>
  <si>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</si>
  <si>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</si>
  <si>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</si>
  <si>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</si>
  <si>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</si>
  <si>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</si>
  <si>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</si>
  <si>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</si>
  <si>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</si>
  <si>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</si>
  <si>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</si>
  <si>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</si>
  <si>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</si>
  <si>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</si>
  <si>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</si>
  <si>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</si>
  <si>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</si>
  <si>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</si>
  <si>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</si>
  <si>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</si>
  <si>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</si>
  <si>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</si>
  <si>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</si>
  <si>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</si>
  <si>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</si>
  <si>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</si>
  <si>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</si>
  <si>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</si>
  <si>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</si>
  <si>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</si>
  <si>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</si>
  <si>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</si>
  <si>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</si>
  <si>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</si>
  <si>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</si>
  <si>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</si>
  <si>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</si>
  <si>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</si>
  <si>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</si>
  <si>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</si>
  <si>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</si>
  <si>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</si>
  <si>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</si>
  <si>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</si>
  <si>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</si>
  <si>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</si>
  <si>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</si>
  <si>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</si>
  <si>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</si>
  <si>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</si>
  <si>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</si>
  <si>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</si>
  <si>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</si>
  <si>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</si>
  <si>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</si>
  <si>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</si>
  <si>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</si>
  <si>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</si>
  <si>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</si>
  <si>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</si>
  <si>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</si>
  <si>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</si>
  <si>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</si>
  <si>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</si>
  <si>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</si>
  <si>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</si>
  <si>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</si>
  <si>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</si>
  <si>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</si>
  <si>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</si>
  <si>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</si>
  <si>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</si>
  <si>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</si>
  <si>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</si>
  <si>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</si>
  <si>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</si>
  <si>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</si>
  <si>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</si>
  <si>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</si>
  <si>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</si>
  <si>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</si>
  <si>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</si>
  <si>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</si>
  <si>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</si>
  <si>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</si>
  <si>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</si>
  <si>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</si>
  <si>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</si>
  <si>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</si>
  <si>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</si>
  <si>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</si>
  <si>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</si>
  <si>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</si>
  <si>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</si>
  <si>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</si>
  <si>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</si>
  <si>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</si>
  <si>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</si>
  <si>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</si>
  <si>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</si>
  <si>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</si>
  <si>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</si>
  <si>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</si>
  <si>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</si>
  <si>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</si>
  <si>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</si>
  <si>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</si>
  <si>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</si>
  <si>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</si>
  <si>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</si>
  <si>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</si>
  <si>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</si>
  <si>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</si>
  <si>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</si>
  <si>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</si>
  <si>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</si>
  <si>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</si>
  <si>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</si>
  <si>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</si>
  <si>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</si>
  <si>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</si>
  <si>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</si>
  <si>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</si>
  <si>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</si>
  <si>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Sum of Quantity</t>
  </si>
  <si>
    <t>Row Labels</t>
  </si>
  <si>
    <t>Grand Total</t>
  </si>
  <si>
    <t>Jan</t>
  </si>
  <si>
    <t>Feb</t>
  </si>
  <si>
    <t>Mar</t>
  </si>
  <si>
    <t>Apr</t>
  </si>
  <si>
    <t>May</t>
  </si>
  <si>
    <t>Jun</t>
  </si>
  <si>
    <t>Jul</t>
  </si>
  <si>
    <t>Aug</t>
  </si>
  <si>
    <t>Sep</t>
  </si>
  <si>
    <t>Oct</t>
  </si>
  <si>
    <t>Nov</t>
  </si>
  <si>
    <t>Dec</t>
  </si>
  <si>
    <t>Sales and profit analysis per month</t>
  </si>
  <si>
    <t>Total sales</t>
  </si>
  <si>
    <t>Total Profit</t>
  </si>
  <si>
    <t>Total quantity sold</t>
  </si>
  <si>
    <t>Total orders</t>
  </si>
  <si>
    <t>Chart's Requirement</t>
  </si>
  <si>
    <t>category wise Total profit</t>
  </si>
  <si>
    <t>category wise Total sale</t>
  </si>
  <si>
    <t>State wise Total sale</t>
  </si>
  <si>
    <t>Top 5 sub categories sales</t>
  </si>
  <si>
    <t>state</t>
  </si>
  <si>
    <t>sales</t>
  </si>
  <si>
    <t>KPI's Requirement</t>
  </si>
  <si>
    <t>Count of Quantity</t>
  </si>
  <si>
    <t>Count of Order ID</t>
  </si>
  <si>
    <t>Sum of Profit Margin</t>
  </si>
  <si>
    <t>Profit Margin</t>
  </si>
  <si>
    <t>key performance indicators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</si>
</sst>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7" formatCode="&quot;$&quot;0.00,\ &quot;K&quot;"/>
    <numFmt numFmtId="168" formatCode="&quot;$&quot;#,##0.00"/>
    <numFmt numFmtId="176" formatCode="&quot;#&quot;\ 0"/>
    <numFmt numFmtId="180" formatCode="[Green]\▲\ 0.00%;[Red]\▼\ 0.00%"/>
  </numFmts>
  <fonts count="10" x14ac:knownFonts="1">
    <font>
      <sz val="11"/>
      <color theme="1"/>
      <name val="Calibri"/>
      <scheme val="minor"/>
    </font>
    <font>
      <sz val="11"/>
      <color theme="1"/>
      <name val="Calibri"/>
      <family val="2"/>
      <scheme val="minor"/>
    </font>
    <font>
      <sz val="11"/>
      <color theme="1"/>
      <name val="Calibri"/>
      <scheme val="minor"/>
    </font>
    <font>
      <sz val="11"/>
      <color theme="1"/>
      <name val="Calibri"/>
    </font>
    <font>
      <sz val="11"/>
      <color theme="0"/>
      <name val="Calibri"/>
      <family val="2"/>
      <scheme val="minor"/>
    </font>
    <font>
      <sz val="12"/>
      <color theme="0"/>
      <name val="Calibri"/>
      <family val="2"/>
    </font>
    <font>
      <b/>
      <sz val="16"/>
      <color theme="1"/>
      <name val="Aptos Display"/>
      <family val="2"/>
    </font>
    <font>
      <b/>
      <sz val="22"/>
      <color theme="1"/>
      <name val="Calibri"/>
      <family val="2"/>
      <scheme val="minor"/>
    </font>
    <font>
      <sz val="12"/>
      <color rgb="FF001D35"/>
      <name val="Arial"/>
      <family val="2"/>
    </font>
    <font>
      <b/>
      <sz val="11"/>
      <color theme="1"/>
      <name val="Lato black"/>
    </font>
  </fonts>
  <fills count="3">
    <fill>
      <patternFill patternType="none"/>
    </fill>
    <fill>
      <patternFill patternType="gray125"/>
    </fill>
    <fill>
      <patternFill patternType="solid">
        <fgColor theme="4" tint="0.59999389629810485"/>
        <bgColor indexed="64"/>
      </patternFill>
    </fill>
  </fills>
  <borders count="34">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indexed="65"/>
      </top>
      <bottom style="thin">
        <color rgb="FFABABAB"/>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rgb="FFABABAB"/>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ABABAB"/>
      </left>
      <right style="medium">
        <color indexed="64"/>
      </right>
      <top style="medium">
        <color indexed="64"/>
      </top>
      <bottom/>
      <diagonal/>
    </border>
    <border>
      <left style="medium">
        <color indexed="64"/>
      </left>
      <right/>
      <top style="thin">
        <color rgb="FFABABAB"/>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rgb="FFABABAB"/>
      </top>
      <bottom/>
      <diagonal/>
    </border>
    <border>
      <left style="medium">
        <color indexed="64"/>
      </left>
      <right style="medium">
        <color indexed="64"/>
      </right>
      <top style="thin">
        <color rgb="FFABABAB"/>
      </top>
      <bottom style="medium">
        <color indexed="64"/>
      </bottom>
      <diagonal/>
    </border>
    <border>
      <left/>
      <right style="medium">
        <color indexed="64"/>
      </right>
      <top style="thin">
        <color rgb="FFABABAB"/>
      </top>
      <bottom/>
      <diagonal/>
    </border>
    <border>
      <left/>
      <right style="medium">
        <color indexed="64"/>
      </right>
      <top style="thin">
        <color rgb="FFABABAB"/>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5"/>
      </top>
      <bottom/>
      <diagonal/>
    </border>
    <border>
      <left style="medium">
        <color indexed="64"/>
      </left>
      <right/>
      <top style="thin">
        <color indexed="65"/>
      </top>
      <bottom style="medium">
        <color indexed="64"/>
      </bottom>
      <diagonal/>
    </border>
    <border>
      <left/>
      <right style="medium">
        <color indexed="64"/>
      </right>
      <top style="thin">
        <color indexed="65"/>
      </top>
      <bottom/>
      <diagonal/>
    </border>
    <border>
      <left/>
      <right style="medium">
        <color indexed="64"/>
      </right>
      <top style="thin">
        <color indexed="65"/>
      </top>
      <bottom style="medium">
        <color indexed="64"/>
      </bottom>
      <diagonal/>
    </border>
    <border>
      <left/>
      <right/>
      <top style="thin">
        <color indexed="65"/>
      </top>
      <bottom/>
      <diagonal/>
    </border>
    <border>
      <left/>
      <right/>
      <top style="thin">
        <color indexed="65"/>
      </top>
      <bottom style="medium">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77">
    <xf numFmtId="0" fontId="0" fillId="0" borderId="0" xfId="0" applyFont="1" applyAlignment="1"/>
    <xf numFmtId="0" fontId="2" fillId="0" borderId="0" xfId="0" applyFont="1"/>
    <xf numFmtId="14" fontId="3" fillId="0" borderId="0" xfId="0" applyNumberFormat="1" applyFont="1"/>
    <xf numFmtId="0" fontId="5" fillId="0" borderId="0" xfId="0" applyFont="1"/>
    <xf numFmtId="0" fontId="4" fillId="0" borderId="0" xfId="0" applyFont="1" applyAlignment="1"/>
    <xf numFmtId="0" fontId="0" fillId="0" borderId="4" xfId="0" applyFont="1" applyBorder="1" applyAlignment="1"/>
    <xf numFmtId="0" fontId="0" fillId="0" borderId="5" xfId="0" applyNumberFormat="1"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2" xfId="0" applyFont="1" applyBorder="1" applyAlignment="1">
      <alignment horizontal="left"/>
    </xf>
    <xf numFmtId="0" fontId="0" fillId="0" borderId="6" xfId="0" applyNumberFormat="1" applyFont="1" applyBorder="1" applyAlignment="1"/>
    <xf numFmtId="0" fontId="0" fillId="0" borderId="7" xfId="0" applyFont="1" applyBorder="1" applyAlignment="1">
      <alignment horizontal="left"/>
    </xf>
    <xf numFmtId="0" fontId="0" fillId="0" borderId="3" xfId="0" applyFont="1" applyBorder="1" applyAlignment="1">
      <alignment horizontal="left"/>
    </xf>
    <xf numFmtId="0" fontId="0" fillId="0" borderId="8" xfId="0" applyNumberFormat="1" applyFont="1" applyBorder="1" applyAlignment="1"/>
    <xf numFmtId="0" fontId="1" fillId="0" borderId="0" xfId="0" applyFont="1" applyAlignment="1"/>
    <xf numFmtId="0" fontId="6" fillId="0" borderId="0" xfId="0" applyFont="1" applyAlignment="1"/>
    <xf numFmtId="0" fontId="7" fillId="2" borderId="0" xfId="0" applyFont="1" applyFill="1" applyAlignment="1">
      <alignment horizontal="center"/>
    </xf>
    <xf numFmtId="0" fontId="6" fillId="0" borderId="10" xfId="0" applyFont="1" applyBorder="1" applyAlignment="1"/>
    <xf numFmtId="0" fontId="0" fillId="0" borderId="11" xfId="0" applyFont="1" applyBorder="1" applyAlignment="1"/>
    <xf numFmtId="0" fontId="0" fillId="0" borderId="12" xfId="0" applyFont="1" applyBorder="1" applyAlignment="1"/>
    <xf numFmtId="0" fontId="0" fillId="0" borderId="0" xfId="0" applyFont="1" applyBorder="1" applyAlignment="1"/>
    <xf numFmtId="0" fontId="0" fillId="0" borderId="14" xfId="0" applyFont="1" applyBorder="1" applyAlignment="1"/>
    <xf numFmtId="0" fontId="0" fillId="0" borderId="13" xfId="0" applyFont="1" applyBorder="1" applyAlignment="1">
      <alignment horizontal="left"/>
    </xf>
    <xf numFmtId="0" fontId="0" fillId="0" borderId="15" xfId="0" applyFont="1" applyBorder="1" applyAlignment="1"/>
    <xf numFmtId="0" fontId="0" fillId="0" borderId="16" xfId="0" applyFont="1" applyBorder="1" applyAlignment="1"/>
    <xf numFmtId="0" fontId="0" fillId="0" borderId="17" xfId="0" applyFont="1" applyBorder="1" applyAlignment="1"/>
    <xf numFmtId="0" fontId="0" fillId="0" borderId="18" xfId="0" applyFont="1" applyBorder="1" applyAlignment="1"/>
    <xf numFmtId="167" fontId="0" fillId="0" borderId="6" xfId="0" applyNumberFormat="1" applyFont="1" applyBorder="1" applyAlignment="1"/>
    <xf numFmtId="167" fontId="0" fillId="0" borderId="4" xfId="0" applyNumberFormat="1" applyFont="1" applyBorder="1" applyAlignment="1"/>
    <xf numFmtId="167" fontId="0" fillId="0" borderId="0" xfId="0" applyNumberFormat="1" applyFont="1" applyAlignment="1"/>
    <xf numFmtId="10" fontId="0" fillId="0" borderId="4" xfId="0" applyNumberFormat="1" applyFont="1" applyBorder="1" applyAlignment="1"/>
    <xf numFmtId="10" fontId="0" fillId="0" borderId="6" xfId="0" applyNumberFormat="1" applyFont="1" applyBorder="1" applyAlignment="1"/>
    <xf numFmtId="10" fontId="0" fillId="0" borderId="8" xfId="0" applyNumberFormat="1" applyFont="1" applyBorder="1" applyAlignment="1"/>
    <xf numFmtId="0" fontId="1" fillId="0" borderId="0" xfId="0" applyFont="1" applyFill="1" applyBorder="1" applyAlignment="1"/>
    <xf numFmtId="168" fontId="0" fillId="0" borderId="0" xfId="0" applyNumberFormat="1" applyFont="1" applyAlignment="1"/>
    <xf numFmtId="167" fontId="0" fillId="0" borderId="8" xfId="0" applyNumberFormat="1" applyFont="1" applyBorder="1" applyAlignment="1"/>
    <xf numFmtId="0" fontId="0" fillId="0" borderId="10" xfId="0" pivotButton="1" applyFont="1" applyBorder="1" applyAlignment="1"/>
    <xf numFmtId="0" fontId="0" fillId="0" borderId="19" xfId="0" applyFont="1" applyBorder="1" applyAlignment="1"/>
    <xf numFmtId="0" fontId="0" fillId="0" borderId="20" xfId="0" applyFont="1" applyBorder="1" applyAlignment="1">
      <alignment horizontal="left"/>
    </xf>
    <xf numFmtId="167" fontId="0" fillId="0" borderId="21" xfId="0" applyNumberFormat="1" applyFont="1" applyBorder="1" applyAlignment="1"/>
    <xf numFmtId="167" fontId="0" fillId="0" borderId="22" xfId="0" applyNumberFormat="1" applyFont="1" applyBorder="1" applyAlignment="1"/>
    <xf numFmtId="167" fontId="0" fillId="0" borderId="23" xfId="0" applyNumberFormat="1" applyFont="1" applyBorder="1" applyAlignment="1"/>
    <xf numFmtId="0" fontId="0" fillId="0" borderId="9" xfId="0" pivotButton="1" applyFont="1" applyBorder="1" applyAlignment="1"/>
    <xf numFmtId="0" fontId="0" fillId="0" borderId="21" xfId="0" applyFont="1" applyBorder="1" applyAlignment="1">
      <alignment horizontal="left"/>
    </xf>
    <xf numFmtId="0" fontId="0" fillId="0" borderId="22" xfId="0" applyFont="1" applyBorder="1" applyAlignment="1">
      <alignment horizontal="left"/>
    </xf>
    <xf numFmtId="0" fontId="0" fillId="0" borderId="23" xfId="0" applyFont="1" applyBorder="1" applyAlignment="1">
      <alignment horizontal="left"/>
    </xf>
    <xf numFmtId="0" fontId="0" fillId="0" borderId="9" xfId="0" applyFont="1" applyBorder="1" applyAlignment="1"/>
    <xf numFmtId="0" fontId="0" fillId="0" borderId="21" xfId="0" applyNumberFormat="1" applyFont="1" applyBorder="1" applyAlignment="1"/>
    <xf numFmtId="0" fontId="0" fillId="0" borderId="22" xfId="0" applyNumberFormat="1" applyFont="1" applyBorder="1" applyAlignment="1"/>
    <xf numFmtId="0" fontId="0" fillId="0" borderId="23" xfId="0" applyNumberFormat="1" applyFont="1" applyBorder="1" applyAlignment="1"/>
    <xf numFmtId="167" fontId="0" fillId="0" borderId="24" xfId="0" applyNumberFormat="1" applyFont="1" applyBorder="1" applyAlignment="1"/>
    <xf numFmtId="167" fontId="0" fillId="0" borderId="25" xfId="0" applyNumberFormat="1" applyFont="1" applyBorder="1" applyAlignment="1"/>
    <xf numFmtId="167" fontId="0" fillId="0" borderId="10" xfId="0" applyNumberFormat="1" applyFont="1" applyBorder="1" applyAlignment="1"/>
    <xf numFmtId="167" fontId="0" fillId="0" borderId="12" xfId="0" applyNumberFormat="1" applyFont="1" applyBorder="1" applyAlignment="1"/>
    <xf numFmtId="167" fontId="0" fillId="0" borderId="13" xfId="0" applyNumberFormat="1" applyFont="1" applyBorder="1" applyAlignment="1"/>
    <xf numFmtId="167" fontId="0" fillId="0" borderId="20" xfId="0" applyNumberFormat="1" applyFont="1" applyBorder="1" applyAlignment="1"/>
    <xf numFmtId="0" fontId="0" fillId="0" borderId="26" xfId="0" applyFont="1" applyBorder="1" applyAlignment="1"/>
    <xf numFmtId="0" fontId="0" fillId="0" borderId="27" xfId="0" applyFont="1" applyBorder="1" applyAlignment="1"/>
    <xf numFmtId="0" fontId="8" fillId="0" borderId="0" xfId="0" applyFont="1" applyAlignment="1"/>
    <xf numFmtId="44" fontId="0" fillId="0" borderId="0" xfId="1" applyFont="1" applyAlignment="1"/>
    <xf numFmtId="44" fontId="0" fillId="0" borderId="0" xfId="1" applyNumberFormat="1" applyFont="1" applyAlignment="1"/>
    <xf numFmtId="176" fontId="0" fillId="0" borderId="0" xfId="0" applyNumberFormat="1" applyFont="1" applyAlignment="1"/>
    <xf numFmtId="10" fontId="0" fillId="0" borderId="0" xfId="2" applyNumberFormat="1" applyFont="1" applyAlignment="1"/>
    <xf numFmtId="0" fontId="0" fillId="0" borderId="28" xfId="0" applyFont="1" applyBorder="1" applyAlignment="1">
      <alignment horizontal="left"/>
    </xf>
    <xf numFmtId="0" fontId="0" fillId="0" borderId="29" xfId="0" applyFont="1" applyBorder="1" applyAlignment="1">
      <alignment horizontal="left"/>
    </xf>
    <xf numFmtId="0" fontId="0" fillId="0" borderId="32" xfId="0" applyNumberFormat="1" applyFont="1" applyBorder="1" applyAlignment="1"/>
    <xf numFmtId="0" fontId="0" fillId="0" borderId="10" xfId="0" applyNumberFormat="1"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28" xfId="0" applyNumberFormat="1" applyFont="1" applyBorder="1" applyAlignment="1"/>
    <xf numFmtId="0" fontId="0" fillId="0" borderId="30" xfId="0" applyNumberFormat="1" applyFont="1" applyBorder="1" applyAlignment="1"/>
    <xf numFmtId="0" fontId="0" fillId="0" borderId="29" xfId="0" applyNumberFormat="1" applyFont="1" applyBorder="1" applyAlignment="1"/>
    <xf numFmtId="0" fontId="0" fillId="0" borderId="33" xfId="0" applyNumberFormat="1" applyFont="1" applyBorder="1" applyAlignment="1"/>
    <xf numFmtId="0" fontId="0" fillId="0" borderId="31" xfId="0" applyNumberFormat="1" applyFont="1" applyBorder="1" applyAlignment="1"/>
    <xf numFmtId="0" fontId="0" fillId="0" borderId="0" xfId="0" applyNumberFormat="1" applyFont="1" applyAlignment="1"/>
    <xf numFmtId="180" fontId="9" fillId="0" borderId="0" xfId="2" applyNumberFormat="1" applyFont="1" applyAlignment="1">
      <alignment horizontal="left"/>
    </xf>
  </cellXfs>
  <cellStyles count="3">
    <cellStyle name="Currency" xfId="1" builtinId="4"/>
    <cellStyle name="Normal" xfId="0" builtinId="0"/>
    <cellStyle name="Percent" xfId="2" builtinId="5"/>
  </cellStyles>
  <dxfs count="182">
    <dxf>
      <font>
        <color theme="0"/>
      </font>
      <border>
        <bottom style="thin">
          <color theme="6"/>
        </bottom>
        <vertical/>
        <horizontal/>
      </border>
    </dxf>
    <dxf>
      <font>
        <color theme="0"/>
      </font>
      <fill>
        <patternFill>
          <bgColor rgb="FF5F5F5F"/>
        </patternFill>
      </fill>
      <border diagonalUp="0" diagonalDown="0">
        <left/>
        <right/>
        <top/>
        <bottom/>
        <vertical/>
        <horizontal/>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0" formatCode="General"/>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font>
        <strike val="0"/>
        <outline val="0"/>
        <shadow val="0"/>
        <u val="none"/>
        <vertAlign val="baseline"/>
        <color theme="0"/>
        <name val="Calibri"/>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81"/>
      <tableStyleElement type="firstRowStripe" dxfId="180"/>
      <tableStyleElement type="secondRowStripe" dxfId="179"/>
    </tableStyle>
    <tableStyle name="Year slicer" pivot="0" table="0" count="10" xr9:uid="{F04D0290-44AC-417C-9796-645D6B931956}">
      <tableStyleElement type="wholeTable" dxfId="1"/>
      <tableStyleElement type="headerRow" dxfId="0"/>
    </tableStyle>
  </tableStyles>
  <colors>
    <mruColors>
      <color rgb="FF34EC4A"/>
      <color rgb="FF5F5F5F"/>
    </mruColors>
  </color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3" tint="0.34998626667073579"/>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3" tint="0.34998626667073579"/>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3" tint="0.34998626667073579"/>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3" tint="0.34998626667073579"/>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3" tint="0.34998626667073579"/>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3" tint="0.34998626667073579"/>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3" tint="0.34998626667073579"/>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Year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TABLE'!$C$31</c:f>
              <c:strCache>
                <c:ptCount val="1"/>
                <c:pt idx="0">
                  <c:v>Sum of Profit</c:v>
                </c:pt>
              </c:strCache>
            </c:strRef>
          </c:tx>
          <c:spPr>
            <a:solidFill>
              <a:schemeClr val="accent2"/>
            </a:solidFill>
            <a:ln>
              <a:noFill/>
            </a:ln>
            <a:effectLst/>
          </c:spPr>
          <c:cat>
            <c:strRef>
              <c:f>'Pivot TABLE'!$A$32:$A$43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TABLE'!$C$32:$C$43</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59C-4927-9493-9659B83A556E}"/>
            </c:ext>
          </c:extLst>
        </c:ser>
        <c:dLbls>
          <c:showLegendKey val="0"/>
          <c:showVal val="0"/>
          <c:showCatName val="0"/>
          <c:showSerName val="0"/>
          <c:showPercent val="0"/>
          <c:showBubbleSize val="0"/>
        </c:dLbls>
        <c:axId val="1081292752"/>
        <c:axId val="1081292272"/>
      </c:areaChart>
      <c:barChart>
        <c:barDir val="col"/>
        <c:grouping val="clustered"/>
        <c:varyColors val="0"/>
        <c:ser>
          <c:idx val="0"/>
          <c:order val="0"/>
          <c:tx>
            <c:strRef>
              <c:f>'Pivot TABLE'!$B$31</c:f>
              <c:strCache>
                <c:ptCount val="1"/>
                <c:pt idx="0">
                  <c:v>Sum of Sales</c:v>
                </c:pt>
              </c:strCache>
            </c:strRef>
          </c:tx>
          <c:spPr>
            <a:solidFill>
              <a:schemeClr val="accent1"/>
            </a:solidFill>
            <a:ln>
              <a:noFill/>
            </a:ln>
            <a:effectLst/>
          </c:spPr>
          <c:invertIfNegative val="0"/>
          <c:cat>
            <c:strRef>
              <c:f>'Pivot TABLE'!$A$32:$A$43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TABLE'!$B$32:$B$43</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59C-4927-9493-9659B83A556E}"/>
            </c:ext>
          </c:extLst>
        </c:ser>
        <c:dLbls>
          <c:showLegendKey val="0"/>
          <c:showVal val="0"/>
          <c:showCatName val="0"/>
          <c:showSerName val="0"/>
          <c:showPercent val="0"/>
          <c:showBubbleSize val="0"/>
        </c:dLbls>
        <c:gapWidth val="219"/>
        <c:overlap val="-27"/>
        <c:axId val="1081297072"/>
        <c:axId val="1081298032"/>
      </c:barChart>
      <c:catAx>
        <c:axId val="108129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298032"/>
        <c:crosses val="autoZero"/>
        <c:auto val="1"/>
        <c:lblAlgn val="ctr"/>
        <c:lblOffset val="100"/>
        <c:noMultiLvlLbl val="0"/>
      </c:catAx>
      <c:valAx>
        <c:axId val="10812980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297072"/>
        <c:crosses val="autoZero"/>
        <c:crossBetween val="between"/>
      </c:valAx>
      <c:valAx>
        <c:axId val="1081292272"/>
        <c:scaling>
          <c:orientation val="minMax"/>
        </c:scaling>
        <c:delete val="0"/>
        <c:axPos val="r"/>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292752"/>
        <c:crosses val="max"/>
        <c:crossBetween val="between"/>
      </c:valAx>
      <c:catAx>
        <c:axId val="1081292752"/>
        <c:scaling>
          <c:orientation val="minMax"/>
        </c:scaling>
        <c:delete val="1"/>
        <c:axPos val="b"/>
        <c:numFmt formatCode="General" sourceLinked="1"/>
        <c:majorTickMark val="out"/>
        <c:minorTickMark val="none"/>
        <c:tickLblPos val="nextTo"/>
        <c:crossAx val="108129227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'Pivot TABLE'!$K$31</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2-3FF3-44EF-9474-8A491DE27F6E}"/>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TABLE'!$J$32:$J$34</c:f>
              <c:strCache>
                <c:ptCount val="3"/>
                <c:pt idx="0">
                  <c:v>Furniture</c:v>
                </c:pt>
                <c:pt idx="1">
                  <c:v>Office Supplies</c:v>
                </c:pt>
                <c:pt idx="2">
                  <c:v>Technology</c:v>
                </c:pt>
              </c:strCache>
            </c:strRef>
          </c:cat>
          <c:val>
            <c:numRef>
              <c:f>'Pivot TABLE'!$K$32:$K$34</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FF3-44EF-9474-8A491DE27F6E}"/>
            </c:ext>
          </c:extLst>
        </c:ser>
        <c:dLbls>
          <c:showLegendKey val="0"/>
          <c:showVal val="0"/>
          <c:showCatName val="0"/>
          <c:showSerName val="0"/>
          <c:showPercent val="0"/>
          <c:showBubbleSize val="0"/>
          <c:showLeaderLines val="1"/>
        </c:dLbls>
        <c:firstSliceAng val="0"/>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8.6111111111111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9.166666666666677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305555555555555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3055555555555556"/>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3333333333333333"/>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TABLE'!$O$31</c:f>
              <c:strCache>
                <c:ptCount val="1"/>
                <c:pt idx="0">
                  <c:v>Total</c:v>
                </c:pt>
              </c:strCache>
            </c:strRef>
          </c:tx>
          <c:spPr>
            <a:solidFill>
              <a:schemeClr val="accent1"/>
            </a:solidFill>
            <a:ln>
              <a:noFill/>
            </a:ln>
            <a:effectLst/>
          </c:spPr>
          <c:invertIfNegative val="0"/>
          <c:dLbls>
            <c:dLbl>
              <c:idx val="0"/>
              <c:layout>
                <c:manualLayout>
                  <c:x val="-0.13333333333333333"/>
                  <c:y val="-1.6975112544026657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CA5-4BD3-81FB-2F994C4708A4}"/>
                </c:ext>
              </c:extLst>
            </c:dLbl>
            <c:dLbl>
              <c:idx val="1"/>
              <c:layout>
                <c:manualLayout>
                  <c:x val="-0.13055555555555556"/>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CA5-4BD3-81FB-2F994C4708A4}"/>
                </c:ext>
              </c:extLst>
            </c:dLbl>
            <c:dLbl>
              <c:idx val="2"/>
              <c:layout>
                <c:manualLayout>
                  <c:x val="-0.13055555555555556"/>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CA5-4BD3-81FB-2F994C4708A4}"/>
                </c:ext>
              </c:extLst>
            </c:dLbl>
            <c:dLbl>
              <c:idx val="3"/>
              <c:layout>
                <c:manualLayout>
                  <c:x val="-9.166666666666677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CA5-4BD3-81FB-2F994C4708A4}"/>
                </c:ext>
              </c:extLst>
            </c:dLbl>
            <c:dLbl>
              <c:idx val="4"/>
              <c:layout>
                <c:manualLayout>
                  <c:x val="-8.61111111111111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CA5-4BD3-81FB-2F994C4708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TABLE'!$N$32:$N$36</c:f>
              <c:strCache>
                <c:ptCount val="5"/>
                <c:pt idx="0">
                  <c:v>Binders</c:v>
                </c:pt>
                <c:pt idx="1">
                  <c:v>Tables</c:v>
                </c:pt>
                <c:pt idx="2">
                  <c:v>Storage</c:v>
                </c:pt>
                <c:pt idx="3">
                  <c:v>Chairs</c:v>
                </c:pt>
                <c:pt idx="4">
                  <c:v>Phones</c:v>
                </c:pt>
              </c:strCache>
            </c:strRef>
          </c:cat>
          <c:val>
            <c:numRef>
              <c:f>'Pivot TABLE'!$O$32:$O$36</c:f>
              <c:numCache>
                <c:formatCode>"$"0.00,\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CA5-4BD3-81FB-2F994C4708A4}"/>
            </c:ext>
          </c:extLst>
        </c:ser>
        <c:dLbls>
          <c:dLblPos val="outEnd"/>
          <c:showLegendKey val="0"/>
          <c:showVal val="1"/>
          <c:showCatName val="0"/>
          <c:showSerName val="0"/>
          <c:showPercent val="0"/>
          <c:showBubbleSize val="0"/>
        </c:dLbls>
        <c:gapWidth val="182"/>
        <c:axId val="1120265424"/>
        <c:axId val="1120265904"/>
      </c:barChart>
      <c:catAx>
        <c:axId val="112026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265904"/>
        <c:crosses val="autoZero"/>
        <c:auto val="1"/>
        <c:lblAlgn val="ctr"/>
        <c:lblOffset val="100"/>
        <c:noMultiLvlLbl val="0"/>
      </c:catAx>
      <c:valAx>
        <c:axId val="1120265904"/>
        <c:scaling>
          <c:orientation val="minMax"/>
        </c:scaling>
        <c:delete val="1"/>
        <c:axPos val="b"/>
        <c:numFmt formatCode="&quot;$&quot;0.00,\ &quot;K&quot;" sourceLinked="1"/>
        <c:majorTickMark val="none"/>
        <c:minorTickMark val="none"/>
        <c:tickLblPos val="nextTo"/>
        <c:crossAx val="112026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TABLE'!$B$13</c:f>
              <c:strCache>
                <c:ptCount val="1"/>
                <c:pt idx="0">
                  <c:v>Total</c:v>
                </c:pt>
              </c:strCache>
            </c:strRef>
          </c:tx>
          <c:spPr>
            <a:ln w="28575" cap="rnd">
              <a:solidFill>
                <a:schemeClr val="accent1"/>
              </a:solidFill>
              <a:round/>
            </a:ln>
            <a:effectLst/>
          </c:spPr>
          <c:marker>
            <c:symbol val="none"/>
          </c:marker>
          <c:cat>
            <c:strRef>
              <c:f>'Pivot TABLE'!$A$14:$A$25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TABLE'!$B$14:$B$25</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711-43E4-B70A-C7F2CC24883B}"/>
            </c:ext>
          </c:extLst>
        </c:ser>
        <c:dLbls>
          <c:showLegendKey val="0"/>
          <c:showVal val="0"/>
          <c:showCatName val="0"/>
          <c:showSerName val="0"/>
          <c:showPercent val="0"/>
          <c:showBubbleSize val="0"/>
        </c:dLbls>
        <c:smooth val="0"/>
        <c:axId val="1076138080"/>
        <c:axId val="1076147200"/>
      </c:lineChart>
      <c:catAx>
        <c:axId val="1076138080"/>
        <c:scaling>
          <c:orientation val="minMax"/>
        </c:scaling>
        <c:delete val="1"/>
        <c:axPos val="b"/>
        <c:numFmt formatCode="General" sourceLinked="1"/>
        <c:majorTickMark val="none"/>
        <c:minorTickMark val="none"/>
        <c:tickLblPos val="nextTo"/>
        <c:crossAx val="1076147200"/>
        <c:crosses val="autoZero"/>
        <c:auto val="1"/>
        <c:lblAlgn val="ctr"/>
        <c:lblOffset val="100"/>
        <c:noMultiLvlLbl val="0"/>
      </c:catAx>
      <c:valAx>
        <c:axId val="1076147200"/>
        <c:scaling>
          <c:orientation val="minMax"/>
        </c:scaling>
        <c:delete val="1"/>
        <c:axPos val="l"/>
        <c:numFmt formatCode="&quot;$&quot;0.00,\ &quot;K&quot;" sourceLinked="1"/>
        <c:majorTickMark val="none"/>
        <c:minorTickMark val="none"/>
        <c:tickLblPos val="nextTo"/>
        <c:crossAx val="107613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TABLE'!$D$13</c:f>
              <c:strCache>
                <c:ptCount val="1"/>
                <c:pt idx="0">
                  <c:v>Total</c:v>
                </c:pt>
              </c:strCache>
            </c:strRef>
          </c:tx>
          <c:spPr>
            <a:ln w="28575" cap="rnd">
              <a:solidFill>
                <a:schemeClr val="accent1"/>
              </a:solidFill>
              <a:round/>
            </a:ln>
            <a:effectLst/>
          </c:spPr>
          <c:marker>
            <c:symbol val="none"/>
          </c:marker>
          <c:cat>
            <c:strRef>
              <c:f>'Pivot TABLE'!$C$14:$C$25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TABLE'!$D$14:$D$25</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074-4BDF-9B5A-DDA9DA173494}"/>
            </c:ext>
          </c:extLst>
        </c:ser>
        <c:dLbls>
          <c:showLegendKey val="0"/>
          <c:showVal val="0"/>
          <c:showCatName val="0"/>
          <c:showSerName val="0"/>
          <c:showPercent val="0"/>
          <c:showBubbleSize val="0"/>
        </c:dLbls>
        <c:smooth val="0"/>
        <c:axId val="1088194304"/>
        <c:axId val="1088194784"/>
      </c:lineChart>
      <c:catAx>
        <c:axId val="1088194304"/>
        <c:scaling>
          <c:orientation val="minMax"/>
        </c:scaling>
        <c:delete val="1"/>
        <c:axPos val="b"/>
        <c:numFmt formatCode="General" sourceLinked="1"/>
        <c:majorTickMark val="none"/>
        <c:minorTickMark val="none"/>
        <c:tickLblPos val="nextTo"/>
        <c:crossAx val="1088194784"/>
        <c:crosses val="autoZero"/>
        <c:auto val="1"/>
        <c:lblAlgn val="ctr"/>
        <c:lblOffset val="100"/>
        <c:noMultiLvlLbl val="0"/>
      </c:catAx>
      <c:valAx>
        <c:axId val="1088194784"/>
        <c:scaling>
          <c:orientation val="minMax"/>
        </c:scaling>
        <c:delete val="1"/>
        <c:axPos val="l"/>
        <c:numFmt formatCode="&quot;$&quot;0.00,\ &quot;K&quot;" sourceLinked="1"/>
        <c:majorTickMark val="none"/>
        <c:minorTickMark val="none"/>
        <c:tickLblPos val="nextTo"/>
        <c:crossAx val="108819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TABLE!PivotTable13</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TABLE'!$F$13</c:f>
              <c:strCache>
                <c:ptCount val="1"/>
                <c:pt idx="0">
                  <c:v>Total</c:v>
                </c:pt>
              </c:strCache>
            </c:strRef>
          </c:tx>
          <c:spPr>
            <a:ln w="28575" cap="rnd">
              <a:solidFill>
                <a:schemeClr val="accent1"/>
              </a:solidFill>
              <a:round/>
            </a:ln>
            <a:effectLst/>
          </c:spPr>
          <c:marker>
            <c:symbol val="none"/>
          </c:marker>
          <c:cat>
            <c:strRef>
              <c:f>'Pivot TABLE'!$E$14:$E$25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TABLE'!$F$14:$F$25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454-417F-B3BF-2853B1D17DF9}"/>
            </c:ext>
          </c:extLst>
        </c:ser>
        <c:dLbls>
          <c:showLegendKey val="0"/>
          <c:showVal val="0"/>
          <c:showCatName val="0"/>
          <c:showSerName val="0"/>
          <c:showPercent val="0"/>
          <c:showBubbleSize val="0"/>
        </c:dLbls>
        <c:smooth val="0"/>
        <c:axId val="1310040128"/>
        <c:axId val="1310034368"/>
      </c:lineChart>
      <c:catAx>
        <c:axId val="1310040128"/>
        <c:scaling>
          <c:orientation val="minMax"/>
        </c:scaling>
        <c:delete val="1"/>
        <c:axPos val="b"/>
        <c:numFmt formatCode="General" sourceLinked="1"/>
        <c:majorTickMark val="none"/>
        <c:minorTickMark val="none"/>
        <c:tickLblPos val="nextTo"/>
        <c:crossAx val="1310034368"/>
        <c:crosses val="autoZero"/>
        <c:auto val="1"/>
        <c:lblAlgn val="ctr"/>
        <c:lblOffset val="100"/>
        <c:noMultiLvlLbl val="0"/>
      </c:catAx>
      <c:valAx>
        <c:axId val="1310034368"/>
        <c:scaling>
          <c:orientation val="minMax"/>
        </c:scaling>
        <c:delete val="1"/>
        <c:axPos val="l"/>
        <c:numFmt formatCode="General" sourceLinked="1"/>
        <c:majorTickMark val="none"/>
        <c:minorTickMark val="none"/>
        <c:tickLblPos val="nextTo"/>
        <c:crossAx val="131004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TABLE'!$H$13</c:f>
              <c:strCache>
                <c:ptCount val="1"/>
                <c:pt idx="0">
                  <c:v>Total</c:v>
                </c:pt>
              </c:strCache>
            </c:strRef>
          </c:tx>
          <c:spPr>
            <a:ln w="28575" cap="rnd">
              <a:solidFill>
                <a:schemeClr val="accent1"/>
              </a:solidFill>
              <a:round/>
            </a:ln>
            <a:effectLst/>
          </c:spPr>
          <c:marker>
            <c:symbol val="none"/>
          </c:marker>
          <c:cat>
            <c:strRef>
              <c:f>'Pivot TABLE'!$G$14:$G$25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TABLE'!$H$14:$H$25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2-116E-4D9D-9DD1-2106DEDD198C}"/>
            </c:ext>
          </c:extLst>
        </c:ser>
        <c:dLbls>
          <c:showLegendKey val="0"/>
          <c:showVal val="0"/>
          <c:showCatName val="0"/>
          <c:showSerName val="0"/>
          <c:showPercent val="0"/>
          <c:showBubbleSize val="0"/>
        </c:dLbls>
        <c:smooth val="0"/>
        <c:axId val="1310036288"/>
        <c:axId val="1310040608"/>
      </c:lineChart>
      <c:catAx>
        <c:axId val="1310036288"/>
        <c:scaling>
          <c:orientation val="minMax"/>
        </c:scaling>
        <c:delete val="1"/>
        <c:axPos val="b"/>
        <c:numFmt formatCode="General" sourceLinked="1"/>
        <c:majorTickMark val="none"/>
        <c:minorTickMark val="none"/>
        <c:tickLblPos val="nextTo"/>
        <c:crossAx val="1310040608"/>
        <c:crosses val="autoZero"/>
        <c:auto val="1"/>
        <c:lblAlgn val="ctr"/>
        <c:lblOffset val="100"/>
        <c:noMultiLvlLbl val="0"/>
      </c:catAx>
      <c:valAx>
        <c:axId val="1310040608"/>
        <c:scaling>
          <c:orientation val="minMax"/>
        </c:scaling>
        <c:delete val="1"/>
        <c:axPos val="l"/>
        <c:numFmt formatCode="General" sourceLinked="1"/>
        <c:majorTickMark val="none"/>
        <c:minorTickMark val="none"/>
        <c:tickLblPos val="nextTo"/>
        <c:crossAx val="1310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TABLE!PivotTable16</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TABLE'!$J$13</c:f>
              <c:strCache>
                <c:ptCount val="1"/>
                <c:pt idx="0">
                  <c:v>Total</c:v>
                </c:pt>
              </c:strCache>
            </c:strRef>
          </c:tx>
          <c:spPr>
            <a:ln w="28575" cap="rnd">
              <a:solidFill>
                <a:schemeClr val="accent1"/>
              </a:solidFill>
              <a:round/>
            </a:ln>
            <a:effectLst/>
          </c:spPr>
          <c:marker>
            <c:symbol val="none"/>
          </c:marker>
          <c:cat>
            <c:strRef>
              <c:f>'Pivot TABLE'!$I$14:$I$26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TABLE'!$J$14:$J$26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477-400C-9BDE-1970DCC2B8C0}"/>
            </c:ext>
          </c:extLst>
        </c:ser>
        <c:dLbls>
          <c:showLegendKey val="0"/>
          <c:showVal val="0"/>
          <c:showCatName val="0"/>
          <c:showSerName val="0"/>
          <c:showPercent val="0"/>
          <c:showBubbleSize val="0"/>
        </c:dLbls>
        <c:smooth val="0"/>
        <c:axId val="1310036768"/>
        <c:axId val="1310037248"/>
      </c:lineChart>
      <c:catAx>
        <c:axId val="1310036768"/>
        <c:scaling>
          <c:orientation val="minMax"/>
        </c:scaling>
        <c:delete val="1"/>
        <c:axPos val="b"/>
        <c:numFmt formatCode="General" sourceLinked="1"/>
        <c:majorTickMark val="none"/>
        <c:minorTickMark val="none"/>
        <c:tickLblPos val="nextTo"/>
        <c:crossAx val="1310037248"/>
        <c:crosses val="autoZero"/>
        <c:auto val="1"/>
        <c:lblAlgn val="ctr"/>
        <c:lblOffset val="100"/>
        <c:noMultiLvlLbl val="0"/>
      </c:catAx>
      <c:valAx>
        <c:axId val="1310037248"/>
        <c:scaling>
          <c:orientation val="minMax"/>
        </c:scaling>
        <c:delete val="1"/>
        <c:axPos val="l"/>
        <c:numFmt formatCode="General" sourceLinked="1"/>
        <c:majorTickMark val="none"/>
        <c:minorTickMark val="none"/>
        <c:tickLblPos val="nextTo"/>
        <c:crossAx val="1310036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89115211949858"/>
          <c:y val="0.18154855643044621"/>
          <c:w val="0.71679931900404337"/>
          <c:h val="0.63433820772403438"/>
        </c:manualLayout>
      </c:layout>
      <c:areaChart>
        <c:grouping val="standard"/>
        <c:varyColors val="0"/>
        <c:ser>
          <c:idx val="1"/>
          <c:order val="1"/>
          <c:tx>
            <c:strRef>
              <c:f>'Pivot TABLE'!$C$31</c:f>
              <c:strCache>
                <c:ptCount val="1"/>
                <c:pt idx="0">
                  <c:v>Sum of Profit</c:v>
                </c:pt>
              </c:strCache>
            </c:strRef>
          </c:tx>
          <c:spPr>
            <a:solidFill>
              <a:srgbClr val="0070C0"/>
            </a:solidFill>
            <a:ln>
              <a:noFill/>
            </a:ln>
            <a:effectLst/>
          </c:spPr>
          <c:cat>
            <c:strRef>
              <c:f>'Pivot TABLE'!$A$32:$A$43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TABLE'!$C$32:$C$43</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7EEF-4DB6-9F5E-87F7A7996351}"/>
            </c:ext>
          </c:extLst>
        </c:ser>
        <c:dLbls>
          <c:showLegendKey val="0"/>
          <c:showVal val="0"/>
          <c:showCatName val="0"/>
          <c:showSerName val="0"/>
          <c:showPercent val="0"/>
          <c:showBubbleSize val="0"/>
        </c:dLbls>
        <c:axId val="1081292752"/>
        <c:axId val="1081292272"/>
      </c:areaChart>
      <c:barChart>
        <c:barDir val="col"/>
        <c:grouping val="clustered"/>
        <c:varyColors val="0"/>
        <c:ser>
          <c:idx val="0"/>
          <c:order val="0"/>
          <c:tx>
            <c:strRef>
              <c:f>'Pivot TABLE'!$B$31</c:f>
              <c:strCache>
                <c:ptCount val="1"/>
                <c:pt idx="0">
                  <c:v>Sum of Sales</c:v>
                </c:pt>
              </c:strCache>
            </c:strRef>
          </c:tx>
          <c:spPr>
            <a:solidFill>
              <a:schemeClr val="bg2"/>
            </a:solidFill>
            <a:ln w="0">
              <a:solidFill>
                <a:schemeClr val="accent1">
                  <a:shade val="15000"/>
                </a:schemeClr>
              </a:solidFill>
            </a:ln>
            <a:effectLst/>
          </c:spPr>
          <c:invertIfNegative val="0"/>
          <c:cat>
            <c:strRef>
              <c:f>'Pivot TABLE'!$A$32:$A$43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TABLE'!$B$32:$B$43</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7EEF-4DB6-9F5E-87F7A7996351}"/>
            </c:ext>
          </c:extLst>
        </c:ser>
        <c:dLbls>
          <c:showLegendKey val="0"/>
          <c:showVal val="0"/>
          <c:showCatName val="0"/>
          <c:showSerName val="0"/>
          <c:showPercent val="0"/>
          <c:showBubbleSize val="0"/>
        </c:dLbls>
        <c:gapWidth val="60"/>
        <c:overlap val="-27"/>
        <c:axId val="1081297072"/>
        <c:axId val="1081298032"/>
      </c:barChart>
      <c:catAx>
        <c:axId val="108129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81298032"/>
        <c:crosses val="autoZero"/>
        <c:auto val="1"/>
        <c:lblAlgn val="ctr"/>
        <c:lblOffset val="100"/>
        <c:noMultiLvlLbl val="0"/>
      </c:catAx>
      <c:valAx>
        <c:axId val="1081298032"/>
        <c:scaling>
          <c:orientation val="minMax"/>
        </c:scaling>
        <c:delete val="0"/>
        <c:axPos val="l"/>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81297072"/>
        <c:crosses val="autoZero"/>
        <c:crossBetween val="between"/>
      </c:valAx>
      <c:valAx>
        <c:axId val="108129227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US">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81292752"/>
        <c:crosses val="max"/>
        <c:crossBetween val="between"/>
      </c:valAx>
      <c:catAx>
        <c:axId val="1081292752"/>
        <c:scaling>
          <c:orientation val="minMax"/>
        </c:scaling>
        <c:delete val="1"/>
        <c:axPos val="b"/>
        <c:numFmt formatCode="General" sourceLinked="1"/>
        <c:majorTickMark val="out"/>
        <c:minorTickMark val="none"/>
        <c:tickLblPos val="nextTo"/>
        <c:crossAx val="10812922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TABLE!PivotTable7</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lumMod val="40000"/>
              <a:lumOff val="60000"/>
            </a:schemeClr>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pivotFmt>
      <c:pivotFmt>
        <c:idx val="9"/>
        <c:spPr>
          <a:solidFill>
            <a:srgbClr val="92D050"/>
          </a:solidFill>
          <a:ln w="19050">
            <a:solidFill>
              <a:schemeClr val="lt1"/>
            </a:solidFill>
          </a:ln>
          <a:effectLst/>
        </c:spPr>
      </c:pivotFmt>
    </c:pivotFmts>
    <c:plotArea>
      <c:layout>
        <c:manualLayout>
          <c:layoutTarget val="inner"/>
          <c:xMode val="edge"/>
          <c:yMode val="edge"/>
          <c:x val="0.30253256078839208"/>
          <c:y val="0.15832334391036942"/>
          <c:w val="0.38774709765052956"/>
          <c:h val="0.71569240412112667"/>
        </c:manualLayout>
      </c:layout>
      <c:doughnutChart>
        <c:varyColors val="1"/>
        <c:ser>
          <c:idx val="0"/>
          <c:order val="0"/>
          <c:tx>
            <c:strRef>
              <c:f>'Pivot TABLE'!$K$31</c:f>
              <c:strCache>
                <c:ptCount val="1"/>
                <c:pt idx="0">
                  <c:v>Total</c:v>
                </c:pt>
              </c:strCache>
            </c:strRef>
          </c:tx>
          <c:dPt>
            <c:idx val="0"/>
            <c:bubble3D val="0"/>
            <c:explosion val="1"/>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4CC6-40BC-B262-65EE52D99CF9}"/>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4CC6-40BC-B262-65EE52D99CF9}"/>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4CC6-40BC-B262-65EE52D99CF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TABLE'!$J$32:$J$34</c:f>
              <c:strCache>
                <c:ptCount val="3"/>
                <c:pt idx="0">
                  <c:v>Furniture</c:v>
                </c:pt>
                <c:pt idx="1">
                  <c:v>Office Supplies</c:v>
                </c:pt>
                <c:pt idx="2">
                  <c:v>Technology</c:v>
                </c:pt>
              </c:strCache>
            </c:strRef>
          </c:cat>
          <c:val>
            <c:numRef>
              <c:f>'Pivot TABLE'!$K$32:$K$34</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CC6-40BC-B262-65EE52D99CF9}"/>
            </c:ext>
          </c:extLst>
        </c:ser>
        <c:dLbls>
          <c:showLegendKey val="0"/>
          <c:showVal val="0"/>
          <c:showCatName val="0"/>
          <c:showSerName val="0"/>
          <c:showPercent val="0"/>
          <c:showBubbleSize val="0"/>
          <c:showLeaderLines val="1"/>
        </c:dLbls>
        <c:firstSliceAng val="0"/>
        <c:holeSize val="57"/>
      </c:doughnutChart>
      <c:spPr>
        <a:noFill/>
        <a:ln>
          <a:noFill/>
        </a:ln>
        <a:effectLst/>
      </c:spPr>
    </c:plotArea>
    <c:legend>
      <c:legendPos val="t"/>
      <c:layout>
        <c:manualLayout>
          <c:xMode val="edge"/>
          <c:yMode val="edge"/>
          <c:x val="0.17631201760157339"/>
          <c:y val="3.9800995024875621E-2"/>
          <c:w val="0.69050264943297179"/>
          <c:h val="0.11194108199161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8.6111111111111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9.166666666666677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305555555555555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3055555555555556"/>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3333333333333333"/>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3333333333333333"/>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9.166666666666677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8.6111111111111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13055555555555556"/>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1305555555555555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20000"/>
              <a:lumOff val="80000"/>
            </a:schemeClr>
          </a:solidFill>
          <a:ln>
            <a:noFill/>
          </a:ln>
          <a:effectLst/>
        </c:spPr>
        <c:dLbl>
          <c:idx val="0"/>
          <c:layout>
            <c:manualLayout>
              <c:x val="-0.19941684858264699"/>
              <c:y val="-1.48146436747869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20000"/>
              <a:lumOff val="80000"/>
            </a:schemeClr>
          </a:solidFill>
          <a:ln>
            <a:noFill/>
          </a:ln>
          <a:effectLst/>
        </c:spPr>
        <c:dLbl>
          <c:idx val="0"/>
          <c:layout>
            <c:manualLayout>
              <c:x val="-0.17718657294779797"/>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lumMod val="20000"/>
              <a:lumOff val="80000"/>
            </a:schemeClr>
          </a:solidFill>
          <a:ln>
            <a:noFill/>
          </a:ln>
          <a:effectLst/>
        </c:spPr>
        <c:dLbl>
          <c:idx val="0"/>
          <c:layout>
            <c:manualLayout>
              <c:x val="-0.1638566106206283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20000"/>
              <a:lumOff val="80000"/>
            </a:schemeClr>
          </a:solidFill>
          <a:ln>
            <a:noFill/>
          </a:ln>
          <a:effectLst/>
        </c:spPr>
        <c:dLbl>
          <c:idx val="0"/>
          <c:layout>
            <c:manualLayout>
              <c:x val="-0.18886459941550182"/>
              <c:y val="-4.629603117792167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20000"/>
              <a:lumOff val="80000"/>
            </a:schemeClr>
          </a:solidFill>
          <a:ln>
            <a:noFill/>
          </a:ln>
          <a:effectLst/>
        </c:spPr>
        <c:dLbl>
          <c:idx val="0"/>
          <c:layout>
            <c:manualLayout>
              <c:x val="-0.20052640342618291"/>
              <c:y val="-7.4073218373934501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89202202950159"/>
          <c:y val="6.4646464646464646E-2"/>
          <c:w val="0.84410800360934368"/>
          <c:h val="0.84646464646464648"/>
        </c:manualLayout>
      </c:layout>
      <c:barChart>
        <c:barDir val="bar"/>
        <c:grouping val="clustered"/>
        <c:varyColors val="0"/>
        <c:ser>
          <c:idx val="0"/>
          <c:order val="0"/>
          <c:tx>
            <c:strRef>
              <c:f>'Pivot TABLE'!$O$31</c:f>
              <c:strCache>
                <c:ptCount val="1"/>
                <c:pt idx="0">
                  <c:v>Total</c:v>
                </c:pt>
              </c:strCache>
            </c:strRef>
          </c:tx>
          <c:spPr>
            <a:solidFill>
              <a:schemeClr val="accent4">
                <a:lumMod val="20000"/>
                <a:lumOff val="80000"/>
              </a:schemeClr>
            </a:solidFill>
            <a:ln>
              <a:noFill/>
            </a:ln>
            <a:effectLst/>
          </c:spPr>
          <c:invertIfNegative val="0"/>
          <c:dLbls>
            <c:dLbl>
              <c:idx val="0"/>
              <c:layout>
                <c:manualLayout>
                  <c:x val="-0.19941684858264699"/>
                  <c:y val="-1.48146436747869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B51-457D-AF36-D97B4E270CD9}"/>
                </c:ext>
              </c:extLst>
            </c:dLbl>
            <c:dLbl>
              <c:idx val="1"/>
              <c:layout>
                <c:manualLayout>
                  <c:x val="-0.18886459941550182"/>
                  <c:y val="-4.629603117792167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B51-457D-AF36-D97B4E270CD9}"/>
                </c:ext>
              </c:extLst>
            </c:dLbl>
            <c:dLbl>
              <c:idx val="2"/>
              <c:layout>
                <c:manualLayout>
                  <c:x val="-0.20052640342618291"/>
                  <c:y val="-7.4073218373934501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B51-457D-AF36-D97B4E270CD9}"/>
                </c:ext>
              </c:extLst>
            </c:dLbl>
            <c:dLbl>
              <c:idx val="3"/>
              <c:layout>
                <c:manualLayout>
                  <c:x val="-0.17718657294779797"/>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B51-457D-AF36-D97B4E270CD9}"/>
                </c:ext>
              </c:extLst>
            </c:dLbl>
            <c:dLbl>
              <c:idx val="4"/>
              <c:layout>
                <c:manualLayout>
                  <c:x val="-0.16385661062062834"/>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B51-457D-AF36-D97B4E270CD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TABLE'!$N$32:$N$36</c:f>
              <c:strCache>
                <c:ptCount val="5"/>
                <c:pt idx="0">
                  <c:v>Binders</c:v>
                </c:pt>
                <c:pt idx="1">
                  <c:v>Tables</c:v>
                </c:pt>
                <c:pt idx="2">
                  <c:v>Storage</c:v>
                </c:pt>
                <c:pt idx="3">
                  <c:v>Chairs</c:v>
                </c:pt>
                <c:pt idx="4">
                  <c:v>Phones</c:v>
                </c:pt>
              </c:strCache>
            </c:strRef>
          </c:cat>
          <c:val>
            <c:numRef>
              <c:f>'Pivot TABLE'!$O$32:$O$36</c:f>
              <c:numCache>
                <c:formatCode>"$"0.00,\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5-6B51-457D-AF36-D97B4E270CD9}"/>
            </c:ext>
          </c:extLst>
        </c:ser>
        <c:dLbls>
          <c:dLblPos val="outEnd"/>
          <c:showLegendKey val="0"/>
          <c:showVal val="1"/>
          <c:showCatName val="0"/>
          <c:showSerName val="0"/>
          <c:showPercent val="0"/>
          <c:showBubbleSize val="0"/>
        </c:dLbls>
        <c:gapWidth val="40"/>
        <c:axId val="1120265424"/>
        <c:axId val="1120265904"/>
      </c:barChart>
      <c:catAx>
        <c:axId val="112026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20265904"/>
        <c:crosses val="autoZero"/>
        <c:auto val="1"/>
        <c:lblAlgn val="ctr"/>
        <c:lblOffset val="100"/>
        <c:noMultiLvlLbl val="0"/>
      </c:catAx>
      <c:valAx>
        <c:axId val="1120265904"/>
        <c:scaling>
          <c:orientation val="minMax"/>
        </c:scaling>
        <c:delete val="1"/>
        <c:axPos val="b"/>
        <c:numFmt formatCode="&quot;$&quot;0.00,\ &quot;K&quot;" sourceLinked="1"/>
        <c:majorTickMark val="none"/>
        <c:minorTickMark val="none"/>
        <c:tickLblPos val="nextTo"/>
        <c:crossAx val="112026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TABLE'!$B$13</c:f>
              <c:strCache>
                <c:ptCount val="1"/>
                <c:pt idx="0">
                  <c:v>Total</c:v>
                </c:pt>
              </c:strCache>
            </c:strRef>
          </c:tx>
          <c:spPr>
            <a:ln w="28575" cap="rnd">
              <a:solidFill>
                <a:schemeClr val="bg2"/>
              </a:solidFill>
              <a:round/>
            </a:ln>
            <a:effectLst/>
          </c:spPr>
          <c:marker>
            <c:symbol val="none"/>
          </c:marker>
          <c:cat>
            <c:strRef>
              <c:f>'Pivot TABLE'!$A$14:$A$25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TABLE'!$B$14:$B$25</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07C-4A86-8BCD-6D332ED86A00}"/>
            </c:ext>
          </c:extLst>
        </c:ser>
        <c:dLbls>
          <c:showLegendKey val="0"/>
          <c:showVal val="0"/>
          <c:showCatName val="0"/>
          <c:showSerName val="0"/>
          <c:showPercent val="0"/>
          <c:showBubbleSize val="0"/>
        </c:dLbls>
        <c:smooth val="0"/>
        <c:axId val="1076138080"/>
        <c:axId val="1076147200"/>
      </c:lineChart>
      <c:catAx>
        <c:axId val="1076138080"/>
        <c:scaling>
          <c:orientation val="minMax"/>
        </c:scaling>
        <c:delete val="1"/>
        <c:axPos val="b"/>
        <c:numFmt formatCode="General" sourceLinked="1"/>
        <c:majorTickMark val="none"/>
        <c:minorTickMark val="none"/>
        <c:tickLblPos val="nextTo"/>
        <c:crossAx val="1076147200"/>
        <c:crosses val="autoZero"/>
        <c:auto val="1"/>
        <c:lblAlgn val="ctr"/>
        <c:lblOffset val="100"/>
        <c:noMultiLvlLbl val="0"/>
      </c:catAx>
      <c:valAx>
        <c:axId val="1076147200"/>
        <c:scaling>
          <c:orientation val="minMax"/>
        </c:scaling>
        <c:delete val="1"/>
        <c:axPos val="l"/>
        <c:numFmt formatCode="&quot;$&quot;0.00,\ &quot;K&quot;" sourceLinked="1"/>
        <c:majorTickMark val="none"/>
        <c:minorTickMark val="none"/>
        <c:tickLblPos val="nextTo"/>
        <c:crossAx val="107613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TABLE'!$D$13</c:f>
              <c:strCache>
                <c:ptCount val="1"/>
                <c:pt idx="0">
                  <c:v>Total</c:v>
                </c:pt>
              </c:strCache>
            </c:strRef>
          </c:tx>
          <c:spPr>
            <a:ln w="28575" cap="rnd">
              <a:solidFill>
                <a:schemeClr val="bg1"/>
              </a:solidFill>
              <a:round/>
            </a:ln>
            <a:effectLst/>
          </c:spPr>
          <c:marker>
            <c:symbol val="none"/>
          </c:marker>
          <c:cat>
            <c:strRef>
              <c:f>'Pivot TABLE'!$C$14:$C$25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TABLE'!$D$14:$D$25</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05A-4697-98FA-7AEE2892428B}"/>
            </c:ext>
          </c:extLst>
        </c:ser>
        <c:dLbls>
          <c:showLegendKey val="0"/>
          <c:showVal val="0"/>
          <c:showCatName val="0"/>
          <c:showSerName val="0"/>
          <c:showPercent val="0"/>
          <c:showBubbleSize val="0"/>
        </c:dLbls>
        <c:smooth val="0"/>
        <c:axId val="1088194304"/>
        <c:axId val="1088194784"/>
      </c:lineChart>
      <c:catAx>
        <c:axId val="1088194304"/>
        <c:scaling>
          <c:orientation val="minMax"/>
        </c:scaling>
        <c:delete val="1"/>
        <c:axPos val="b"/>
        <c:numFmt formatCode="General" sourceLinked="1"/>
        <c:majorTickMark val="none"/>
        <c:minorTickMark val="none"/>
        <c:tickLblPos val="nextTo"/>
        <c:crossAx val="1088194784"/>
        <c:crosses val="autoZero"/>
        <c:auto val="1"/>
        <c:lblAlgn val="ctr"/>
        <c:lblOffset val="100"/>
        <c:noMultiLvlLbl val="0"/>
      </c:catAx>
      <c:valAx>
        <c:axId val="1088194784"/>
        <c:scaling>
          <c:orientation val="minMax"/>
        </c:scaling>
        <c:delete val="1"/>
        <c:axPos val="l"/>
        <c:numFmt formatCode="&quot;$&quot;0.00,\ &quot;K&quot;" sourceLinked="1"/>
        <c:majorTickMark val="none"/>
        <c:minorTickMark val="none"/>
        <c:tickLblPos val="nextTo"/>
        <c:crossAx val="108819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TABLE!PivotTable13</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TABLE'!$F$13</c:f>
              <c:strCache>
                <c:ptCount val="1"/>
                <c:pt idx="0">
                  <c:v>Total</c:v>
                </c:pt>
              </c:strCache>
            </c:strRef>
          </c:tx>
          <c:spPr>
            <a:ln w="28575" cap="rnd">
              <a:solidFill>
                <a:schemeClr val="bg1"/>
              </a:solidFill>
              <a:round/>
            </a:ln>
            <a:effectLst/>
          </c:spPr>
          <c:marker>
            <c:symbol val="none"/>
          </c:marker>
          <c:cat>
            <c:strRef>
              <c:f>'Pivot TABLE'!$E$14:$E$25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TABLE'!$F$14:$F$25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878-4F52-8D90-C5F8DEA5702A}"/>
            </c:ext>
          </c:extLst>
        </c:ser>
        <c:dLbls>
          <c:showLegendKey val="0"/>
          <c:showVal val="0"/>
          <c:showCatName val="0"/>
          <c:showSerName val="0"/>
          <c:showPercent val="0"/>
          <c:showBubbleSize val="0"/>
        </c:dLbls>
        <c:smooth val="0"/>
        <c:axId val="1310040128"/>
        <c:axId val="1310034368"/>
      </c:lineChart>
      <c:catAx>
        <c:axId val="1310040128"/>
        <c:scaling>
          <c:orientation val="minMax"/>
        </c:scaling>
        <c:delete val="1"/>
        <c:axPos val="b"/>
        <c:numFmt formatCode="General" sourceLinked="1"/>
        <c:majorTickMark val="none"/>
        <c:minorTickMark val="none"/>
        <c:tickLblPos val="nextTo"/>
        <c:crossAx val="1310034368"/>
        <c:crosses val="autoZero"/>
        <c:auto val="1"/>
        <c:lblAlgn val="ctr"/>
        <c:lblOffset val="100"/>
        <c:noMultiLvlLbl val="0"/>
      </c:catAx>
      <c:valAx>
        <c:axId val="1310034368"/>
        <c:scaling>
          <c:orientation val="minMax"/>
        </c:scaling>
        <c:delete val="1"/>
        <c:axPos val="l"/>
        <c:numFmt formatCode="General" sourceLinked="1"/>
        <c:majorTickMark val="none"/>
        <c:minorTickMark val="none"/>
        <c:tickLblPos val="nextTo"/>
        <c:crossAx val="131004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TABLE'!$H$13</c:f>
              <c:strCache>
                <c:ptCount val="1"/>
                <c:pt idx="0">
                  <c:v>Total</c:v>
                </c:pt>
              </c:strCache>
            </c:strRef>
          </c:tx>
          <c:spPr>
            <a:ln w="28575" cap="rnd">
              <a:solidFill>
                <a:schemeClr val="bg1"/>
              </a:solidFill>
              <a:round/>
            </a:ln>
            <a:effectLst/>
          </c:spPr>
          <c:marker>
            <c:symbol val="none"/>
          </c:marker>
          <c:cat>
            <c:strRef>
              <c:f>'Pivot TABLE'!$G$14:$G$25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TABLE'!$H$14:$H$25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99E-489A-9859-7BA80D861F3D}"/>
            </c:ext>
          </c:extLst>
        </c:ser>
        <c:dLbls>
          <c:showLegendKey val="0"/>
          <c:showVal val="0"/>
          <c:showCatName val="0"/>
          <c:showSerName val="0"/>
          <c:showPercent val="0"/>
          <c:showBubbleSize val="0"/>
        </c:dLbls>
        <c:smooth val="0"/>
        <c:axId val="1310036288"/>
        <c:axId val="1310040608"/>
      </c:lineChart>
      <c:catAx>
        <c:axId val="1310036288"/>
        <c:scaling>
          <c:orientation val="minMax"/>
        </c:scaling>
        <c:delete val="1"/>
        <c:axPos val="b"/>
        <c:numFmt formatCode="General" sourceLinked="1"/>
        <c:majorTickMark val="none"/>
        <c:minorTickMark val="none"/>
        <c:tickLblPos val="nextTo"/>
        <c:crossAx val="1310040608"/>
        <c:crosses val="autoZero"/>
        <c:auto val="1"/>
        <c:lblAlgn val="ctr"/>
        <c:lblOffset val="100"/>
        <c:noMultiLvlLbl val="0"/>
      </c:catAx>
      <c:valAx>
        <c:axId val="1310040608"/>
        <c:scaling>
          <c:orientation val="minMax"/>
        </c:scaling>
        <c:delete val="1"/>
        <c:axPos val="l"/>
        <c:numFmt formatCode="General" sourceLinked="1"/>
        <c:majorTickMark val="none"/>
        <c:minorTickMark val="none"/>
        <c:tickLblPos val="nextTo"/>
        <c:crossAx val="1310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TABLE'!$J$13</c:f>
              <c:strCache>
                <c:ptCount val="1"/>
                <c:pt idx="0">
                  <c:v>Total</c:v>
                </c:pt>
              </c:strCache>
            </c:strRef>
          </c:tx>
          <c:spPr>
            <a:ln w="28575" cap="rnd">
              <a:solidFill>
                <a:schemeClr val="bg1"/>
              </a:solidFill>
              <a:round/>
            </a:ln>
            <a:effectLst/>
          </c:spPr>
          <c:marker>
            <c:symbol val="none"/>
          </c:marker>
          <c:cat>
            <c:strRef>
              <c:f>'Pivot TABLE'!$I$14:$I$26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TABLE'!$J$14:$J$26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5E0-462F-9EF7-6F57E7A521CB}"/>
            </c:ext>
          </c:extLst>
        </c:ser>
        <c:dLbls>
          <c:showLegendKey val="0"/>
          <c:showVal val="0"/>
          <c:showCatName val="0"/>
          <c:showSerName val="0"/>
          <c:showPercent val="0"/>
          <c:showBubbleSize val="0"/>
        </c:dLbls>
        <c:smooth val="0"/>
        <c:axId val="1310036768"/>
        <c:axId val="1310037248"/>
      </c:lineChart>
      <c:catAx>
        <c:axId val="1310036768"/>
        <c:scaling>
          <c:orientation val="minMax"/>
        </c:scaling>
        <c:delete val="1"/>
        <c:axPos val="b"/>
        <c:numFmt formatCode="General" sourceLinked="1"/>
        <c:majorTickMark val="none"/>
        <c:minorTickMark val="none"/>
        <c:tickLblPos val="nextTo"/>
        <c:crossAx val="1310037248"/>
        <c:crosses val="autoZero"/>
        <c:auto val="1"/>
        <c:lblAlgn val="ctr"/>
        <c:lblOffset val="100"/>
        <c:noMultiLvlLbl val="0"/>
      </c:catAx>
      <c:valAx>
        <c:axId val="1310037248"/>
        <c:scaling>
          <c:orientation val="minMax"/>
        </c:scaling>
        <c:delete val="1"/>
        <c:axPos val="l"/>
        <c:numFmt formatCode="General" sourceLinked="1"/>
        <c:majorTickMark val="none"/>
        <c:minorTickMark val="none"/>
        <c:tickLblPos val="nextTo"/>
        <c:crossAx val="1310036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4F2781C9-8DCB-4877-B227-41984146D7B7}">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_xlchart.v5.6</cx:f>
        <cx:nf>_xlchart.v5.5</cx:nf>
      </cx:numDim>
    </cx:data>
  </cx:chartData>
  <cx:chart>
    <cx:title pos="t" align="ctr" overlay="0"/>
    <cx:plotArea>
      <cx:plotAreaRegion>
        <cx:series layoutId="regionMap" uniqueId="{FAAE3EE8-DB7C-43EA-9886-DD8E21636646}">
          <cx:tx>
            <cx:txData>
              <cx:f>_xlchart.v5.5</cx:f>
              <cx:v>sales</cx:v>
            </cx:txData>
          </cx:tx>
          <cx:dataId val="0"/>
          <cx:layoutPr>
            <cx:geography cultureLanguage="en-US" cultureRegion="IN" attribution="Powered by Bing">
              <cx:geoCache provider="{E9337A44-BEBE-4D9F-B70C-5C5E7DAFC167}">
                <cx:binary>1H1rU9tI1+1fSeXzEaO+Sv3UO2/VSMZACCSBhJnki8oBorta99uvP0vYEKw4wNTDqVNmpkKB3dbu
Xr1va+9u/ue6/891crsq3/RpklX/ue7/fBvUdf6fP/6oroPbdFUdpOF1qSv9oz641ukf+seP8Pr2
j5ty1YWZ/wc1Cf/jOliV9W3/9n//B5/m3+r3+npVhzr71NyWw8Vt1SR19cRrO196s7pJw2wRVnUZ
Xtfkz7fLRJfhzertm9usDuvh85Df/vl2601v3/wx/6hfHvsmgWR1c4Ox1D4QSgjCmbn+Im/fJDrz
Ny8bNj3gtsU4tTdvYPfPPl+lGP8Cge7EWd3clLdVhQndfX80cEt6/P792zfXusnqadF8rN+fb79k
YX178+ayXtW31ds3YaXd9RtcPU3hy+XdnP/YXvb//Z/ZL7AKs988Qma+ZM+99Aswf5XhqLNXBIbx
A6oYpTbh6u7L2gaGEHIgJRdKCnmHHIBbb4o1MC8QaDcwDwNnwPz1bS+BuQpLP8zC10TGOhCE2opJ
a42MvY2MZR9IZZtCmZvXZyrzEol2Q/Nz5Aybq7/2EpvPt/0KCv1atoyRAy6ZzW1CdtoypQ4YY1RZ
Fn0A7rHKPCvOblQ2w2aQfP5nLyE5v+3enN324bV+RVz4AaeEWYSvLZUJhXjsY4gpD4hpM2XaMyP2
Mml2w/J47Ayb87M9xaZdvabvZ9AHITkXzHzQhy1ciDyQQjDbsu1dLub89jl5fofMetwclau9ROWv
ZPV9lb6mf6EHFjw7pXTm8m15YHMTFszc2C91r6Mbl/+8JLsBeZjCDJG/9jMWW9wmq25V3t6vzn8f
JUNTTNO2JGVirSlY+ceaYgl4HltyRuz16+L+2WtkXiLRbmh+jpxhszjcS235fJtlyANuXxMcAbWA
RpgbK2XSbXCgNowzKolFH8KCbbf/ApF2o/NoNjN4Pp/vJTx/lfEqq141KOMH0AnbZGSjOrNoWSHB
ZIoIIdY+xpypzksk2g3Oz5EzbP662EtsLnVTB28Wq1jXr+htOIIzJgkX1iZbmTkdhNIHlJlcEcm3
jdpL5dmNzvboGUKXi71EyNWwJNd1eN3U90v13/seTg6EJYhgTDyYry3fg3CB2eAJ6ExzXijNbni2
Bs/QcT/vJToXAeiiNydVsspuXhUeSW2qxMbzq5l9swAfgWeaqJq7rxkb8FKpdsO0PXqG08XJXuLk
rpLwhy5fm7OhgkupiNqpRISogylAQI5K1jDd75B1APcymXZj9HjsDCF3P3mbD0H4ivQANw84/D9R
1u40FBQ0XmEgoa01djMNek6a3aisR83w+HC8nxqjURZY3bwiJsw+QNAmhMl/xsyPnQ4xxYHgls3k
DAz3BaLsBuTnyBko7oe9BOW+avNG/3iDuTXp91cloQGQCQAI49vZjmUdmERSBSJ0bcjw+uNs59+K
tRus3Z8yA27h7iVw68jUXZU6CV+1osMAGVOgQjf0NFTnsU7ZJjIlDg4UzujuS24j93K5dmM2Hz9D
63I/0Zpo3ne3ZXU73K/WK4Tc5gEBG60E2yA1YxQsfiAtW6DsuwZKzXTsZTLtRunx2BlC5+/2Up+O
bjVKcK+YsjJ6IDkyHuSkO4M5mx1wzpkFXdoZMLxAoN3YPAycAXO0n2Hcyc0qeMWYAUwCfI5p0fsQ
epYJEQK1EQjkUBu919V1dP2sILvh2AybgXGy2EstOUngbXRY3a/M61gxYIEYbdNBMCOtbXVAuC2Z
sH+S2o8jhZdI9BtgHuYyx2Y/CwrvdRNW4epVgwHzQNkwX1Le+5DtYEARBAPERv/HJimauZgXibQb
nUdDZ/C831M7lt28MjjqAESB4vY9Jz2P1OQB+DbwpSjF3X3N7dnzAu2G5uR+4AyYk/2sJpzo7hXd
PqcHpsWlsDh/cOuP42fFDiaGVBJz8/osfn5Omt9AcjeHOR77qSinr13bsdEcyNFNY22YGTIzYjYi
ApOg+LPxMKgtPPYwz8uzG5P7cTNUTi/30vOfYkma6/gV8xeGDjVqUVuKn41OjzXFFrBflmUxsmnq
nNmvl0j0G2Qe5jLH5uteYnO2CrPb+037CiGZQCl66tp8pBCPgZHqgBIU42DndpI3z4qzG5XNsBkk
Z4d7CcnfqypA03Wts1fExQIFTZiw7N8UQal5INAqZZt8nXLC0D02ZC+TaTc4j8fOEPp7P93M2aqq
VtdBU93W9WvmM/QAFRqk9dbGas28DSpt0hToj7JnbubF8uwGaDZ8htHZvmJUDq9bCJ1KBvA6sGzb
QYAlUb4h6GVXG5uGYPqx7pytnpfkd8Dcj5xjsp8UwET9Ha/SHPbtNZvXODuQtkCeed9AMMtmpgq1
hd42EJ7ruBps52OAXizWbpRmw2dQne9nxe389nu5quLV/Uq9QmgAFFB+ZkDiAYXHoQGa18EXTJ3r
u/ukXiLR7wC6n8scm/0MEM7CqtJNGb4eNjBtOOwBMmDj/ecdhlMPG6Jpi9ANmTOLp18i0W5sfo6c
YXO2n0XRs/A6CP3Va4Zu6C9ESKBQCl2HzDPWGbkO4gWFuG7z+owVeIlEv8Pmfi5zbE72IrC+fvKU
3doDrO3a1jv/5QFDtE4jJgNpw352b8zsGhgC9BHchwczonN2+O/3Yu0GaTZ8ayb7cbLwLJzak1+3
53PqiFY483nvS2aRtOIHROHAJ44f3hvRdaHmRbLsBuLR0Lm67Ce5OZnm6f88f01Pg14nipMGDyWZ
WTCNmg3Oe1K05WyY51+s2YuE+h1EjwbPQdpPbu1MZ/Wr1m042mvQiYtmtd0kNDGBEMf5UDk15jwO
o18gym9guZ/DHJLPe+FmtqTGEfYpH/iqy/h+dV4hdKYHyC4pn05G3X3NExxxAJUxkQJtMtCZ0rxE
ot3Q/By5NUtM8ut+YqNLHDH4f9D6hG5Bhsr/w0nD2SEDC6VoGwcNpdwkP3OEXizXb3CajZ+j5e4x
Wq9+IARcKI5Row+NbbqbtvkcEKA47DZdTbAJqOGiHtu587u1fl6qp5C6Hz3HaT95nQ9xgkabVz0i
Cn2yGWDaHAkx5wEcCkA4UG2a94d6Zhi9RKLd+PwcOcPmw+le6tCH8tZ/1UoCmjxhx9BWI3drz10l
AUwOuqe39eZ5SX6DyGYGczz285DbR5wPrYakXb3q8Q8cMbAVTn9sqDNzri9omraZbU917AcS4bFN
e6lUuxHaHj3D6eN+1g++1Kvgfv/+9xHcdBMBKjsgoTcGbdZwe3fZjYVuKCpnkcFzcuxGZD1qhsSX
/Yynr27LFBnC64GBPk7TEhT/zeNo9N1KKpXEVR13XzOa8wWS7IbjYeAMkav9ROTv26p+8/OunseU
1dYE/y2ThnuFOEWNGsW0u69ZEI3zAxL1AzSub9qiAd9jI/ZisXaDNBu+NZM/3/59tZfu/++wutZZ
Fb4uIQ0yE2cH5MaX/ErhWLiESKAT+iFb3YLpJSL9BqKfQ+fwnOwnPIPG/Xf+/T7+7x0NegihOjBi
v7mNABU2NHoQ3IljbtC7f/aaAP37eYF+A839wDkwX///APP7q/AebgtcrOrV4d01g49uw3v61bu5
4+7D2dCNGdoJ33rrn9z8+da2GdKYh9sLp8/Ysl8/r0KZj7ldVfWfbw3cwoJ7CnCTIXoSCS5nk9C8
DrZ4/RJ6e6SwcQKYmwgz3r7Jpjz1z7cIPVB9gFlVDHcg4JoKhB4oH969hPZGtAUJNGkL3H9IcW/V
/QQ/6mRA3vCwGpuf32RN+lGHWV39+Rb19rdv8vX7pukJriYKiuAKH9wSg4MS0sTr16sLbPDp7f8n
jtogIqMqjgc5BP/UUZ3lC5mzrnH6MdVub5VpvcyL4WOi6di5SdC6yPCUm3lmvozaMIuckY3kHy9s
0sDJsli6oTK7276WxsLGh7u2x2In8euPmW0YTtkk37hR2gvWhPky81V1NDDTPyx7JQcHixgee6kQ
l1HdZe/7vh7Pk0jUnWM35nhsFZXHXS9Ky3fouI0XjfZ6x7CSwKmDsnCYkuVpX5SRI1OWOEYvoqMO
wlGHlTI/scbQO9FGWV9kyufvyir8FlmF8U+YpMZnv8ikw4s+O2oU9Q9zP2dOblf5h7Gv7EXaV59a
278RRoxJepgpCegnTod4qVQcLAbBDCfys/rI9OMfecnCzjFVrReZOdaHIg/HJS3qfFmMeHrQ0k+S
9aYTWvVZrQvmNJR+Con92WubM+KpzAn67LIrRvK+7/LISeKsdajdTf+k7/WQvud2/o+X1tQdSd2/
iwf/m5LeiSx06ySMfYqH+Fsh2sixtL7sI2P8GieZuchZECxiO2+WjTm0bhhmLrbg5555h54VSSf2
5CRC4UiBj1ZFz46s0TI/sNgwlnUb60u/UsmVHhp+RXqWHbEsyd3C99hSErt3srounMBMf1Rj/hGX
D4zHHjfe1XwoVpqT8nOu6tYJQo8yl+XJYWfT/GPSiWPPHm3HFnXxYWiD8h8e259lFeoj3ZfhEakG
/730YutwtBQ5VoW0D8vE/pKMuVE4nHVffO7573iqK8u1/Cr9RJXXXBtmUWauVZjsU00Tdp6GRUAW
HQ1629FBMR4mQXbJDNIfsjIrgwXV7KJKarWsbC9bMBZI14PmOFHYhosgMVq3TftCHZUFy+MTPyfE
8cNBOxERtlPbrdTnlPTNqe8bdbPsSkN8sXgXnvJUmt84Jr6ohjp00zCi4UJgLfWS2KVXOqwfzNNu
KER9oiNTOEJE9fDDyMRoHNml1t6PQVndWUJLFjh+xuPDxApZ6ZDEd/M0IpePLyLdMhHXOh/K0A82
V8A+/Pi/n3WK/+9uJv35y+kG2Z8/oUK9vnr2yXfhbNrkoqr5myZD//BZP+9Anazrw4WoM3O9vqz2
3tT9mxe3DP1WrfXejU6WkHL+lJ2flWx/Gvu7cRtbL+WBshjDaQBY7zubfm/r0SM43c+J66DQ8IQ7
H2w0BGxsPTqdGHgXFJs316VsDD1B6xqjKOooghYchWsg/o2hZ9t2fnoioaZCLE4t8KQ4qLht5xMS
lRnpYnFrE69u1CHNeW4krpm34XglRJPHK5hlUS2zYqgGvqhpL4LeNbRnfvezkmeGq2kfW+9UIIZm
ESsjK447lSbVWSLS3BgcHfci/y7iOur1wpAyiZjrWxYnt1YPk3GRBL2VrGxb5N41S1khz30ZFjCz
KQkriMJzUaYfAmLC8i/8RJRx7uhOpOl7Yg0FRPbTlAynNGVZ9MOoWo0xjyDd4Q2RqzzyheCPTRRs
FFpqJ1oGy4Ud8dgXWiQNm0AG9q3X6SwqjuuUJ/w44W1VWsdj5ddh545hjptCEtMLqbd8+vGTV99+
/tSvw1AzQi4L/6Wm1x/54jFidiVNGd5EJGZx6NaaCSi9UtQoomXZd35ZL8qg9nngGNwY8+xjx9lQ
UZfwUXbsXS2DrIodDZ9SknNcD1PgtaeFBLXxWEYEI4zhgB4umkXhatqW2zL2QWjQoGTGjTTK1qQL
f7R8q1gmNq+Z6WRlLeW3WJhejeD/Iax6HpvpuQijLAoyhqINYP7cvBm0pQ1m3/gD9px0WjNPqn8C
7tHMd7oobMIPmYf7s2snCDQoG+fpxyNKm03bwhWuOOCruADlY03L8ggaX7ShYfYBu0G0YRXMFZ0p
xQqKZMBsj6GVnIcG0eSMxcXQXMaVaY6Bg57KBIvytCSICrclERQ937iZbKq5gw6ZAVDL0IyGOPOu
PTVmojzSRZ56w6HhpZUajga77IHK04/8dfIo/ksQ+zj3N10WMIsRAyvwkmgwyxsuO2j5ciByJPFS
lF1T8cPQ9rj8VjZY9cKpJAi1bxrhRakO21CbeffMRiAzS2ZNlxjj6rxJUXG0F2d5ZlCoMRIqr43v
6Fi1UuO4r4NJIdJeB7iku+kiPnI3TKuB5k6vKINUIjSD5jLNZTS4mUHK7FKlQVpmi0Lokl6kCGOr
70+v2WRPf8bViPVxjAVnwlB1xz1Z0JaZLWk6zy7NYuy/92VdYhOYTWxiscy+Y8Jw+pK1xmVO42JS
mrrT07cw95t/u1gEOcdUOAPNzJFLzMWwC1rVQyX19ywRBmx4BOs1dk47mPUgTpknYPcrv8ENfGkk
MljUMk9LIo5tIzLa2CkCWNvJ8g8BRmXhmLSnvI9znT5jVsh8j+F+CbQzUlxhQIGwlDP/1LMuy1U2
su+VR6WRHkZ1lSfNx2Kswzxzu2IoIJxhpS1e00OR6mFhx+NgXHZ57p1Uqkwi303H0RxO06DIas/J
kO14tdsI00guZKr8MXUpUz1MIjWigWTvzFEl+NQ49LqieEZNCdLErQ2AdB70vpImjnDghLmYWQzs
zKxoszb/ZgktIuHmJi5vKBzPa5QqXTJaBky7N6ytZ9JwvNbcmZOceDZe6ruayWLZdMgUnlNoPrfi
6ARBMCIUIRSFoV+2RdzHVeoFOv+Wl9Ci4pBVsc3PKAnYcMqqZsByKK9Nxqs06IfBcpqg7IrAhcHv
5IVfjJ5xXKY8Gq9Ko6nkuR3KKUDoeZsm6ihuxASPrpjCFhpaS7QXeRnF49WYyLiLHTNJJqcVYvUB
kM5UgF8yxKrjlZ0i5/McJqIB36rR9Gt7kYuKVUtpNRN2ce+HCDCKu8cr2zcGJIe6j/ARGsEDJA+N
bIoN6lyk8aqvZFbkS9WWpL3kTI/1+7KMEXcnSVrS1DV8L+2PfQ7n+jWzM49ftWZLsMks20ec0RaZ
RojytG2Ym3CsvoUqKDoMOdJ/RmZbg3lD5hOVJ99Gklal7/TUtPLK6XSkkxPWFB0MxdNPnFsjOp1P
peSOaYDvnj+xKs0q6FLWfWVjM23GruGT+aOVFcN5y7YQ8psXsRGbsKNNXflnd2RG+YyWT5TGllIw
XCJMLTgu3FNCOaLkbds9MmSXhpLpVcqztGZOrRth3OoiKGCNgrjKyGHpWTr82Fa2D4uTB0L7h75d
01Y7OD3YJa1TU784TTxbXvYMieDgVB2R7UVtG2boFmLs9Sk2kRk4kcm9MHe4BwIEyh6Y2Ie6DRBd
nHhRXE+a3+JU3Ifp0uN8cFhcsr49enrh53bNxskfc6oQ0bt7qcDzbM84ll6QdUVlfWmbzEQQK8qS
Iohtx2nfcgRZ/DggXY9t28eK4Ztf30W2hsynLc2aqKPepdfLaUvTIhzT8jjMKZtMZDFWJlkWSZtX
4dEohhha53XpFFOTwU6hnRYpoEZPT4nOLJuNCMiG24RVA4K4N2hmqguWpaOOMvrFrgMG3apBlkCA
2mDNpLp3eozWpwGyeUE/qThs5WRSyryAozECgjCe9GL6lS5inGhIVGTx47BLpnUohk7Lc6/o8a4w
YNMUBz+V1TI2rJItc7tsWeUO8BeY7jNTm2UAmJrC5VUUPfO4D4Qj3ttGq+5jYiWNHr4wv50sVV0W
2FpjMob6ujbtmGbOAMZmvLJoNvnH1NAEgPQyTfzhcEwlqf2lYkbTfUGUWmI5Oiti2H2sHWFNstBQ
2GK8S/LJujUwm8chzTuYtRoRCR4Y1p6Jn5BjESxF6nMsRV1bgVG7ImkiqESgaISf1uszmcLpQMhT
kfZMR22EC4iuLCpspJ3mL6Eu6UYuB1kYn9vU0rAO6/CWBnbfxi4yy8DPnjMLM3c0PZLjIBA14ZbA
C80TLzPSCCHz3vpcNQQ7pB5whi88gu/H+vAo51ocep2h+8qRCRuw4EnrZQhZYPSwSl3ZJ/VHS4K5
iZZezW0YAyhke1Gi5xseIDWg+HWfwVFtYPOLLsNS9omdQVegRRMcftxPQBhRSPBNDZFqL0wNWik8
EnEM3xTLespTn15tPmNgcVZdTk4ARgJ30SAKmmc2CAcrwzf74XMQDDLxnLqJWe56nelF55KOvBwO
iwD8pe0oSlUUOGVZhMU7M2lYL5wc0Y5xWvqpwc/AS1rMLTrd+9dmmJjHnddwuYitTCc3PErG8iLV
MsUfEBpJ0n3gLTH7cWFHmRKg8RA/VmCuOmG352UReL0GjWqm5D0zS6IWWVYq4kZ93ZSeo3u7GCMn
yNqS967fxy2UoR3Lbkic3hARj5aKkoZfyqQeuO+aPWm65ihXXUA8xG+eX5/UgYXIzLXGpBtHpLXY
ivlJHw9e4xRVHsllqyyfLURq9OPnTmoaXjU88b0F4zUl7oD8VA+O9OtKLVRIu9j1ReIf47RmvSi0
2Y2nYFJN84h04GqXvlHZgXmYxzrlXwbR+rHxRWmz7z/3dc/qM6OqM+MCHsNqbkQpZflltFo/006u
NQmqT6ofk/jIC8FuLEfN7VQ7KtaMBq5VjlVhfydpZGc3Ac112y+wVYbiVjV115lunHQViY5rLyuE
vUAeIBJ55KVGLM8VsYw4PmplTqskuA3sjNVY5Z4wu+RnI9MttvRIyioPPqG2V0vzMMt4nlsnjfLC
IHmfiT4u/MOo9euufd8Jzw/DpcfTrhEXXkZZcSIjHvj2EntFgofP29FE+JlUdtgpxze4LOpF4JVj
NJx0fmUE4VEXpvA2bqw6DgPb5mEj/tFGI0V1gs3RGZ7bMYQt5LzJEXUppx6Y3csPCbUsfKvXvzTC
MMFruEKT43GjrnjxfWwKRdt3kSxznx6T3jAsyx0iETfWUZ9FJE0cwdvJL5rCCDEdnwk4lVXvDShr
upEIlPA/DF3e5dbHyDOiLllaMTNofhI3g7LbDzJiIlROodTESVhlLYL4yvI9zxhPOU8qrJQxFDDZ
Z7DaRSBODeaVVvKehEVIko9R1EW2d9hFMAT+oQ7RjFi6MFmTSENrJCY9NP1gCIuFmccRahhZbRoi
+4f6NMPz0ihR6kvj20XhlsiDsbLUbkJ4EJfIYPoQyI+QxSkKNcX0PKgwezcPSMbkMgq6acVYUsf4
pqugNi6z1JpMPm9r37Zc1dUaG2DMEG8c1apM8b58PdWgFiOWr4hwwYIFX1J5eFoSECSZGQkneEjO
Ayr+Jkk/rXPGVQQuyWiMElAYWWwH/LYokNAUyzIMEWm5nU0Gq3BDOxCNAQR5UzRXdZQ1YYb1MoJR
HwXNyEl/ZkfWJHIIpPPxUmJn4QkMLxXfPaOfNpgsjQl5MRj4XaLSaWnaluCtcLF20UGGFgVxzHEz
n7JkrPgOwi3A70Sfa3kZC+4p5vJOgQBycisgWIvN7vHGSuEjrciYJufVw91iNNg1pbuJcZUYxfQT
q0R8xsywNC43S22s336/yOv3gSmg8ZlF8xQCkMwI2u9xKPOwPAozNmDSBR3xd9scnzI/NC+RgPta
OWINlB7bGlsNmXdT+icZUYMnHBIH7SA/qLTRWKWWpgneQnNwbKULmsNrlRObwxT0+imu0ICOWr5Z
fFfrFdQ5NAh2bT2ngIbI0dxcZ7Ijx0NjT9m5uYZ2vT1QMEmwPpKHGHEorGSafI8SH/apT8rpMQEP
JH456MK0gi+jEfKmfoeZsml51xtpbIYGUmKS06eQsKwwDueqGHZXVQeT6OsFNcZuxA86YZpbh4Yp
sjg6GVHg7PMj3wSjZR52YaOh0yryJ+aj6oBv2Fq0+E6kn2H7VAIRKyZftgh2P1TgsqcPpO30jbe+
jW+oYU3qkI5ikj9rpB90X5rET/wQlUQbnxsUjPjsOK4Gi9SnbL1XwqhStXW0WXIVtSXE6UMW40Pg
ATQeHuVhDD/fkmKU5hdEbpHdLvLCqLPQNSvfw8NFFOB+6EWd5OA2ExAGoGwAU9CcWNqf1LmBf8Xv
4qGRkb2MESz2wzumqqTXxzXXZpq6ieJJ2jpehSLRCVGkwfuDuqjwDUGjSM7TosG/Q9qBRBNmR0AV
FeDyk/M2rj2QAl0Z4ekk8HV7JTOvRxbgDaje1otOwZRHy54VFBbGLoOksQ+TFC42PeyNzFPViVBw
Vf1XU/YR7I2faB3Hxxs6OaqToIyWTZAg370eeIWDDcd5FGA5jtidzhTaTrBgldfF3njFAlt39ZeC
dUEnj+v11HvlV1gilvdjjBnFfleJQzmaBFauLvm0fKTPp10Dvmra4mv+1K7iDitAGjrNtw5Dim8l
NjjeX4SgQg0nTEbwyrjGNM6UA8pikOkZy0mJd8iBTDlsK5oK+2pNsoxEJKW3bLKi9OiJ7xUjPmNc
U28e0nKwhoXgMfhSj8RIfdMUuVPm1gmICXGaxnLSpxrlO5DwfmzXMJVMegN8XjXA0kRLZLbT4jUh
m6gC2tgxuPgoyXwMx/0AmOXXDuGZZ7zrvKosw3PFoomk1A3c3ZkVe0zWn1AXTQfvsPciYwiWsstF
Ui1AXeCPHjgWSCD5jftoDSgcOEMF8EeDj5iVzNLJbaTCm7ZbSUuCzbdeyajWYKJZaIasfdeNIvWs
T/HYdMZliWAarMKYF0p+g73F/jK6fMQKRGgNmLZRnhkw/kgvJ5YqCRGvIrJWqe7yb1INQUG+8z6R
ybmURT54S051VRs/upBEvXcIj8YS4VQJ+G/DtRNilVdgJLu4/mz6ReT7KKYOLOgvOguxTXGj2rAt
6NfKs0FNHJVx06bKNehYxVcjbyjXTgPv0CPZJ0QjprQsoRrSYJenkaJui18aVutYHSpT/WIzkzWW
RR6BIHbxJ6SGaVp35iZJ2sn+qcGfrAmi/0l5wyqd3pHdsfdeRKffCWIaeMfgD9MbPQZ2Ij1E5j7V
NsLEy6HKPqJF73ysB5IfRlDUSStVOr2y2bKIKWGJFK43wEtrPnwyp4bvlv1QMsshtDTtj01g+Z12
OjMDe86H0VP0pCuySct9Y5zowAp1InzjCMvqk2I0sb+5ifrDOXjLSfI4RKXx2+ZBolRwaQW2inG5
ztiyMBqt2ImyvOGf4rXBitdEY4FecOwGIykmErIqZcn5IvXTQntOUMjGuGxCkWPOdYcqXvsupP4U
xgW8xzOsNpnEau4UztAx/IjjiWZS8pxOZcZF1vXTnrS8kcahI4IqS9PDIEqgjcv1goAHnoxejJZ1
fC6viBGdBpQllv0M8TVL6MHlwD5gB1MYN0l+oZWDGjUE8NX0MtBaQmrL93toQ6dhZguDTxqUtCBe
AqcNi0n2Z7K7bb5rejxuVsKJiOnPmeL5sypA2fTa6CoLVNXaNEbggCEF8gBo0tOPmhHo0CYTh5nx
LFBW+FdOaf2jClVnx4XtIZS83yNm3GvtFrnH+QecVJ92t5LBBGoTRkBY85IDso1xfFqWbQoBbWrY
Pzb+OogtUQ7HPqfbsngto6BvI/8SJxZhxkJBpni8qvBHXQ9HjdD5uXX+9YFoPwVxIG1FQS6qGa8Y
B6VJktT0LtDAA0fhx/D4J9YQw8xtNPvpCZKJtvtZ3plmON38L3C7gk1xt9+cyOyTiKPbJ5EXG4vR
BeNE2g+SDUIse17Z7TLKvbH81HRsiBZpk032nJUwDUY1cvijZyTa3umQCKnUdDsns5RAq+C8LDYo
0+isgRUXyVqpOsR10PG+QVdPsQztNgQEAW8GaKZicA4ILYxgEiTKWdGMblsgs1+KlGlhOj1My+DC
1Bd4O/TDI+fhwJBPut26npWvzezTk5jDCODwt+RM3EQGSpagN25738DvFjXtjfY8qOLJMo13gVBe
iaz5NBh2w3GV68upLoECCI7F4sb6u57X6Zzf9vOsHtEILjttzjdur/eDInJMDcuqHfSH+f+KWhMm
KP/pz65AMdBmy38xB6zzwES3YXS+dksIkic0rDiBXmRVMTmMpyc42ZdH2xQbAuWn6RoQ9KNwMJoz
PrMbxj4sRxEfW5lRxsK10tRi32QJhXlOBX99FKCzUcHD3z1Dkjk3dalH06HxpX+8DkVaAXYE+4gW
Kb49PatZbQ2fjg4N3IRKsYrIA2BZt3HLzDrwoj5X12YEmnqjVlTGU6hYsnRKJzu7zVLXTHlJLccq
E1Q6nAShaOXWLOutL1Fnwgg+I9e6ReTRgoPDxBLc3cGKO8FsnLnalsw0US+ywqA6KkdqBtUhFf3U
JdHg8Hyj0ReXodDu6soH56uc1BuRxTq18GuSniKKQGuQ7+o4ByP1nnJwIubH1BO+r48HxCxCn3t9
GJN+cD2KUtjXqihSpGdlRHlWHKZJM9LaNbUpq3RhlwIU4HvWE83kR7WuM8YSSRL74GUpKfqz2A9a
hVaeppUhAVcToYXkGAmQFaaLxIhybJFN4GQZGBY48TrcQeZgw4nJO/O6ToHiu9XsgpTCpSBlncKT
rqUGAm1NbeQvGW2w3Aj9ZGOdsyqZgkxjHXPlKNoCNzO3yRg6cVWnZHSy6v8ydybNkeNalv5FLANn
YtNmzcFdo2sKKUKxgUmhSIIDSBADCfDX1/GI7HqR8bpe2rNadC8yF5mSfCAI3HvOdy4Vnbo6k/nY
2/L/SDELjnNe/llg/ajs4Pht+H73pTgXF/myQvFCzzNkUSOLGS8pBnQ76xWBi9K11egExg0c4TOM
/fgcoxyn8Snzhibyss9IcBYp9Kqg//qf/SHdvI6Xmg9WQA6GMpTD/Sh7boqZVYGd242IckGMK43u
6UJlvjXtgk1n+ZR6uu7zJ/ggZ6cNtSmJstNsNMyNT52ECt7WWOfAHA5cLWHYVyJEMfyHR0usi6s0
c1v0NUydN8UJch6TDxOl/RA1/aQDgg4dQ2edqYATw+Nvptnj2tabi3blSxJAMVkrlIyAEyufeLbd
DFQbvZewybcOXT4tFPzajhN9TMhotveMiMHzmiVoBKZS5JNQXyYoQoEtizPXDBHvZ2uwwKdvs5tC
4DzpDxMfs8iiuv9R/0GQP9evfjLnw/Dn0hh/VKlTPg5oJRUFqSPLVZFMhNhh2znH24iGISq3IVjp
Jxwuc/EkJxqMB9GlbVrytt2eUt+lfe27jR27ZI0vOhLvl0K59QIKy/yYqyyqHE35Ke/MSKBlr+oT
w6K+SNp01iXuPv7eKzl+aUk3146GDD3yGJsjmnBIXdGUXheSfJ0H3I7TJrObbOtknSec4+qSQB36
3CVNP3f2bu9HQxp0C6YpPAFmPOhMfOPSPkVhIq9VErTXYtWgfjWkcQAy7cU6W1pzuhUPueQLeAPZ
fXR6YfXIZVv6ZJrqlNHlqtgjcfBsgjs9yTTBny78VCX9lB82/MnLAn3iu3KzPYLHYB8LHcbj4MJx
Lz3t0wPvyfwkE3gGwK3Jossgntvnze3F2wieFBKDFZ8A3XYNiQy5SgjlXTkHQXyTQD48KKMx86XP
2QNEzQ4clYnpRwgLCn1WKMPHNep5d5B+CppQC/Oo1wRCCLYCkK3OXsVa+aFMxVZULKeMF1+6NaL+
EmSE/aajpA+b2UqD9qsT3JcrRsB/L0yaizpggboSFJhEnYSmf3BrPKB/E/N1qk24VKzg8xvptbxx
GIBxrbPwvEJZevZ223W7ciizb0k+rJdQ5YOrboh5VBfY/T7CbYunct+LEIQ4eMfXTS7b9yUIXBV1
4f6mdT9HIB0ksMZ911i5fJQAx8NZ2Vru2+CuMtsubUlC2Z18mGMjRqtXrVs8xleYzDnKK+UWdYik
ja7TUbgSCvRLuvlvxDJ2SkLcPqu2pobkSbqydWLN69TPcZPkZjpJnqhXLx1qRQLbvdWlHcBmDFXe
taksAxsnb3DM5zKOxgk49BaXERHmwYXT8KC5N0M1GNM+L9wvX5STIioXZ13FQgVsvMf7gxNcQAvE
jef4XiWu2O5ppPlYTfvav/VC7iXMJ/GCpwAspZRr+EBhblzKSBWVVYRdJd2UvOkiczc9fIgVdkhi
8aLMlMwGCzplCzq7COauHMOBvqkAxVZdoG7sy7TXy322ZcMBG32WVbTb8wsTzvwe/BCYk42r52ie
5HG1Ljz2cs3eVMyeN/Tvz/si9uK4yMSX/SLa7x5fyJGb3NoG5al/MoqmrFTJAid5aE1J+LpeZnSQ
xwX1MdjsXNNnOhn6HjsZf+oVm9/Xfd2/Wyzwes3n6DYB8HAkOCnqxS3mCXVvUKbbtN4ESg9fdzKD
bx9DBmIMMveJe5LgLHPYkUjfFdCp0iG7yGEYVVJP/XFIrXoGcxbj/a/RVUim+NBnsX6FXrjc04mr
i9CP9EkItV+3ul8al2PLRXsuutOUEHOlbLLdT5qpT6ookm/xsGJziBa/nhIvcPNAa7sLY2Ovncq3
y25z8Qw9qZiOLBNJjbYd5CfkGHq5B4rdMMbVwx4V/LnAvv267IX5hAO/vcDNlt/uYWDAVmXdYaQs
vYHzHsaVEXSsi91PMda7mg57G8z3A6yB+9bNcqlArJCD2vrlVRqbtGj69/1G0cReA6AaoFqI+VMb
71Rgzxbg6vOhuAjhRVar3JO7Ym1jOAYq+AhYBDbuxqfJ3tHKC4cavM4tpPbiZkjjNTcNwayW0ZQj
lexmC2R7D/VnPAWJn15Go97wOy0E6C580QIVTG/z/uRoDyw0lWF3RWcZfbUBs+e8ykZugSDZ5y5a
1+XIkQVIKsrD/DphsyoOlIiJXgleyBr+crKXK3z4uqC7yMt+N3QtRcym0xyAQ7j2wZLju87IZtTN
QlcYUKFT4XY5JYu4i10SPOQT7WSVOcXnhlOpHvu2WwUSC7Pn16Ib5q4O1JSC1GQsDI75qvX+6ItJ
WX48lx6kRu4CzzMb8K3NWztcDdAK1FiFOSqXKhWWrbdQcXpdxTZsP235PvtqJmN2A4yQIeEQokS8
NhAIzEvaoStV2EeUNGmGwqmdgDtdrCbLr9LIkan/tMeeRWvp3UKovYqw2ZHLIoFTcVxGP6marzq1
TzRohx5kUDtSVaqAteNQBQl1T10MmqeMeDI+zD4M9uOGBrivSL5E5GajvZuqSMFfuM1HbKc1wL29
nqG4XfURwhB4+OFwZQLvdH83+iCje4yvfyJO1NCPxHCmx2SUijtjkr4wtc/6bIwg/OsZ90MB27Wy
oY9Ek4R25DcDh2tcignyc7Ubt0xlLDwMqdz2w8XUJenctFu63Q4d5Nu6d527iFs8q6TOCsJzSHW9
Ci+HVknYpDbNfRltcOUzE5lTkFKXV6JniS7zZIghEUJLfAlloD5WitIkVtJHR6Q1wrhpVx7ZqEIJ
x4O5AjMARG4rc549+iCZcxRmtvDdWGEnNfiBmQSd675hE1qKrOFylGXaLqGjzSDyMOeNjNycprdh
sGb2GSazYBf9UiRv7bp+3XfePrdcfm2pTPsSbYJ42sCcNKxg6khweBBsEpmCLZfv16OPxhPCSfaA
nA2t5CJ3WebAR2UpRCqe1DRmtVIIYtmiS7C/rkZ8My3bD/k8wl5sHbuF81mQKnR6W+odh01yTzWP
n3KATaruVmhQWA9YMCU4ve0jnOXwIJdJF43O8/ZGz9P8ZBdt2sa6dkVmaRJtXgbC0Usx90sdTct4
GBaWPk0DCRtq+Hw9sDS4jQaXXEcSZurcapjqFG1RHUUMUxtsbo+7i6KxRIZ8FDWh66IbGSKTA65x
M5dSbaykeiOuWoa2r5JMr7KkoWBgWwFq2kud4cM1HuL7085U98Hgxy/HHr5frXBTbuXuB3XCKY/D
v8uGse561Bd4C+wRp053sEj+VXaS/KXv2vArFEF3AExEjzOh4pDLvL8PeqIQIsr4FzKJ57EHodai
cTvkEetf5y0yc5nG8/waE6aubBQj2saU64uqg2h7xWSED90SKO+dWys04fFdj7bkat3C7tvA4/zr
wNrwyxDG280KR7lO5TJfxpCyX2AKRMN5T3OyjHuy3GaMxahbsTmeF2HyLRnOTbqfxPnUdpF+n9ci
6Jox62DQQuSes8spnbq50qpzBh7YPkPEzLc+rOIR+0iZBV2f3o5SR++cczOU0Yj3UPZjzotqwN+t
IMthTXAv00uR2Siv0cKvo0KtNbRXQs7ms0TXxqtBxjH5ioN3UyUNkHm7CMyQ1Ub2wUW3pNHzmWc4
hPs62LLzgbxLU9e/27WQOB7QeR5my0BpzSyNb2ApqmvpAbuUqkVJc+O0le9DZFxXacifa9mto/tm
jMe9gpsSfZqVUFc/VrhpawmncG2mfo2vIJ63QLk6t6OYB876HVMMV3YQOTfXiUf/VgYoR0w9siVI
m2ARYJHJvqYvRo/jay5XVw061vVIgoWc7JaHT3D9CgpaCTVcmZmNj8cNRdUVdr9pa9zCeY9SjqL0
BF0SzKeYb2FQWXYmBL0gqWyUXJF8ACmDRVQlXPA+GdZDu2aweMRQ9QOKNNWc29i1Yn7pItTU8cT2
L5O203AXzeGma3QVbMCWRrN5l5UKbTv6Y0CifkruMhuzohzCpYvfRuCswVStQeF6doCRNzhyO/A5
m2mFbtslsrQ7F9pWOQ7c1NccvloxlhaUeeLrafVMDNe+QPSPVNqiAUPyb4VqFZcO+Dm1B2Xl0n1p
2yGZ23rDrQJ7BymheFLl6pY5M4cWtdp0abkNEDBctFvThoPLElOTLvAAnxiJ4AkdJQAuM9XKJwHp
73srB1yHJADGZXsQ1vAmVuD3+PjfRUBzgu9R95OvqeQu/ZKqNOJPP0XkQJ6NEDPSs2QbhczJa8S4
z0gBOIazP4P7cM8/kD4kLjuC995xvy2hpt2rlRsPEBQtIMAF6GxZv2U4IrAdmxfLISgUNwYFpTuR
nhKfVLbVdhmOO1w3XC0cef3cv8eFnVZRp6OxfrqOLT7eXnYz6A9dAcaJBXuKDaKlWZMBoO3iK2Lt
4mfwUZ1BjYPeoV0OUhY99uMAUdQBdNRtBMgMpbuk2DE97VBEFcmxM7nwXkIdXqHwdhVQLztuSdNO
LunGRm4ggSi0g2kubnaUfkXDgjFjcOdWRqUtw2ShSZP7PU6O8CPFiyzs+ByA+jFlNCMUVyYW904D
CkZ8kGlAlQUqn6uhmTNNeb0q8DOu3BGRfUCQyfof9P8V7dr1HiLuegF9uruZCYurIcrsbR96LxoZ
C0BkK4VBLYPxqaduyy8XlHB5GU/SJ6WbtmE6KkNAV7pCbhNCQ+vwIXfCBmytiWBlhnPU1ibe/aPu
gs2hQAjGBhUoOkTWyzQ9qiwxomaicO/BzpyXZdhuS/hYDN2Q1hvmpH5TmPSrSt2vaA2mPVjRjag+
5A3KCaUvLE+H9aMN3FlxQUUdTdU+8PaA/NjKgoOwYQFoKFroVDGSzHOTeKIvQj3nr+M6JhAscxa1
cwVBsUvRoeZen0SREVtHJLXmC5AM4BylkqD/KrAmy4oCKYzAO0HcOrXovEWZLKjDbx2MQFduMaK0
+ZCNV0GrZyD2NkXoA8yfFEBKIm91XUwphVUWGH5EngIXJndtUMZg/i4WOS59ZSGYve8AKbA2GH2w
AZnxOXeJGLB09x4Xu04oK2jTg/n4HgCqgnjYy/YmwDasv6K53PhD3gt1rrriqLtABZNdqSRPu3ds
kbE/xmvSP85bzG6Bb7YfrQrxzRfb7oDRMQtlZN87V8qObM+FS+39ppBMP0nE6+Ba52LGbpojpe2G
lD6GkA/zmvbzdhlCtOjqDczO5y1OkG9MB51cTEnfA5tU6dPC2vlgool8yZQOS5qDj+Rq3JEc0Lsv
kcvyJ2Q9EeGNrF4RNhsngPu0W+l62WYK1JyeEBgvW7Y5vF2KZPqm0A1Xcsp9dIBzBf8Xef9O1+0a
r9h6A+QwutLIHNhj3OrlnPH1+ja20t60UbgWNUlbmR8AaMhPm8sNaGgz4VOCUsi/JooXbSlQgN8t
wbni1UVSTCVqat+V2cAoMJlh6XiNA70HEQa55H4XUADKPZMya4YV4F8dE9E1++LwO20KzA84i5D1
Gss/Ns2nJmLaVZtJ/WuO3WK9dmZSsh6XtXjUqTIWL5emCxqCDiqQiObbeGTRdcHHIQe+xLwoFULt
10HAo3c/dsOVC6S+B0PYV2DTojekdewE/yOnvupS3asq35LO13bzvS5HVRjWWN4VI/ZfFY/XfRj5
9GCyLX0JGJfuBOVqiCEGzMKXoxTha0dBYpQCgMhpBvlCmnxLPZoCGiFtsTCSikaEPf80pE5tFc5N
VHWoz2seq6U4f2/Z3RZvkKHjaGanYhTxlwX0R1uudnyNtZi/KDPPJR4JA+0RpCcArnbFkh/Vaxts
pEVt5YIqQOVxqyxiRxq6y9eptcGl6nFT16ob8jtjzXxl0gUZFJUPN9AF8ouAkeIFinGXYxm02buM
9rhxCdGPq/LR5YCRzFHVr8V2rtaIANIzQeLJtS4udMynrN5pgMJJdNQdpzRax0ekeLtaQdyqFZZ6
Ui1xahuUL+H15GcOZnELv3Dm3RfKTFhKbQkinenQiGJkfwB3JnWSJua5QLl/DBMWvs8g478Q/EqK
AQv44hBF+IIsUHHrAB8c5Wpw1xX2DeC0uZeWeFYWZiYh7oP9nrbBgIomTMQR54Ga0GbouC5yQDP4
7ZttidTnHmJHXTg0KguGWuyl4+H8EhRj8tTzOBFVAlX/UsophEUHAnSI42/eQv1XzSChB6l3HFCD
WGt480hXfUFHOwv5qBI9J+md6fmCXV5j7BqYKbUglw14wfleLPAaYITOd4kH4uOPW4QMSVTHM3GG
XxLLRb9fAjD35pl1bku/pVMyDxf9XAiDkRSJIuY87yJNNoXNawBlA68N3EZPwy4jNYDAcEfZWBDf
VWrIFHGX1juomGUWufSQJNNWfM0mjFAw5SKH0Y3Yx1JO0hp1HviJOvBZ2wK0ScB+AZNGGQ/ayyOj
jZsGeH2SAlHlcv5OlsDnuobRCoCw0XLzA4eT2rUDKCbZsjPcjjW4wAZp+3Yny8MaFwYtTBe7TKmX
udjY2tcwiAv0fYgyda4/9f2s7VzrDUMGw4bI2Orl3Q77GvoSf0V2vtrmBCVZuUuOnQGDH9AV0wqK
9fmTJFlL6HjkrVvz5bMN2j1Ky44VA/4fGP08c9eB0WiYr3uv2ZhVjtAiXw//2p77q0MO1xAEyPkh
VuckLwzYc+D/V0ICUllhCNIL38Usz4bG+pNxidNJwSjXOU8skLSVuAABjK6HRfc3b+Cv9vb5DQAU
QHgXc5jgEsIU+usb6FKPbFTb5R/DzzcgfpInYqAjVlwwwxf76ZT+OSjn/qfz+HPgy6/zFH4dr/C/
/rshDH/5of/JyIf/d9Mc/jK36NdpDiHBXJx/oADncRF/Gdvzv8e397d/DD89D4D4+St/TnIo8AAH
EDUhAliw7HGvwGH+c2pPgQE8wD7wYI0igkAFP/+/RjnEmPUDhSHHSMfzE9VA1fxjbA/5jwjBfozg
AmaAZw/Q8N+Z5vC7146/cuZPQoToEJj5p4XUhzJKdJwEFzQIkr7ser9fWJroT798J38unl+nA/11
vWI2EF4GI4jQ/eF2Qer9t/W6h7B0IJoHFwBWwk9ITqBUsKS4ExtSuH/j6Z8t+1+M8/NrIY2KkD8i
uIAHzmP+fr05cS1A6a4xu/DhTO9IptZbGP8wWXbi7mUmur9DI+Lwnz8e5tJh6BZBzgsz6s7zN399
STfodAGoyC46rxjk7GU2NzB+WsjqkLJTHOobfSGgaaIDsSjX0IohBn/MoNVMxyVtbZWua7KV1k04
+PpOXdDZBR3MOEXeJ4AXkIg1PaKmpMdtxygbkfkIg5PcdIViQjyMA8KyI+YRPYcmm64QUZUHxPi7
E8OkmFPSIpBdx+3Ej37BUd+1GkEgo8VDBA70O4zU/YUPiXrJZXtLrO+aLR+nykKkv9ijeLhNErAa
Fe9j+xBpK/7AmKb5bo+3/jkiXV9OhI2HdOETijCxVnaetgsyMyRr9yU6FisBAYMoXhNyqEajifV1
Hpr5hFYBaCyO3TcytsHFmJ1lQBVsF4vHeVMmjrIM2340f9MFRndku3CwlHZuS7JsqFVVkRyIjtRr
NwR0G2rHVa7RbPgNtPArHuaVen3DJ9kf8ilHT7QxrPOKcEwSQOEspnercvnaI2XxuadD9EhxsvBq
I5p+9BjX1JfAi3PYg5GfBxAGnTuotUBFBqCLvw98LNIKjtZ4R0ZIRhVc+PkmRzTp2kMZeCn8jlAo
6xSExbPB1++w5BJIW3cAfR+560jFXO8fOSjaRodEvSIitx5mR8wBI4CCtHTIV30oIfiRT/ybV72s
WyCK1y0t4HuHe8pFo/Hl8ImNt8so9s8YdRA8xIjW35AdOGypXThAFV1JUA9dz0gZzOA+sy69ZAjO
AWyZdBP7brghfWs/Wp2Z9yH0/djs7Z5NTWA6eoWvQCPVk31bzFhtkNJO00gge+TjB4ndhgo3uWaB
ceUwtM9Uo25bmByPgSxQKUCLRcG6TYDvE1IhZpSVuTTXfaASqDWmBRZGiv4NBBrDD+dfY2bjGlKQ
h6OVLY9sG6ObjOv71G1bWBZ4UA6WNu4eh3oU8zESIAzh+t2JPDikKjC3CFXu7wYjYipc2fRdwv+8
QwEP7Gw35hFzkYIKPMEjEOOusen+JbAqPkU7j5rI7/oU5PvebDTbnqaJ2qoN6XrwInmYNvE5j9kc
XXTQgNekNNDl/bcp6wAbYMoVypnMAg4ZS1/ICFPM0MDXQysGIOuR9UPlxyXbb4pt9O5ypARzRyoO
e4SULEAB8zLoDbEEAE5Wby2+iHmprV91/ylBeKA1Ywkwuli3T7k3vKGhzlsYv9A8qoABLyvThWQl
NcU0HbcVzM0XFySIaYFZjKCQFpsmdTcGvjjoXndLglCIAbM/bHv7uA7pOdAlu7U9ZQuMo3IGYrLd
t1BYC0wtyxbNrykLVpiywPXT10jCdwPXNrGAN0hL0uilBxSeHqAwpvlH7iAuwu5H4gijxDCEQj0N
AowQCn6qh9cglcMTXUV3VGTCNjyLPL1YiRlfcuaDMyUdMV9uNouvADvNpNz2FePj0oDTY2piqKcR
W25C59KLSAQkR1Pu0d2JnYafIj63famX83/OWcaevLfbtyyaoDxO4SQP8Friy3kEqVLaBDLdYMfk
UmoyXaEIp40Rdp8qsTAoOhCL5+slSeAK5WseHsJMz/WoOuiDGDxWTZpgRBkICvRbjNGvcOhEtZhg
eto1opZlOgUWTe+6iQcXJ/J7gkLuBm+kaw8DgHToyFTsNTInI28UIsqXcNfp3Zh22dso0GIjubUi
8Kxz8RBsQw5nHnmWqUKOG/8vDYz4A67n+BIT4+7Hoc8QvMSAvadWcHAM54eHhdg8hszivh3rH+f4
v1UF/k8KvL9Uiv9dOfn/YRWY4gnPv1Q8/1QFVm8Y1QSxugPG+Y+JXj9/689CMAzx2KEYuXByHraT
4hE4/1UIhlHyHwme7XkOLP8YrID64c+ZXuengocg+c4PZ8N0ph81Iq7gj/mNGAQW4w/mBcFsyRzE
7r9TCP5GQv4gWBFWR9eF54mhdkrONc4v1LdBRFQu1rrTtMUYuLNBDynnGIG8asi39QFHkr/q3ToN
DSGDeTVzsj4PiXZIF9Bp+fzLt/d/qRfDv3ZYP95NgrFV50aHAM/MfquocIPKgXK7nqJlCk/tsE+s
tPkMW8etBvm4dUvsa75KFElKFGapgNxDEEB8L09QbuXTBzWG3OFvcMib4xg+A1MuwqPPUvY9RHrQ
/U1HFv1WSf8ggJG/BjaOnQ417m8EcNLBoEK8xZyQj23bOkPK93lNoB0cTO7nFINyXNjXXY79aM8z
CGR+IPFRQI0JYQzO5oM7rcOqC2RaA0jA/EUjOI7aXKUDgnNzz+8HC74AMreugcbQF82XaySCU9d0
OshuO8VXcfzX1+GfLwMaTZLjQmRYGwjz/3VR5D6AjC1HfcIYHPoyt0UYlckQYWnIybr7zSn6JFk4
fvnXL/tbPQ26+TzTBDU1TJzzv85v65e1CMuzTaRup9NU7OEJeUd7AsaJBCnjL//6lc6Nxy/Nwo9X
ohgXcE4PIDFf/LbO5IS8zALC4gRoL3lD4F2NR2YKH5WD5A1ZEMWrYuKLuQKOtYm/WzS/w//n1o9E
Kfo5dHnYHX57eeDWHWQEFOr5MqQYnGTTt2E8vweEcHUDGXguPcGlP27jsgHJGub8O3wk5KepT25c
BieoQh0OxqMHZ/kcKxmhgiq8/y6DVdYkAHxSpQCx1AUmOu/2b1qt3xufM4YOKSQKAYVj0AMUkb9e
KJLZdEpTFtyGlom3DvJpW4bBYKakjD1m01xtvBveEbkEcbcviKZB2ukqiNH5HwbV1lx53uYQ4vr1
e6fi/GNNJc+v/vUlRmLh94uMmRBYROdHViDKn+a/dYSZKjqiACHe9glSLLSoDeX78ZzWpweD+g1x
qoU8rMKnFjPfeA77cjqis5DHMZGYEzQu4lFiNqEr83FrP2+9mC+9hrwm00U+g5Yqaoa8FTqfvu8w
eCOGQM56PZ02GWjI6VBeW1STfQnfByh5tHJxAapmfIz69r4FJeXK0ebLybDlk0FlE9fZGuGL7HyE
vSGx+16SrehvRp4Wr4zAw+dZEd7sEMEoGhYOLRNrvrsMCgWJfPPFXodbGtR7775JDSLNIuwF/0CY
HGXFYi8x6y76hCmmG+YQ5EHYlTsf2DvFeAYY2dMSfLUCNKWUGkIxsLrLcKHjR7fKDPd9LIanjjKX
lysUxCsMHrWVx/cATTeid6BGXAPlcjmEoQvXZkTwBdjWhih7tUacNULHCt44veMMuGCNUJ65wFET
bRUiuRkU3nz84gTh15Gi8imFL3m0tA8ixL3E/lZks2o0cf1+WIeiPQSQVt8AWGx/AISXaQVsndhy
aqO1PTjTz7g5tq3x7WqLg5oZr9F+iosJP4oIU6JQuK/gKMte930Ad2xD7Tinbi8TM7IqRkknYNsN
TZsg7PKwxWFSd1qBme6xkswhNhuGDrs4dzcZbKSRIaKzGCFKMDlAnj4441G0v+otcGcLiSps5fO3
yIvexAqOtrWSnMxgQJbDolz2IyB6w0Ajdyjk+micnwhme132Po5tZXENGLAcQmGjcRBu9cQYzkN0
0NvSYBpWSyo1mpDdcTQE4EsHn2+YJ+xGam4ybWKsqI3Nod4qi7PwkAW8Z3crbp2srZZCoqMOYwzz
Okxjp2gJ6RXGW+PAqKDKpSGFKsyQMETkgCF/zCnm0h22MR/RhTJUBYd0asVeFXuKHXOKBrCdgqtg
BLTqW30PTxTJvbntij8Cu+YdqckcGSDYhS1OKTgwdjXFucnTvpqcXnZ/oQl2NyBLLc8RvtTrvhyo
0lN38GMm/AXRWsgqjWADVblL/XhUGL0QVLis0edAij2sAQUMosY/JLgDJBOAiTXT9LkXgorLWFEz
NgNifY+7RW9x6GGohtd84xpNf84jbo5MrXJ6wmEcX0HfjoaDlXgHzWzGdm+K0O2QpXsvt1tRgKJu
AtwqCnx+aK8UZreONcYZt//J3nktx41kXfdV/hdAB1zCXP5VKM+iN6JuEKRahE3YhH36b4FSz6ip
GSn6fm4mYkLNcgAy85yz99pd4OLTqSA0t5xPCsic81d6Hr6DikahMAJCE9cHQ0/sPf1cmNdI2Gsr
SMokDOYuzJiNDE3lQ6kYUnttYS2cGUels3ai62JvjSpER+rGvlttDNB65SFOjCHaZL4dA73iv6ON
QQ3M7RNhuRqHhNE/qhXtc8PUZsIPzXNkXhozbYNk5fW2Zt1P+WB2l07lT1CnmW6cRVewJUUYX/gD
HymFtQUZYhTP6GGK+FiDURi37SDm5AS1SN3bqSlexBgyFvcMbl7s07gdNq0zJ3x49P24QixwTWsG
BJsEZMZzToFvgr1O+zua98Nr1cQW+pghCjceDFCUerC/ra3IS6ApRdMblyiQLPumVcK4NxQ6k9Xg
wGVZK1AT46Y3ZZrsG4RcCCohOZtXieb6j4VeLzdnmtbtzs1bOgvjZCtvTT+JaxMPBR+sRHlrnNjB
/EdGLNzdklWyCYjnHcuDav3QvE4btNW3plf49mG006E7q1Eth894Gq9Fpjnjphwkb12W80yvxJRq
Rh7sLl9++egD6xOfi/HipS0KvkVX469exVmZzWs/63l0qjzKkpsCogjSuY5TQcS/saaaqoivasOe
mHhZVaxzuanCu7PUYqbHid7ViMVwd1qbqa9xU/D/KWL5RiwgSGWWc7Iq5CPiGf+Ijy8Blo2ogPsC
DeLLUKAEQdFCW8pSo96eIo656amscJfdeewWu7bQjcvaj+pnGHEOhG47Tsxj6UV+dwICyORyatwa
iRv2wV1l8rMuAs7pS5Zn4nrsWob7NUDP7GlwZNTuEc3JN6ADyxqS1DnobEiI1ibBk9Bu6dT6T5oe
yq0cqoi+ns0yNzVDfJvgfTmhTEpFIMzGxA2dC5vtKDb9xybV+miTmwWPyayFln+wi9Kov0oW5Ono
GdxSG/TO3COpQGazRXjTb9hkhvpkNJ0JqtvPVc9Oa/U6R+86/dz4mEm0iWP6cfZVY/yJuWFqQQ0b
bo922uSlRmkskvgBz9qh4rIMa42xHXCfvlfncXKRlPR0Jj233duS0dZ+HharC6rEdt5VOQTvc+GM
9oWmkG1s4rqQ/SmCThOvPdHK+J6TSPunjosJv4ubtP0qi9sBscDQezW7wFTf5cg8k09GOVtev0KS
nU0PlUJRy4shA9/EsIGioxZWw2sc6RDIc7d1sgN4feNmbLVw3jUoKZNNMnfcpImpUut6zPJZXEqn
WuSaVa87Z9uI8aFMnG7azYC6FGOWVySLrsyVrB1tm2+M0RqboM9pUOxmwE58VHuM3GAKkaKswwpx
5BMDdOM+jRvuNXY6/5F7XbbXhV8Agu3MyoeJIGNkrmP3DPRm8Ax6i737INBzDsGAw81GcJ+D5qpD
YJ1s7tzRmyqxuJoUDtN4kVgqoxfbVLF1jTY5dw4QqFAdJeOoRees0aohkC0irxWnsU6d85xW+aqB
MrFtYw8G/zDq+mGqbZ77ieFMAvgvds/vp9L/dVJ+E4PBGcngfP4vb+1PrZS7pbvx//6KSPx3M+X7
H37vpvgO4RXM08QPGPTvYzVM1H/QSWGsJRbMM/r0f3dTxB8EaCzUZ7Khieym7vzeTKHPguQGWIDD
QA3SKn/0FyH+e7viV2EYlKkfSg6eHAGZEGiu4aOeeu9v/FDB+npLxYyGE/GU0d94wpYb+Gv0Y/M5
27gV0ihUneatlTv9zittFG395B+YNsdBlJXDPSY8CT8VrCjcRW+fJToT8TBNizXLWbp2nSLeZCq6
JVxib2cKEoyNtJ/Z/+PQZdeDaasVJ0KPhcgkYcJJEaG1ts/mXeSr1s4YY9R2bt6pAplQVZnuerYi
eWkPfXtfWD4kB1fZAdAh2vwYjybPekBI+GZVxDKgL7qZaHTcpqUjdvUgbPaitJO3UCK6Y1l59Wly
Y7RrYy0BkllzEsAzGS+mwXEPEuPSJsUOcbSbkOqr7SwEpuXsBBE/52XjaCbCMnyGQY+lWq7csV5s
gHox7We90Td6tdhkRC0u9Mbb57l5W9E/Wy2ss7PMkKKESP7T0e9WC+qT8102Acnywq3SK0klzPrq
FUaDAD0bVslQA2VBgs/FkqdZ2dnWFZp7lGnKRlCGkk6xW21HMxqL/VgwF1yLduRwhYyrFkUdDFP8
6E+G+TBI4XAWcPvnwsAHFre1H+iTheSnQm2jb/Iy5lC9xiZv6KceNMd8VzRWlnWbZCg9jQ1yNNx5
VeadNm87B+XSqivKdl7rgj4biHZVK3xC7MwwM71LP8Kjz+pbUzkyWK2HnTTbZo8mYNy5ssDUlhi2
ezXKQt1qrtIVFYkmY7XC6WDRWIoSceFm9A7SxeOx0bJZA5/V+/CaUjQvlxpi30oLmN+M0bwrq2Zu
mnOZ5sC6EMyVTGIgtFg9Oqs1iuRiLo5uWCineS7NUNw2cwXvBpV8mWhptkLg1KTDTagyuStg/7jR
leXOtMe3ePv0bt7Zc9WoW5+D1+Q8YP9t9TsNwJUHYs1Pc3AuZiS7kdEpNNEx4QM4GLfGM4rJqaq3
bHBFtzZy3XgqvWq8gYA6U4GlRY1KDqYMSjotGoOEyKTFZ9u2/iYBwcbEUyRZYLJ3TSvlSEzMzPWZ
Ffj1n2IGTByUtRneFnmsVWtWkpqKjJbQYwiQSl5CfTaNtawm/YoRhdNvc80daADUcVmsDKqM44Ru
c18Wucam6lrRevC66a5hH4lWltaMT1mS+5gca8f6XMe2GbAJRleL++7KgVS0UX3FTJEz9rDjA+hn
mC1iIxkabcYin5kzF9W1AyLp0R/x6a1czoRUrajcmBb5RnMw0zQ80JAMD17lasMK/yO29UiNIjA0
Q9FQMAqXSz5neJCpsqeVwflpg4tX3VKfFddUhNHOZVwUG724QsAe3Yd5NZ4wlaC4qZlbPf9vQ3yP
l/rNhsj+4P1SYXJRdkmb/BDz/q4x+fZXf4lMvD/YC6EFIPuyXXY881+zBZ/NcBkRkCSyRHbQoP3X
bmhZf+hAR+AeeECF6VvTZv2+HZq8IFgE5MaAQFHA/LPZwpIN/2OXFQLHosawDeEK1h3anX9vE6KK
GDqks81BFKHrBTRbjFs9ruczNUi1LWssWfjtXP211dzwnmq2OUyyCI9ak4THtjH7NVkJBrptp9ih
+e5poQFpYSKcafdeJemHx5VINqWu/LURp+OVwQjua9qYxB7FUf6Ixl5tcAXC4IpleC51BLtBYbpY
cmqWfyPSm2Gn0N3vy1o6dx297d8wdThzfPgFbOzSCBwXUYppfWS4p6Qp9CXP9GFsjPHa4eS6i6aO
pU2p5XvxuX84M30/kfxCcMMvbsOHZZBj6yhvfiIrm5pBDz3LqsOgNczao/wV0B1BTSG/wa/f6cOI
YHknsDzMqAxGWqiZlm/+w0ln7hwDv7OTH4awbgPWnWnlT4LEIStM7nozt3cTjabbX7/phwHB+5si
v9M5AAL/1vUPwyo8zu0gizY/dE6MV5xBPrNfsK8i6EYBt+CfvxsMZ3gkxsLY/ai2Q3HBXgOTkzbN
AHStaOS8ReFoDFdd7t//+r0+8oCWr+aj/GIPtXQf3djSzP7h9xwzxsIy05NDHY858VZx2OYBeI4S
EAc64niKx6uu6YyLoc36/Zy7qmL+47T/+DsLtrtl/Ib4zGVR+fvHyJEZTLKz0kPdZTIOxnZCCQr/
9N53Kibzv/7SP99DSKc4MJseWzhqog+zs4bWpqUaJz1UxjzflF7TBkrjCa7iKotptS/IBuywmfeb
9/35NoKkgzCPI7+DVuwjLRoD35BEqHUPgNWx8fVczcHqhiWfAovPr7/jh/daZGnE9/kcIri81Cgf
1kAbUwhbrJ8cEqOOMIpP7MeV3kxLpW89/Pq9Pqy37+8l8DpTIuEbFx+pNikKD60BYn+Yp3kwgjJ0
5TGH5GcEv36fZbzzw/Ts2/tYzDzBoS23q/n3m6Rzcohv5ZgcEMKj9B0HxsWcQopFFmOJuzhJJGUA
B0AmDHAEwo0uo/hbIY1SgKTF/7DSfbh3ls9gUNBRRzkUe4zy/v4ZegxbuPkUn6Fvo6Ay6HutoplC
P6S1emRkyTjVsabfrOfvP+GHr04UAl8cAhN7qPfhcvaR05dz6CYcskLrqUkdeUQ7PV1WKTK7xqqK
FjNDORaMY2iAAOFG0nMYnGL803DA132pOG0fMwgdexoy8hgmIf8zp9rNr6/Qf/qcggvj+y6nA1//
CKbCBR8OJIRoe50B2SuiGBu5cp37XCIUd86+AM/jclyGoEwDe8jOek9PHd9TGB66rLRPvvLDw5h4
1qWvOa1LxENcpkFJx/l3CQc/37WoXRd9KNU3sLuPH5UGlyoZ5SQH6euoprII3h5iGwAov/5Nfn4S
UVNwyVwXIhcPyIcVltgpfhStTQ7lUM43sCQQERRZKU55a4u7X7/Xx+Wc29PD0QjaDXogsZg/wdS8
VrT2mLKcAyIIIi/sA1gf3TrnUdmGZkX03jhMJ6Mb3WdNFtEOh7ba/e5DiOVJ/PvtSs+Dxi+CcS70
z6FtTQWRiIJmj0SxmQ6LjZewQX+0qkPUVfONBhP8VcRhQpZjJxvc8jHOU0y7DS4WXKKnFov10e+6
6Zo60exQWqVVs66xFDLPzeR8zuM2PMZJbRJyYIVv/djlqCDz+TznDUJBv26cO7ces6MpUTH2WBgR
K8nBvBVd5tzBE9QhejDVjBnJd4FeJdo9NdV8MzFF6XBHxf2VxBrxktNKfEVaGJ5bDUfuyh+L8E16
aMuOCM0kwKe+CslYM+wW1k6Mps1yF54MfEmbaKTatF9iPzS+kHVqPQyWVZGXEfZSQ6kY2m95r2y6
g4yGY7wdaXyOLJ5sW7C0GE2fvHYxizfULfEWlZqHBldybFwiTD1KvMSPuq0eO/ZuIE4AAqs7tn96
bgdVKa3dZ/DUjXdL+4b7jac/yrZZ6fP2VdVoN57JeGWlt537PNuhCMjwiM7u8retKPkYE27iTZ0M
Lf5/5Hz3fmlNZ/aZ/LFGW3v1/vOGzqA2ZhHrN5VVx9mxnAk0PYRGhKAO2ksMpwto9Kae47TauO+r
VUc0RqNmVijmWdrnAmQY3DAg+/oa0Qxa8KTit5uEl7TrRtfje+b39hM8l1yjLNeLaysz3SJIbV6H
WX98dsjwCNraTV4xM2KUDJtminY+TX7qU3B9d2lkWQ8euH9zpZn8thLX3ivVr7k1mtJ+SQXxTCCc
WxzdYSLnG8H0VK1V1ozXel+PV8lk9zFAJSP5nDtMS0eGUI8GTJV8Yy33IR7z8OgRdhIhLvBUAlrA
4ABjyHLeFgBHKZaZx5wjAgZCyDNJS/nPdPFGCk3XQVNxzsFYW03rlC9Anz8d5nDdcoNtSL6pXmLm
rHtCC7h7Bb3ta0p6gK14icdLR5TavUPHiesY2dM50vL0mHn5xqe9EoyNPV4RvVJvVeoa+2iYyw29
C7GetLK5iVScHHR84yfUy0voWA6yzGz1s2EV87FjorunCRHeR8rdYLTPXmqnyM4T77YOQ+Feydnd
kSxB+AIdsB2qbOuZZgkTQAxSeolRV8vQ1oLzmtcmNd/acIpmy0gLFxSohmzNr2o+4j68SjANHlMD
llhcW9uhi8ujz0OyitE0Ltg2mPiSr5VnHhTXDHzB1OPbM1sYD0rYz8iFrXMkk6tmVN4Kse4Y9JNn
w6s2Gd/VyYMDY2YztZV5ygWhkR0owUrR5ch8CZVgBq8Uz7qDiZp+RuLHt7CJXv3KfKk6rd2kmrRo
ydNwNOmeHjTd+wSsJsSOa1X5eho9drUOYou07COjEGPVm8ll7CRDkNnOfd+HJyxC0SeFGW4T29N4
jHPJAmwvZyR03pdOYllnBQ3kxkjy9qiBHgzm2bnIGGJ5MKJk6rZ+tiwiUfu11rNq8RhAlSsw4OKm
j6z0aJR2aSDsjdwLANx8oDJHYYX6y5wfxGxb23HIw47+jumfQBLXTOCFzcjBYb3IXD1/AP8R4eLV
hztUY5wfynYZzZO2MJ0zFyVJKB0XMavy/kxl0hwgKY8HVORA0BhdWecm0m89MQy37jBNG2sGc7Ts
P4uevOrjdVLV8ppe0Lx2edLygw3qwFyZGQy6ZuIski3hu1nhYAzX3YSlqACkbofsCG7ku3C8KX06
7r9Acszb+rNu7zok0Tj+K1PCWlePbj7XgTEkwIZABaXrhfGXBgqheLoVqSlPWDazbZEyEdSJ4doC
VYmeVBoNGNPHQAEAOjJSpWVp4nr9bKVjG6KoNdsEjE2jHQpA6Uer5ty+Mgev3c+95MZMOTtQIuTa
Tc4EciMnkHOlJ7Ygrvpn5L7emyJsjoyPwjDvTSncp3GYfaayAskAQmEAGWXHeawY6z0UQf9y1Grn
BtbjtAakUa01Vbt7Kmh/748MYVeV0TVfK3iE2JbT6Vgr6wzORz/7YTPQhveNC4YTBUeYwt11bu7f
wHPAuRxaoUXxn8Y2bYrGuNcSVM8Ggq4jF9W/w348B2zC8IrIBLK/jHT9bnCQ0zWAexJ4dCQDTCSb
0AHFjBwDkNXggrdzPNXTDU7sh2xqy+tItUShhkZKOFVtnvkFk8DCmFH3obHrseUeNb84E+6FBwEH
73VU52IvYIZeQEJpV0QviLsQQ0uAeLzc5Tpu7HxuvZdO8ZVYaFDytENirXFjNmAWQ+Ht4r6AmVIM
BoblNoyYtI/WJQaf8gorAsd+3yqdVdVqabGZMq20MRr1+Y40avcZ+BVNnLKOTsS9eGUQhnZ+mDR/
+qooxy8UAeI3ysb0zsDb71smGgV7uu0PDaOQXlxSsVc7+DYuBYBRHnNjUjxdqjoj08rx+wh15bUj
gB607D5Jcd5eYhg9MLrUVj1s9FNZw6JJoeruYMDJ16yoXezMlV8/gfwj0sxJszdfyIS5g1uVBw2G
96ZKc+wybfVZ8tKbpi7tfE0uhJmv23DuX5hSLBIwrdXId14cAJ6hqzUOGbh0DElOsMBIAyjTDVc8
Ac5jfhk0vwoAGqI+x9ndboooms6u35WvLpzX40z0NoIR9sA6tubdJBiQ2F6mrg29b+ERZqzZdc6u
wSKADlate3tRFD6ghirc9guaGM+GXViM8Vus4TJWCcgWHmxVUCYBX6+Jez2PojIvk0F0D7Cd+le7
SbznqPORGuCH0PJg1GdPsO1NMncl3hdZ7DXHno6mmfrRRjr906SM5FLPsMBqXp8TeV2nJVOWDLgL
A/9LGvzQWnJCT8F+hweBGh9AmK3GvQ2g9GwPSR6gZmLPICYSk0TedcDeWJzw/BhpPe6NcFBHo5EV
pAWw8Sxn0xzdeVZqTmtMIR0uZrRja4PuEPclWWDrqJ21e1rt+tbPSq4bm8IOSJE6VnPSfamojagw
4jwoNMmvgFDwM8wXbmU6Svo5disAMK7ZjHtHt8LHSZjWCyEx2pvpdMNF6E3RvUDSszZKXnbEsfRg
FAnZ6p1oPoeVTbpvT9wMk/UHDsbhRoUOKQ1ZfetYj1E0kwA2s7yGechNJR+JuiDc09Nu3X6EleMW
TH9cb2vPmgMwQ024yyGEjhxOAtfFiGsUWNA9auwVGpJy7Y/Ja5abuLA06uRVFwPqwOi7h4JsMlIa
vqLw9nfU8ji3G9PfZkg715l0jmYrBc6t3lhJ0W3RckRrgms1oOvczno6AisTctfNxstc8cIxpLid
OdVElskp39kqGe9qh/Qis/Oic1r0b8wrrBVDGGA+PQC7hMbuBhzBeEyaKd/7Ou0Bc+yJyasagpxi
pb9mCmosNT67Dgeho92VuGhRxCH9UO0FPof0AljtLiOmY2Vx4FpTVEPyGcargVkuMpTR2QtieNa6
7D1KE5gCJJmwQZTh9Wi00OfztNp6qv2qGq3cVFo57wwnKVey9j83kya3zVQ5J1XRO5gj/YDC4aaz
tJfEsbeoBifOKf5lIduj1OrnQc5XoLCPROg8VE14ZsmlYZQn6uQ081taR48o+W/JB9tVnKaRG+Uv
vp4MuzmjSenCEcRH2K7nBmmYrxnioURvB6bOfEWgw8FKi1jkY/OQO7ismS1v0646jbGLOzByvsje
r1ampKuNE4SKIBq67gk/3heEegQ0dea2dnPCpRnQRk86Gmp4Ho2XMW2tYLNNE9iXxNoZ86avk0+Y
7qGKqPhC1A+613f3sG+RjLTJHROreO8OfrZu6r77pJmNtxmHXu2ZNTYXXdeQ2jnC2NIAlx6Flbif
nNYudomsYce2aJIOhBXRHh3SpZxw/XjclWCHNqTlZDYCFexQqhfQUGM53jKW9/9EsjhpR7TmNHRW
md96+s7szcE6KQ9cHQijuMftghKG1zPrLH2ZaDoTppQSQn7A0sQd7Q749ld0Ne0UcEqaY9xpo7hc
ZZyH9q7VudolpAQ3CcAgpQtoiaap0w6UnJmPlb4zw2cvymAVhA4PIO/KiEGEHoUIqOZFneSVlEUR
t30XlCwv9JmWmcYEJ+oZF6EGy6amxihNccJSOV7W7HGPXh1OZ80WVMmJq21APDj6ZQoWtd8of6Ls
6IAUVkNLxHlhLNWJAQzoazqbw1XqTMaFbmTz1oia7BhnQ/hMOhtN7ghH763RCrVxBBpF+l29/lqW
gyPOKu6XktdXuOBiUbVPddFzdMg1mLmVYTUHzva8tOYU2iYuKdDxkkVQ2QyX+mpw1Gcnl2aQEGzj
ruy4uhbNvM6MvkCvBu5sZss/mDDx10lrhUcrFjQFWop8rwO98D6peX+/vrI1GGhOcwgdi5lNlvc7
NPjy0/t/4nvSvNUdyv7STf2dK8S8x2davbRSUYPBVKJL4AGpHGaOPRrFJrOeuXDu/IwfE58DeBzC
brbvjeIqHxmjjOWSh0bfOJcgkVdJgmVMAzYPj3HIjs6sip0jRftUJoovkDBWRq43zjctjZdrkeTG
J9npXHVQcXxmfA2HRhTjdTZy3p21GCNs1s1wb6ZJgRTge8H8Ce8rQdlXL7AESE5pTXDlYkjputxF
BJUtKMtkpitC85LFAJTOKtQbP2CiL+pDFupScv/rs3bhl1H1QvMvQSaY0lH05hNi4dZcGYh3acnU
ISyMIpohymTDYF/ktdIvhTGIU5nOTMhmQfMqnLPj+32nAbvY9ilXwJrx1uVQZ25iRXot/Ctt+Xxx
Fb5pBd21lUaZdZN3y2+Sd0zZmCLfcK3GS+CC/Gw0Kde2Uc1nEwvdrlxacSC/5rMLB/qKtD0vKMtk
3jo2d4CyoQ+u/H55wTx17iLT1zZ+DHamykv6+W7lBWPh6p+kzp9khd0cUMbyr6Xi1zKcxbaJt3o6
97zQZprBsgb1oOmfYkPYaZCpzN8lLfd9rHG8Nlz6rMF748nQzPBtNmyaSil3kzXzoumolS+0EoHX
sZ33D2QBGBe+MYTHPg7LF3QH4/UUxjw6KDK4mFbHbBJsGnA8o3zJ3FYdgGdq1mpq+8Xv2uShcUtx
wDcsTLR7qxC+GCfgcCh26PLMC+qW5klhok9WUs+zIybo+dy3pXlLck3KSYsPbrZZ/KecZfVSe4jp
2crb/kiqYXhQtFwRm3ha+zJP0TrS6cih+EiRjIPgZPF97UTbr2MDmHKlqi+F7vlAcENvB+czPOqK
q6NUyMM+MisNibCjY1H4OwV2EeuQM50tWuDnSvbhc4P+DqG8MxunHCzQFYlx4VHkFp9cUfmIoGA5
3OmWoPnBWNQLxHIXDDDVL0SFE3clbLvHkqioCQe/4y5xZ/010tPqhVEkFEpmsTzTZSNCOKi5s+0A
GD/7Nr8U+kjtfqYgeHMxCcvFtMo92KAIXbuiCo9JZC6SYQsGgeZ2kFxRTCZrz4n7r55DnbymwBg/
ISsZP4+9xxSq5UBOmBebDMqFwmRnrFIMom1fXMaD6u6BOnl/Vr0dviXl6B97EedQRgZ2Jhvtz3YS
7hStEB42h96vw+fUEQLwUWM1YeCWNLiDvErK6Vv7+X/Kv98KHRZP4X8X/v1/UrnL4uVHA6XhL3/y
l4FS95EyEHnBfBQx4DvY4S/JH95KD8TGtxgVphy0v78bKC0XkgZ/9c0iyb/wgt9FDpbxB4KIReTA
qZ/ZtfePJH/mh2EYHBmcRYyimAYxw8U28fdBlKyBJ42ZM5BpyJ5U42UZlMyLlSecUkdF3Xuo+egD
q7nbZYT2Sf0JuD0QnAwpeEtXwlZzs1p4M+Ymb9KGzgL246KuvLvEAQ7mkECfFomBOnwYoX3aBN1L
CHv+tE+1YdBgtjFhlf0B5J5se8BcwLCog4scMRR25AQkgO9VxYUg8eIImKLnoJuwNkw2W1lq1TTQ
NeeT1pb9bih7d8laJQ9VpNVFKmH8yHTEWSxEZt7TUsOQnMRYv5EULuJ55A3+ZoApOWCUngFfOPSl
bmeIiRTDJlVtQZP1nEB7ajZYK3B1N/2iNfatSM93xUg3YOzJ4A4wq3GQRenkXvq+6tN1O+lABTQN
K5xTTYo1Leu7lZYT+BpLO9tXtFy26dwgnwMsyQvDYAvHNUtdf2WKsHhWw2TcDhS4/a5UKRmlbYvb
PoKyC50gYoLQZrIJ6Ib1n1RjT4/hXLrOuonqajxwrGCFChua0IiA9c78FOasMIMwcgxiTgMvOOs3
TlTVxqo1mouBiNeF9k94A/YVbJJJNogDcg/30U+RJpvvjqHk3T0Ut4uTqOdWD8i7xl9U4zQy3z1H
1mI/QuWGE6lPlUvAGJIZGCGLV8l79y1hAiOxF/fSnqQtxvPvDidzMTsNi+2J4BIcUJO5uKEAluKM
MhaTlBsm+stMhtI2EzyN2wVQscHUM73IxX2MwUZityrH6o7iMj5leNQ+lYstK9R7Y1hXWqQITEZC
HpgNPWfabEG3mLowUNIVgteE10s3Ft9XFNHonvpoRHve+Fcj+jnIEM3iSMA0xgAG/1i5WMmIYV56
CnGH0hQLzoGwJ/OgFvuZI9zwM08DnjQiXf3XUPY41fDd9dkuUrWJHi3pDkMj3S2MWPxtfhG2d2Dl
vqDS0Ja28xyE7444ngCGfW5lyfX07pmLFvucdHL7mC2WugXMsuupJ+g0trNhBGKx3yG+xYnX4skj
QKG5rD19fs2VDAOsNNMjgxG5D9/9fJqm4+2rFptfvxj+Jsa+l7UgA3al3h2BZk/zSCw2QYPTx4MT
Ieak4cOZGjDlkwLeAeJPhfltttgN2xn2PLjknSpJeGnc0AaBQO1/I+Iaq927a7EsbHNgZQmN8FQt
YM5OqOoKSb2PT07Pv6Klnw4wY8r1uOQQ9ePk06RWX1J8RliOhoESH8fREjMLt9d8YQT5RNAhOywj
ojHwe9NlWgnhjevIEKGOq865HnAK4FxZkXPYTc03ecT/dsXf7IpLWDm71X/fFh+/NrIs1I/b4ve/
+b4vugYYKQTtjkU4ncOAFxPx933Rtf7AWeyicbG/idr/vS/aEKbeFTcmh/qftPAkD7GT2WAKDF3Y
7j/ZGD9M9XHDC9YOnMw4CV3kaB+EEp7Rd2Tee2Lvea1ayTj28HnV1rfb57+qQD5YfO1F3Mh3XPz0
bP9oCP6++YYdw20ySsI9W2TB3IfdeuWNYfm5UPQN6K5bB+YSGDrKWVXflKv/9b2X6/W34fry5qh7
OEnws/0cWIX4jUZm5vn7iCBxNORNOyBfR+cnhZ7dApksXxi8ViTTFgkryjwlX0cCYQsM3o7Ffoms
a+rSZKd6L19btVYfUV7EV8yfC22d5swI1dRUm5ae4blr3fCWpWsIfrip/oOM5j9+CVKCfE5C+BXM
n/KmGpv1Uc3+vgaADimScanUpH1IGCSRzqpTVxCPam00yXEddSG5pD5ndFEymqaf7KNqLMzxuoSI
uNL7Odn5mKy3vZflh9HvM6hGg3Evk05tp2KmtEHskPxG58BR7qfrgB+dkxwqMtf5KAVqKeM6TK/+
HvX6EDT6TIR830wUI+nbr3+t5Sz3o5xiueKcHBnNoVhD1/HhdhM9uTWVwTv1nF/2k6q5eI5XHxtl
1Te6iORvRJYfHqL329un2wtoi3mc/zEG0TRayI1azvtFSXPDisLprov8fxZit7wLAZc2scsemibL
/iCl8hsEevmgefvGHBJsKelbZfnJPmu9+1//fO+8tw+/nzCRwrk8eHQ/Pi4KaWSY/sA9uDeZ3h9m
t0V67nPPwI4egkku0eZGTHuuLFV2O/XCu6hyJ2N4YoS3MR2Ik4QTe9NM0OJpMouWgRwOGeY51ryP
yEk5lnkx7RLuzYc+cgumeEwqNQCT0NOI+uFNxgp8FHSGZM85rsWQOCf7X39J7KAf7xKUqUifhWsi
vgbYt0jXfpByhmaYwzJmejCkFt31CGwwEfLtQaubbFtm9Hccq3wb80YLREabkZs33edQILa9Uakt
3UyCArJkoDKnkVE7hf5kkIN6KYA/fHYHKZ/wD2zQoZp3hi9r2PSkr6wbJ8zvTT1jhD8nxEz38fgA
ZMIMiiiZdpjcDMT8n1nOsr2jhLiKOhMKU1KWJ3aXeC+r0NxYkZPsNUqLdSkSEldN29i1VundN6FI
D6mGUbYwagwl0Oy/0KBx1hJ788Gu5v6qgrhfrwCa2xfSq/NdHzpiU/Ww5R0b4ZPTOWWOT5couqwp
s0fslOu8xpZEGLF2Jfxq+pM+dUuoVkzvIlPWToR22q5SJzbhXVdOAKfL5jBk6ff4qEBzRXH2Vhlx
CYRM96dpzYQYWsxQMoUoi3j85HpFFrjShIHh+zl2+nS8mOGuXTmoGALlJSRBWzKhXY0d6pV+PTUL
qQ8aOTDrOMy+apnmnTWsHIEdJZhSXDKm/o+9M9tuG8my6BchF4bA9NgEZ1HULEt+wZIlG/MQGALD
1/cGbXc5Xas6K9/zJavSaYkkGAjcuPecfQqHd+0YcpOZ/mFUGrkuYR0y1yiHjuTxRltpbrnT6/S0
XM91RY8iwJOmrRgWtCujsF7tpX0txlg/RBl4O9LSpictzzqafvQEzwapMwDFFlOGzvMlIDvB2oFA
9w5kCFlvTei0tynXqTxQ4zNjQnfxmAlS1GAxNyrPVr20rLdKNtU2i5nmWPXoFSuY4c0T9tWebMBx
4KsZ0U2PVbQfph7Fh3VnhgiE2NvUoSNnZjWhvfGIyTY/rIbvvHGM+m5q8usktONAG1S2VlHer/Gp
N6u46CBp6PoRBhqUvEgIxvJj9FCmaDEj5zN8WX0fQ+W5D40ZMHvjMC/M3kz8SuuhAeGspY7/3NFx
31pNY5zcsR+OpZ35q0rNHOh0K1r1qSQvScGLc30tZovqh8AoSnI40mq80hhe7QAml2hqvPBVq+OJ
NzOG2xgeAWoVRvl0myRHYx5G7prHULZNIs9BvzQkyZr5irlr2la7sueqOiHfhKgAWuCNcZB+h1LI
xR6EFMpcEWtQ38xg5NmmWgO/22SIQ1yO+d4gMnvvVtwujjZVOi4oadI63pgDPrzYjSWn8jikhZxC
e1cieklDo/8gw3h6sVQzHOE6qEOm/G6lolqcGl3j3NRlHB84gh160iputCkjIyGfkJsw5XBb41Am
vruILiTSmkKPGBJq8/gklF5uaSbAHM6ieiPySgTp1BNfYvUJ4y9ZnpKRSDvoz7gvKv41LfuMKbQz
yqNf69naqXpgsg59A9nqqBVTNX1THZHHZ32K8nVYUxTMaiI6vCIVBAGIt04inhwG+EHixfp6o6vB
3PCJm6PrYMdDeojlKtYnzHZ6+2n2B3HDkE4/TwmonXUWdku2EImDX0l/HtY+2oP9lKbNeww3HnhM
4j7HRDKcSqgij5pOfZFXdXyTZVgbQkXJxwxEXzkRtrF1SA+GbGmDbgoN++w+j4R8SVMrW2c6AUKJ
Rl2IaHBChWBYh0HIbFvjY3/GXJ4fJPTwj0vfn3he9p6GDylryi8nR102+4L3NVk1YRq0312yTHaI
uF0jcCwUQykciI3fKD55lsQ35EINa7u3zI3sZnMjbBHdzG4dtnijZ37G9PP2U+Q4NjFpIOoGKE/6
Duc4H0lzIIV3uOUiBHCpvcGZad8YbAwBgxFIoZ057zmeoz1wewLWkKAGdehAx2JodVQ4GUB6xNM3
amD1nKC421jMzo7pBLV5RW1j7gwdNl9YavYVaYna/cQLxGsSGSgvQoz8C2fQ/jyENpNmWCPdvQ4i
dBVmUX/f6KZcN25svOjIOdvMSEmgktWuTc15WFEvWlf2qO/oYmPOa3rrrCwptoQWjoeC6IVA5Wm8
rRjmbqqyfzRCSMlD15HxTcNkAx8EYV1JZBb5BmrH7HKKd1x+N3tvhCfjU9MWUrGabVyRY9kj4UMb
um4sk7wyPyzoKIhxgkVUeqaIzyMI7mI+XB7v/xxY/+LA6gIl/qUQ+jf/dlCV5df3Lnnvu1/PrN9/
7F9HVnh1uHewQtFbuZjS/nVkdU0AaotKWRgAg2mz/sLCo+A26XBBEqbPyvv4ad/W/0BcjRscroqL
8eHv+dXExYzxp/p0OVCbOt4iw8UH8/tJwsaJSpBNonBwRgY7Ftkl8Vz6gd11L5OTffF0RceHs+QG
q5gfAGFsV+M4ZRAmGPnrnffocfI5anmXXSOEPimPXcTVHHB2jbUivAdZScpYBTk+rR8KWrq5hb6W
UW2tiGH1t7WvJbBseLJj3LurQwUwJ0bomKL62RiSjJPI4DVBKHEbgLcMdF3q6zRrXxYTS2+jbZB1
ZRLvkn5xEGQwF+WvZzw/Alq7zaFWzQtm8zqYbWURT2drmyJ0n4kcuKdW/aIaXt6x65e8gnsYdVjI
KhfQjmPeGTHPA7Pk8zj1SL5eI18cI/VX3QLLvbjNyggwPN5jWPWae0B+cCDgvIPhw6VRMIWirrBW
M6oqM9PGleNwKS+TXF3yS3PFJRDAZPkIXAbdOxRJ265B8dDGQpKICpDBZkyqFnNMs9qnKBu2Vc7j
yJEO/zUTd1htGanzk6ngOZT4WHlmk+lnNHEJapxGG7sz5ruoyu98tsJN3vKSIH3sK1vQmIB/aG56
ySzZqjlz6HP0xMAbheAykvKr8tuEi3mPb5BgtpDn2ZBNdAv9PHoPc83gOviPWCq7jVXmddDqBIIs
xP+t6DgYV7grgib120dS1TKozg6qMi2ft0TJzPvBY3FYkDnAXLjAALTHyyJJEJ+uJ4FAtHZZBxB1
7pC5oFjQsSvRX0EhxT8Q6d+phDcVpZk44DH2KfThDFRRMR5dn6evqpdV1PF3GYmck9agw1dx8nJV
nAbocuFKQTOhtACsxPnqzHr+NvoZSaFMUVZMU7/Qa+K7n/m3NLRHjlsapVvnESyjEEnCVRrpgjPn
NV1mxtTQftC0zcvl+y4i0kRUzrLqBj5vFLNkQOfz1UsQBL3j5UfdiL5xk7OqHf6uF7M6PZelUi33
Aj3T6QlnnLVyPBKNDN4Idx4SYw5I557LRdP9cQLltBkk94mLHfs4wE1FxMXd4bvti0uqX+C4fMNe
z2LyuBsvF6Pk0BIMGn+1zoovBUzuTai78pibWK5FyKLNM4b4U+kb9ySN1IHJZIYQCtogVlfX27kw
zU2TVfq6aASXVGfmOkRxe+W12sjM0zROlsRYcXn6Z+SFBtQKBGWm6Op6JuNYbRLATMi5PZMblQgV
Yk9VDJyKImujc59AmE7uVGyfL7eXlc489Q2cAaNgYNIzolgRP12t9IKvW8R+doyYhu5G3co2ZKdx
G2bwCy/frVbw8bWwPDmU/mwhLIGylj6YNK7NZZXzjJ23OP79XRuJbIPWz98yycjXg8ZyviyAZYVz
i98lYibYdGIb8xX3t0BQu798zV1PvGyHTC8YiUjbKE7tb3Via/uLwYSyClVUb2j70LfYvezkSzLx
fwYj+xbBvqI+5e7RNe7mAq5DgPaAEXfTlyfKgvFsj/bOG9IvGqdZDllDeQozM9vkLndEP+vaPrK5
TyumHCcwFKiCHBZZWVjlSUNSRuHE9uWmxRv5qJRHiPCSUez8OGfarY38MoNaUrSWE8BNsNYg26h+
zRbBqNMykV4UC2NS6ADObXphecSmGBlsbgNfneYyOQ978y7mqLebDVoQdcdmUgulAgDp9VKkJsHQ
I5PlFqn2hccOVrgEr1z2JtOn83a5aaGuqUBjWs7vjtHgsCQaW9yZ00KNDzVvZQNB5bEzsJjkWNP0
Jyo0q8hYAf5WAoYU47l30a0KAlhAH/HKy7Wme0z5W/ArCUH1t6Jk4iTGDo2NZ7MFChu6R66Ft6Yx
M3+pOLx7ofwmXf646NMNNz1ao4T9RGh5gl+jefd0YupKjblPJd3nAvH7JtPiW23ozy7TtpUFqf04
JSNsZi1vc2PN6IDM64yif1WOGpDiOZ8/EyhWqBX1qnA2vme0GknLTfrF5FC3NurUh7Sum492hN2g
9YY6vQYp1x+TQecrtHTgcegxDNFvUqJMECgm3W0cCQcSv2PkkbttiHhLgykjbZtBSNOCYolrinUp
tWMd9m9kmlUfZAa8i0SvIIdYY/YNtoY2M8PVCLwJ2P6HPVlF1Rbs1IgCr9EQsdY4RNZFKpS2jngU
rfGAhdc+njJtm1vl0J5hr3guQx7RFvtumjvtZYrQTsREAOSnMPatDnFebjiBnIhWOtvKMadNBCla
uy97yofYdf6i8bb0JX+ra8TiWIRahBjj3/qIua+Zs6iafu8m07Rr5vhbkvFwgSny2DeVxbLirhMJ
K/2XEvD2+yv8akf/t36pC+AUubZOT0/HKfp7ZxF3yeR3db9HgrNsdtyDVpJ9lAPckbHO/qI7+299
4OXVXAcigjB8Ov2/vdo8RCRIzWW/zycWyFIJIBzTNhHJu98/1z+HgL84BCxcXq76f55anb+qt48/
aTl+/MhPMQeKjYVOwLSG1ihtZ1bMTzHHUm3/UvKzXpipwE6AqGZwGvip3lgiUjCK6ug5KUAWk/Pf
IDYBKvjzraGTwLK8DM11RmmQApYl/EuzNsYgokgjw8ixTOunQdiHyTK0ZmXPbKtTXEhJ07g64kZm
2A9TTm0oDSGhUbrserOV6CoWgYAdzxnyuZz5uRwV8YlmLaGu9Iu0wFICkcEiNyD8AC//RYPgKwKt
kXUhTRgvKgXSyoz73mqr13IRMaCEQ8/gXbQN2UXnwCB92CaL+MGlK0fbYFFEuIs4wvF5iyu8mzhn
iZRFN6dN1nhLEpXrbGOyw6I9zIG5x16Y6l/SHoPLKp+y7EO6msT7hcRgNQzFeBOGmByX7i6fvSDP
D0E6pCD3UE2NQBGJarLeAezhv1ottoEj2u8Jb4Itp0Okldj1EQeM2tHjDVbkY+PXpNArChqMXl3d
+SKN7jkBqBu5jJdTN+/WQ1zgoQwX9Uk6NO6eCPFSBilzqGhPVCxOO6/PyrUmcJbVpD+YTxRfGJnq
9RDqVSf3oWEn/a4g4tBydx6YnohJXKLP+nokH7DEXYbk8UwzpSgNBmpKO4jWqHpc+JGMnSB1yLuD
bk46nJaPn9o6pwogIaFEoYZKh8xAOwlRRmbfwagY9KCk1lXUFNv6Qk/tGYCCUiWtAK5qCGN8q77j
Vu2WIoCLCVenO7Xg92B8YegD0aqjPg7R98V5uObwo5aF48573B72DNs2RUCKQn/I1bH7Dos1frBj
6VKqAcxRNphDa7xE30GzwJEW7Gw3XCC09nck7eUu/mfD+6sNj64De8//t+F9ad7a7M9b3vcf+rHl
+fYfi2yN/h7IAqbqy+/7ueUtyLql6eHQwCAmia315wYIo0cHXg2WHw7HZZf7uQEK/e9seIB+ftvw
ligCcDzwaHTLQbQp/rzhoTXXyNSL1ckiQEPF1/gTTNPJVpaQ6VSeIE2KqSYtSIXx17jXPLkiqHR4
tL3GObRzFz7kBblutI8t87oxUufGbFrnNKaQwvFbaJyT8BhhhrEabUtQe/9CGVScG8+V6Rr3Y79F
/pmczdEji5UGI8pWRXuUQQ7h9Lidz12ELyV0dbnVlVfcZhlu424Y+nu/dEyiqqYoeyY+Y6AYZWsA
M+GUL5Bcw+dejzVY6V7l3+exV9w3ZvfseNl8aD1MJCjdo1tH2vO9buTN/RhZ4dbyeftz2I0bbbC6
I+avmSLFygLlGOCs4+XYm2Qyf+yTdHxz3ULuk7aivhSzgyVL1u0t9Uj8CeBdj1mkIqvHihR6qtg1
Hlwq/3t7dNKN0pecF00HhtdEg3nyZPvEPtJBXjYQ3KyEssxAt+r5kRxL0KnG+CUbx4ZaiXzPPRtH
cpIJzslVWdvtZ1TeQ7yCpxo+kQJSnImmibckrc5HQhTRmseTFa3JJnKDtMwuR3YtuTX9Nt1zbLkZ
spRgJJ4T6zkGutwyv9zrQzUATCr7ExU9xlmjcIAEFMP0wIS731L5ZgFGTvPGazCOTEQzXLtSH04C
IuoeQJX1lgqrOqaAZh8cz8wZ2mRatkGYSzQ1QyR6ObXor2dD6ltpuBrs0ry8g3pqPXSAeF9pyeXf
JlzPjybiQMjNY3lTtLZ2xmCyjWy9e+Fa4cwmVdm/JfW6eLGaRG0NRI3rsgOzxyF63g06zSzNasYP
ObTtjdHV1SnlARJwAkrkKmXh0K7RfP/dslJy+mTDJBM0O/2aYMxjTkTAFe/KVjG9ccAfb0ichtyr
E8/ktfG8wkH1pkzlXZW9SnZM0+uzINEz6BmkBNTXfRC3ERheQ/MhEYOwO9WzEPs8qr29rpz8a1pG
6a1e+xw9s2i+yVBY4mCFov/uVRZDujBqsUPJwcnpDbp2f1UmDr2NOo6P8Bjo3Bdhuk613H5JGBV+
wogDf9zPdCzNbX+duKi0V2R5qLtmobTJC7CNwzvsNjuJHn2R2TceYLdmIbyphfWWLNQ3qPTwEm0L
FFx/wcIZCyGOuVBPobJw42CIQyhohxKcXLKQ5ayFMYegBOn8BTznyQVCF16AdE4TFs9sI/XttPDq
Sh54G9UX9oZ8C/2asQGW717BuHMX2l2zcO+KhYDXxLDw6ORZn/MLII97m2fxBZtHFuj04DgZML16
4erNC2HPduCm9DPBliucMSD4lCZttSW1Wb9JQ8swAu07sC/zomeslLJeuQ6j2kBIGbKTJPW8Jjzn
I7/A//qFA2hdkIBkMoMHTBdSYKQWaGB6AQhizxqJxV6wgvMFMThecINUAOMd1ZDxqbngCKMap5Lc
5t9JhcYPcCGIzYVj2Kg6gmoYDRfG4aj3AA/D7/TDyC3q7r6z4p7WsyQMqDxiumu1Oei8tBjrtVCc
nR+adIy8d4FZCbtf7OYIHp8KlQ7S3Xi1rWVbre+79GNy69rIdnTLm4YHFw+3f+qAv6gD4Lma6Ov+
cx1wRePorf118vHjR35WAeIPmLUuUwWgr2h5lhPN/1UBhP0wdaMKYO5AocAR5WcZwJHo57nH+YNs
eGhrOrMTNlXx92J/xG9Hc6zX9NMQ/IBSQ/TjOL8dlrEWeXkajc5VYeLxCEDkGsPaMYYJOGoPYqWj
+WPOYY/us1iAplU5wUFtbJ0O83ruUOU95JVcGEZt67Drbpg9NyLce2FPZ6O3FnWOC3e9PmexACO1
hYFeiOHc6QxHxxVBpvAuBAE2XbRl9Fo4J0Wr+z2LhruOUJ0QN69GREgM9SCHrzVtWwgsABymB82b
Z1IwIGeAvfBpdMqV6ZvpvDONptVP5WjkdpC2OmIMt2mTdp9Lr5e3KbFpD40M/VeMa1ZMi1r2qGYY
MNRXUDGQM1eT/wIQR1S8xOTMm9HPTaatrqtDup2gTVtV4t1ksnReJY3mteZXw+eEnPHb2SZig6k5
DasmbrpVqsyxQ+gc07LrKmb52VygQOnz+LPT2vLFbMmFXhEr7r8j7XjPx+nsEfkOHyYrpgP/CK8V
cWg3iY2sAJWlsQHN7QcjTWL+juXLO/SO8Mb1adLxw0YKVnXt+hy2+qqhoRc65KkZtgLzNBc0/fr2
eYSAeDApnHYzmPY7vzUneACphPmT4BVehaGW7OM8TT5YD/YdhzSFrrkytZu4wCM/2k6zb6sR/lzY
lY/x7CaQvntIXrNwAzViuAwE6N1rYSvzk1bBVFo5aDNvKrEYXvGCBXj13YNKjPkq7+xJYXundWeY
Zb/RYgXIXwvHrTWg5MpFOhIRE8r5szYVGHgB3+wkQRkHEZvzu16Y7iFm4PBAtnx47jVZnSot6guI
stp0M/azowwDxLvolrr25/92hLBR7mq2WSNHSvTCpSqQyhdlc0xxzA7lsQjbIa/WLoEsqb81G+3e
04wlKlsNeTvMG0Zxhv7+z4763/FP7f93Q/2fJvv3LdVffubHjur5f5Dy6uhUqCA2GSv/q5UE/JQu
IJA2wokukWuccX7sqJbzB0lsBFsBRUPqeDlz/dxhOXMZxiLrXBJrL3Pmv9FZQv/z54OWYfDbdIvz
HYhDm3f620GLBWuK2uzFAR6MF/S2ps4NkozdjAP1CLmfPAAMyUjthmH6sKvWPUEWknhqDGO4r6pe
X/Vtrb2RtaJfZ5wuz4ShWY8OWUM0uGvUS1Er3HOcq/Z+SlXySMmc7zKK00MROcbnqg69Dbix9Mj2
jwGZvG3CJdP9SFwQaUUpZtdVCwPsXa8zDUIoEyuySTPzgT0zOxILX16FrkWPy+IgMkKMqGyT2TTQ
/DU6wPhoqJY0i6QgFabQ0DObsG+OhexrYBQ5yKOa/lide/4JQQZzNyK6zbtRw1DvJhl8I6Q/15M1
aag3K0tukavnOxja0cuSW3ImyuDWGJ3+OjSNR27zam04IR4fKXyNHNja+kbO1BJtNJEVi02Z6WrR
dLdAuQXICOTKlrBHmCZYRXZ2rtcfAyYl9GVWtpIJoSZM4LInKVLCLEa2m11djOnebzv6UWIo1ro7
0SsyzB62dBLedH3MUwnL67s/DdNLia7lDmTOtLemtDk7wGrubIeLg0A32cqQ0l0fHfmlWMg2qmQS
USuM0K6R8TGicWTOXeZ7VV6SvUT/gWF5lTQ2alW/vjJL9JShNm76JNdRNlblurVDIOecyTVPO+Qk
Q9JHqsh9VY3cSalgkvmMAdu0S646Rww7RwfdZxZxcWvM7sxxFBz3MSYXfXEGp/1VDTD6OZoS/9Vd
pGOYwWoMsOSf1mqQj34oErjTjn6N/G1UK9RJyaewE+0p7fX8QVSi3hXINfzVICt9b4+5m66y3LLu
5slNrqOIRuHkusRHkAbr3lNqGzh5OolIrLXUyRkQ+fgNawV9AWPwdBb5ew/0/Rw6Tr6fxt66AiaW
74raSV57z01eZB0b5zKq7bvC41AxxtN45lRsXZmDXe2bvopuOlG1jymkCwQI6LgKrT/UZTggeitt
D/VFbb4yx3WuJcNNSJx5vU/TXBSrImvz7SCQV+X1cGXGg2A5ymavMYrs46h7i3tPRw85ZsbGrEP3
TVrDV1uOxSGaICsUU2EfKhmKrUsvcD25pflsieydSS/AAi0S5isq1McKGv5zC1xsN+ulflfFDrKE
kSSso81sAgcTGuNzrAzbYCDtyDeyO9Jbl6Eowfe0rd9x/Ma7Ui1ahjnJn4g1KwLFqB+dXVZcpRFf
4mBZ+Of6nHwhkReAHNrui+X5qll1mfHYVeUBC49zrAa5K0v8RbMDMH6V5Gl2x2kpv7fDfO9MYFac
cC4PIoM729Y0SXs2S0If4Ze6hNVsAcTLNTZpZBHlmN7XrS6+zqMkcCtL42BeoLxpbWcvLkPVJybw
2h3ywCrgC3WRC8aZuZb0VG853REi5cgr2ShYUb6/tbu02PH41a89z893Mr9TYahetHCo1pljGXep
Hln7kvK4DfJBV+dSV807p1beidDXgz66u8oYOHnnSGhxn1neS+dOnPtq/ADJaiCMcVPisr6Z2yrb
oW8l92jCCRw0anQIdNKGahWF0wZRTosMruoX1YevnqJ5Eukqz+D05JgD2eZaWPR+3ehX2P/q6wkI
4MYwtJfUXKCJeDVIssl9QmodSfhxUzoB6odPGWXEIddbHVo1EAqT8IMvuRPPVyFIzTu78GiutfZY
wCHRurukgxznumVgYwB9c1J33KV4XW910tC6oC4s/bwYoTGiF5gdUO87G4p0/9nnqXFmyhl/IiU7
ORWz+uzPnbPniTgHHNbVmel+wlIa0lObomXuIC6dil40t10ayutUH+SzFib5GXNkvSE1DNk4lIL1
TPbjxm6l9SkbChMBOZ+yCb2K4UJqfp3dqL8e0HC/CUsuDxe0yi8xLS4M+AaaQxKT/a0FLQicDI2W
aoqIyjHC+NYwiLYdmFYje5XjA0didKmxPa/hLWB8GU3vyqOtCmKWJAXiA9KBhYYj0YesAUBxSRFA
DtvvSiYFh8yf66e8D3cJs2NUFOF8mzGIQYOuiP6eOh1iT68RUWjTpnFkpc6Gisyjb0TZ50GiZB2Y
YiJu4XGbcItftaFZ713DG0GJyMZ/zRwnWRfloL/kIZnv7ExAFjtzPZFFcjv3qfZe48k61p2nbYvI
pQWVlPnBFloIKSFqQZQN3lM0EEphINp6iFVC7oByQ0hkk+ZsLRyT52ZCiY5T6F2fe7b/HkYj2qhR
wAe1oNUBt0OWsyiVS90kaqNskhGxazXYBYFfZa+DISAz5G6xT/LsT9MITRiFCPEOMp8CIj66OxnJ
fF/F3NKMYN0sI7e6AdhIQKn85jd1dlB5TNrnOGinxITZ55XFrSLpbd/Z/avd2HQ/K7A+qGmGHoKP
82on8Zse9t8gwL161XhfoiIItHlA7WHJ4tCU7gQqK3k0kbkdyXl0HxHvmM+oGMp3ZnLjpybkB1VJ
kNebk0wYfY81MVh6f6xlK1W3w1IsZ+eaUquMHMRKmU4/yaw6sUGrF59GdIVrWG69dys7OTkvrRN+
69GWEBSiBr44IpvNeqsp9D5hpe/6iapnV0DvuE5qqVWvNRsotZev1sYYZluJAKc4ehqusXZIzTVF
XnZlRFN57JvEfaVJLT/rbkgzLxzj/MqNbaN5xPARhztSXnIc0iOHhQokGskdHx75rtqTLcPR3hix
QqNUaUlWHUBlWuCndMbxiMu2CjMKCd/DqgHaToYI32QXiU9AnIY9Ig83mJDZn/mb49ZH8xJwlISr
JE49gQGo7jWSZrOIp4zmKm1PLfJUzkiJYiaeR54g2kOsJdGJ+HYjiEpjOmPmleeGb/M4d9hV42R4
E5k/HRvfwasgtH5nlOOEUGkpt6wZ8gUGxOYqSeCXbDPXmdaqCru9lzPozMBa7FrH1jmyibtiBlSF
XD86zCLqDn0YhjSmzeTY6dEJXQZsKdeoT2TLd+spcuXn3kLI7KG33yVSJdu0o+mGvhF3cZJXmyEU
NW3NGKNBR45UYPM173u9Npk1mMXO1kP9m+hDyug6q5MREgktjw+EZI73qf1OQeu/M9FCKag4gKpc
eGn/HOL+m0McsUmcuv5zV4z80ap5+6h+7Yt9/5mfegCd3pegEGH54K1DEvxLWwzuA6cmh2EV6cqY
0/7vECcMTmqkKfgM3RcNwa9wh6VNhouMwZltI73X/b8zLWO29ifhDJhoz4OgzQiOlxP+71R+4Lm1
HmqkLuLTXnoCWF69qX9pfrQNvjcRMg6TMTr4FhWNfbLItRs2dHqF7S4Gi0nU0ZFMTS+zrkvNtHR6
M4xrFnIKZqcmaXd9lnZjuMs82j3JyY4GxfY686dhv6cJwms96Tal+Qy+oKeVHJ8MVdjTnK0Gz9UQ
Dms8ThVrvjhixSXyL7OGHJUcofZKf8X6E3ZB5XQQRh9Sic/d2ngiGtw7tqY+9m+SBOFi5wtcLQjT
NOKS+tIqiaZtaKeswHOFiAoYCEBC/eeu+W/uGou1TjPgP982z0kTJb+Fyv/4oR/3jWv/YXJnWCx9
sXQqlniXH+1kz/qDobGgwfG992H9676x/D/wdgtmGox+EaByc/zSXua3cc7AmumZDHz/lqzGNX6T
1WAtB6+C+9uhw4KS3vut+eEpp6qo8wzs30yCBk5V3iJchkBUThIVrLWB3/15Kj0754wRxU/YhqJA
6FZ1RTR2fwYcyl7eKOjBLrSDTeNS/sZTVF8x780f6Ubj9WPjONDIfgTDO3qI6uUbU9SsSdYNF/ip
bbTy2eyY1NbFwOJWptZ8QAaprqoYDy0cYPvtezToiOT3DdU3f2kx4j53TqV9zUZ3fMI7VoxffbYI
+ihJS/8a5MWmKdrAi8b0CpVu7e0Q1ZaPg8XjDuKT1otzT9m72AfgQlOo1h3BvaXawGuIaIk3DNOK
RIo1JonxbDRjvm6y2PucZ2CDr8BceFyWyjT3xjhEp7QG/AIpnR2Bfla1Cb1hsLdMUsUKYf0XUczl
Fd4rUBreLNY2SuSXhgjqjW2E8EXIDAry0BqeYXVO90UFAgT1Czawqi7q2xCOr7sbw1gcOOhrr7Th
ccNBNn2KYV6vM3BpAqCjQuFZt4nq8AGMZEvO6AehWKUhI/rQj5Yg3plW6428ZDFqtmM8NtITb30t
GJtiWa9fRSQ8ZpWG8ch4fbnK+IZIXq1849G/5LxO5mA8RklH1ZTXNr++sy78raozzq1lkZrpdm1N
I4oRYLHxbMWg24t9QDhaI0khHmjokOSZm1Zw+b+5kRL5SlOjcRDgYKIGCl7wM7Y1Ze6pLrGxm/5M
68qG7PG8uCsStj0H7ixRuMkqjyOChKPR9p+9KmNHJdXPf+Zgycy+8Uj0YWkK49E0bD5GscyDB7fi
MDJ2vnWw4s5+q8ectFnE/xyHmJoDdmN+Yq6mwsBvGwH3Q+I084Hc5aLgDhHpVZfNFHWMHngDgyEJ
nHOjlKsL0qYmKbeAkQWflWhje2qsdO1RzYm151aOeQ5VTixz24V6dOhqBWAnqtLuI00rOnvZEr+L
L4pfG9PbgL+bpiTCVhqEQNS32sJvQwO1ZMA6y4f3sOmTompSygbNMPInM5Dgg3CgAowYV0kabbv6
1Yl6LRAaaeHAt039FraZc7q8ouP22bhVNAUPGJNZm5LpZRKAZg+fhyYjeZfuHOmgYjAVEaSNId4Y
ZJDiK6KxunL0pn6VSJHVStpjQzxyaou7KO39TWYRtHZIrAQtb+j0lhVIc8nMjixgd7sJEyV1Ze58
El06ac+Xd0nDqI8QhIqkDAjy483atcMq40FsnP0mR+aFzJ/HXesMy5OzUHJ+6AYyeXGXLF+pqS/X
h7xnvT13k19d4VSorqam4t/9KUHg7PlR65AzgI89qzQWBJ7sZOcOOTuUy4CF8FfdmLaJrPNv82yz
IlMH8g/cR6K+V5GtecWu6tVQXblGMSIjqLMxGN2sG9adj9OvnZ3hHqLZeKtInX61WGkWYpPewJwR
lwDACQCpT52Hube2vWllm5pUq9akju5JlrCCqWnds8OR5Sr1J/+ZL9OJ1xbF030aT928ypu2fu1E
34YoQ8zxQbGKEeN5xXa2DJQpKrKxwXbte6pZBnpxWujPuZ+PD55DtQAnl4VtNkPDh+ECnMjD0fh0
RYaweK7sssX60eQWiKdyCSVOIkUPD9f8fjB8910iA7Q2BthuC9cFbgPOtxhZoijFzULMbErzLQ6f
G8I2Tk7PqZ0XLIYbpltig6zGxJjdWcMKsDDiCZwY9cEaQZ1WOUaSAIFBdFcadXmfq2oBIWY5nVIc
IeaTT0rClozt6avAbHIMmy7Zp8ozPoiun5+9iGCOLaPK9CQbJ/lqyXHgKG1Ph7pgEDhB5wiIOXwi
d7h5xiZP6IPMumqV+5yFJkNLsYRr+cnAF86fjeVW94oJurM+f10ETNwBTJT+l73zWo5bybbtr5wf
QEcCSLjX8lX0ntILgpSBt4mE+/o7wN3dV6LUYu/zfB56h9QhFggUkFi51pxjngEopXfap94kV8Uc
2p+mLFVn3YAHc80Iw8Tz3WYXhWOReDwMixlzZKRFr35mVrBs4Ny2+OY4QSy3MyQusBdTM53KbvQv
4TncmgWpmlvEYGSdZX6vzPM8YzW/maUdH0GlAB5xx93c2z3JDRnkbLInV5mhw2tiGlhNJo9AJKPW
t2ZZPtvRgNilC9SMekQn9nmd0YN4CGu7ehzivL3LB3kdO31zO1mAwQbELBi+Te+u9IBY5nrs/KuG
TK9D4uUYhLGqPNORHBGJ+vdzZLlPGinEvhqdqt07Q4nNge+NPm3fjsuDPxzGOkDzWlvXSi2csaKO
nW0uYgF8ayYEIISNeaPiqtqOFuDhPG1Bc6UMpldx39G8ommIJSYO4wFE81jka4wDTgopXuviMDV5
rmlJESaBX7ViOyq6ewv51KeEnDwI/YktrnQKkYlQ+frYAzdV68FOP4+83s8GgNWX6JA+k/PRXNS0
b7oVrcgaLwnwpXPyz1G+oQm4m+hbnU1jat5kptt97+XYfp6CqGpexg6zz02CfCbCkjtnxwhI+rpu
2mdrmsObODZD2qAZpAG0bOd9Z9prbBV0j9z2pJVtXLVt526VZUc0q73iWw4k+byZk3QbOpN1kybw
8P3EDTcRGcvXQR04zEmHyFtlJQrnFUOs+tKj0L8QYWOVm1gL40aSjQPTTA8EXefkbEt3PNXwJT8D
c5Frp6ofCF0Qp0y0jx2vxG1M/PtGpeKTaUWglFN1bkyOfB6GyCbQNZtA3ofKhJYbx8TK4Ia28fFf
aK890Eoit9YDsB8LE6e6V9WjPB/ijm48AXRrK5Z2vkFcoztefsYl9HGLsIv4vBj86mDl5lOYSm8V
5W6xai387tAYsLGPeY6NBMC1smq5jWnz8qYIwhmOLpi+0uUVvgukLUacbrV94+MduQa23t1VrdS8
6MueJngad+RTjDvyVPsLsnzAr+nowRUNobO4JTemPdb0VCYHXWNR3CVp1WPXpPzYYWBKNqOVpwpX
IhN23bk0LeEXx9fF2Nq7zBbTvUCAcDYpWzwZLT/Yu1F1wQrUo31GurDpiuDG7kS/r6Hf81cmimfo
Npvb2Cnyfj2VatjCHKWLGg+VedIy1TdJ4mIbCt2j36X+eZUBQxEqD92VU+jHWMewBwrAAg62lRVY
tOihB3q/8tRInHCjbPCvxXgYRUQTMIj9natdvoeOLFd3VRSCRjLRNm67m2Co8SQUXbauR4D5MtG8
HfM4QPLsFcz+Buk/1gEn3tdjexemlbdTYxOmsArM4eCnxBM0SxiqH4YrMbYQXkOX+KyWmIQNjXp1
VslJwjqIJ32GtKTaDZY12jt+ZiR1YYx9kKNO/zVttPsdasiwTTIXonAcdPkXRBvNIUBBv82X0grQ
IrKIfgLDIEmEWQNbcZGkNfUWcDmoUe3Tv65NaxNOebcmWbcnlMOzztBX9pez8mv7gfdbdtGVuR3j
uQQ3f824zV6rzKludTFG7i0mG3tGBh60q75LKQvKQb5mpiWiXeCWaOp6scQmuGZ2FfGSxQs0npeZ
UttJZ8GIYMUPbxRlwIWV1zUrLzLOZ6/oy4quLxyUUAZQ+c3qdg6ha0OViWlU6uncUVg2mzJGyBFg
bMIX6OiTXeXd2Wg2056k9vHadDp1Hw/FqSHvvvbncdMEFso7VZERwGoJdq5pGeg64b6N/EcKtWEH
3WCDY1jepP3ELM/psyzbpWMR5SfUkIO5S4J5RmWCDzelDVRW6aqw3BkDg6hfx6zI6ROj6+xXdUk8
gV1qLogdzucZEPHiywSC/Jqwh/nKgJSTbCN8gvrV7+r7Wk9l5q1a1CGhtS8MFjdy3N09AQjebWXm
T7Wdj/FZmTdeeG6X4gW0Yk2GAYVc4nMvHLMhIZRlTqds6zOU8m4RJjviKSn4U0t/NSvD66pWpMYz
x2nBSTr18DTHoPSl3fqRdx3h3Ljm7QeOkDfocPhhJ/9fWKICYWNXD0yEV6Q8onz6WX4dBYPGN0xd
67WtPA42O1Ea6NY9w1P1NWjND+FY711RAf01VA0WWgcyAa23iLAfDC5osSd6s6o6lEUbnHcxpbti
YX7JjI58JKvSX+Kc2MLLqPe1jW3btcNprUwjLi5SJ81Z+Xiwt2BDZEsSV29eMu2f6xMhq8FjH3fB
ts8qCkBMoSFlG3bzryISdsCGHrDpneUaoD/J/2oPidaUmXXqvFR0s7o71K6O2s0dcge1Lknck59n
9hMkG/kjG7YodGxq/Yi9SMaKcV94NuyxfFJfuWXK7z7izzs7iKjou0bx711L1J9EIcfxnAQ5VMas
nYINFtyMm9lQWu2ClI3D3o+q9jDxD9srWdWmu29j0x23yvSrT2974cJtzA9iA5dux4/+OxhedDLp
1CD+EzRn3n3pGRUy4B5RHYCus6NzkpS9AV5Mtmt/vruWD/rlQIFLrge9D5t51c93Fxp9aTQ5B8pj
cEY0J4piC92I74dnT76oBO8/e0NE86uZt+ynv3t02Gj0chEyLvrC916q2phMT0zkYrVpbd27AxTp
pEkm6se8PVSjwVHdzmMTYAzg2v/qJv5HHJ9Jq/jduf+V74e40kMy/v7ch9QxCG9vqwPSMD69HyIt
L7ysse7LlHHmRpqkzVHGTNUZcnJqVNGWmo0fAo0chN9o3r9djf/Tyn6glbVtYf3RJHj/DVSIUt++
/TgW+OdP/UvcZf4DzqvHTfyXROufvc1A4KWhrY/ei+946Xv+eyaAsAtZ7KKhtQQdTthj/7+3KaGE
2OjEUHUtay/NyL8h7AKy+e5GQ9uyTB6kMG2kNDT3f37IPNovRjw45dHAn2ECbV2GgT2F7YCipysQ
8a4WBMpw3llgyQrVTBtTjfYeCJx3aAqZrEInVMWWmQfdrUa692Mmsq2bCDRdEQLR9dDapL6743OB
zrzZTDSHXwIGd0erFvlaB86wbrA6b73Q+6rLujv2tor2TlJGGxwvDYV2hhoDEPR+6oWgyURSzGoO
iN0CJkvATgmecZVO1bOsG/+lBKtz1CNxECKB2648D1xEL9Y9SrMrkzH/oZwS2HIxRopVryRNMJae
CkK/bvZWb8wnaPkB7ja6yq+h79XxaizqvGE7HkXUzFP3wITDxyM0i1tyKEHS5d5Nr83gQsCf3vhF
FH0mR3IRwizZxp6m/CL8YBWmot1Dwi0PQ8KcsbWnm6quPEbKVrlzDYK9Zt2DsveCUwTrzanG7BoC
GLrf0MpWJvP2bR6paqWzxrlrhV0CiZBiLWYpz4N0VEetZnAExmyeZBYbp1xBcMqsZl7HRjove5nq
gogkL942vsGeHhfSPf0suaXx551HAIf2sjaLndXYDp+q5ht4d+rCS4xwlWlWwLEYv0yZZmc2pDEk
kUzdzFnIB00u8V0QlzdGPU63Mkm9V43bsy6nz0h81d6s7fSgaW/sbSsIH3s/qXbYLtyvbOKy6YIS
Ir2InILmFQ6EeD2OHV1RdgSbJPb9g3Lbdkc4T7KZmKPRLnXILPE7yp2pDV5JGxy+40IIdqiR6Js3
YUG/mBieGzkNKj+f0voh1mb6gPJheoFFJYCjzI64IEqzP/MNQbhdIfiSyemrt3WEqdu1Qn+DAdY/
hcItr2yzZxczmA/xiJB8RWBNwx6vym7GCus9dSCIboqRM9kAHQPNItN2nZhG4R20weAe4z59ilWg
ZZatZz0OJ7jju5RAh2CFyNzexbL21xZ5yvigKovtu0ZEVBJiQDic1AJEn6WLjT0QFsgomk6jMgvU
DhZaaMNwDoFDihE4yeaida2X6q2SbN6qypr60k1ab2mV7+EtmMZR/VWI5p2dUpb2ZFsGX2Y5NdSs
IeXrvBSySlt+8SV4q28llW7pd/rBqUd7Ma/Grd4i2ruXoUrBg2lzG+VlcBoq+lirgJTvaVPHbn1b
jwahk0Rb9dEBIUnWPli0VLJxA0y27OJNiXPUO5XK8ZWxKYjUEwhiXK570dfzbsmGg0sOCld8muNm
6NaiNqLLhmaA9yQQrzYtiaKTeVOOgQ6/IvZhlp7MwYoVbhWb0pBboas77lyHHRlxocNbiztbj33O
y1R0QfpKg2AyDn7Zi2oJ8YKNXvmaTMAeJ/LSm4p53w4MPh+Lqab4wNbNnSImZg5mzB4W9eYwXped
J7+yr+uyvRWOPQqbqSFJtDcStoKdGYbBFvgfh5zziHqhGCn9bCJQCjglOd1AMdTJnrWPI8LHW2YJ
gaKOLWgT26s+CcrqyvMnq3KXeVBsd2dZPjiCwJIeDqg3ehEq7tK9GpfWlyMH/krnJV0R+9LFa5eE
tnvyTSymTIZqV1nVIuKai2DYY3FzL2A6kOCSBDz3IzkX0Dtlt7Y0xmNtWkj0vN7fV3GbXZMldj5H
UINXrelUmOuc+CxkW7erhk7SDiPAm4eqR3+y0TBRVl3qWotreu8YJUMkdu6sX5GbbNuoso0dACRx
R98s3RIOOhOrNjgGnfuyvCTptrr16QNddm7Tf3LS0JrwXgZnyF9o1WJy22SLfKh7UxLNb6qiYhEY
NVPzyjtqka9KdzcsMqTkTZFkLeIkxh/hDlqh/wC2Tt3IRcQkFjkTXA11VS0Sp9wgA6ovRfhlXgRQ
U2hulOdGR5bO8FDwUc+ZRwNEFYH/qWecUSHgQFCVLtIqD10qTgELvRxbg009TOnnmI78yVlkWYwB
dvDw5Wp802xhi8KGnS5SrnQRdblBmm6XsBKVl/UDZWx3nNwexUpbznuc7DRZUhPU+awM6DKLcIxZ
KRqydpGTJfYC6WPYv6lbuv7DIjsbFwGatUjRIgtRGkGcw7pfhGpykay5nMCO7EraqyZKUZZGxG32
m86tXyRv5Dt0F6Y3m996bVUIGZHGZWZoHtxFLgdbpt5ai4SuXsR0aVLXW1Tg+WW2SO30IrpD5NVe
044Jzn2caogoS2LP4pH0A3oNlzTh6CpYuXvIUfMxV0vOp0XgFy5Sv5CmNx+iXCqBRQmoF1FgtcgD
FX4PxC48+dfOIh+kXm5ffBSFzcKZsse5u2nf9IZykR4WgQpuskWOaC7CxEFFqOuI1ENFV4ljLKKn
sEXIaJak7OWl560M+AJosBbFo0D7yCxXbCWJAxcoGMSZ/aaR5O0POsGwca+ZMRrK0eweDFp4sItU
hNBPeuM2WGSX6k2B2TjCW8/IK8jaiSxiExEjeO5K0DGJ2KkzAEH9xkNNtg3J9onzgoWYmkLGbBA9
kbIStC1psjxV7hR7d4BL/YhXHqG0UXyv3KlObv6vvv9v5Av0LpDJ/Gf1Ajrurk2+dP9Tff8fOj+6
eE1efqz0//r5fwkZ0OsIaH9Y3/4iArJz+Gex73n/YD6AaU7YFO9/sUL+5eLwUfng+kJ8DPQb5vcP
xb7/D4DsVEVIgCAw/00hw6KjeLepFM7SQKF/sugjljP/EQ8ymWVmojcXhwxLUhF9zyPjaiS6KfX9
TTmUhyIRJ4VYLQj1s5kZq9RWmx8u3vWvDJ0Fs/jLr4Bcw0SnFyyg9nfbjcpx3dr34Y1TSfPIy+eJ
cR/QiG1Z7KKM9COBSxuLVVSuZB5e1AS27T1LUuxan/CNsqAA+zKiCxLHiAH0dx0v2pqdB/SLcIVd
a4VcdmP0FFOi/iKRICcVZLYSb3T2OYUTt/xxguork+lBzRVpf2qliOpygoMEwMGqmbnn4M9KynHR
AVIyWkb2G5GRWmGXj5OPCZx74jCiri2A+UrLPov0QLxJOt9IxvrIoOD1+caF46SAnTpyUFV2zhDx
hvmmRihCWWcE3Y0bfDJtAx6+94JGG3JhyuzTtddAgdYkOtIpjmmG55t+LNatzm5Hg3wbggu3GZut
vqs/I5YU+yTX15HyzsAnvs6RXvOqXRNamO/dmV9j6Fgz7LL8UoxS7LOUeeokhi+ljDaRq9U5DXcH
kGO9rl3FweZdktlXUZFG6/9bXP6bxWWxTPEM/ufVBbRvm/yMGPrnz/yrdSAgDFlMNSEMyUU2SI/g
nyuK7/2DRcYF942bl0XCY7H514qCpFCwp2dBwbNlQZL6d/vAwrqL55Z9voDmsERt/J32wS9Ps4uQ
EHcs6kTuTbZfPy8o0bDE6daVPliWRo6KsQAVirRiBEnaJnvNc9ryPHM1CPe3FL0frtVvFhNO8Me1
xBGgTemacH0gCLjWG6D/h2Zw00QwP+ax2w/a6rfeVLhbM7FIc/eS4vC/OBQNF2j/dD5pzPx8okhU
cGEWTreXJpzk3DIHGJdsGAnlaj5YIn93VlzKwMakzJf+PoJrNsesZoVCKT5SNo02UOy2Yy7VjZ7+
oMGKQu6XC0gOi0CJxk2Bgf/nsxp7CB25wwUkhg/gMrNV3GDud7YTm6gMSe6iXF+ElwzFBCOFP19S
7sHfHBzY4nIX0x3nrffjy6hDCBHaddftidJ28bmN8bY0ZfP34iC4RxyL+xLlK75K2/feHUVFvq36
JtQI06Xbcm+WBLg4Y+P123RRP3xwUksawg8t67fD8RJHvQbAV9Al//mkyN+yKPBpVUWTywA4a795
tvWdLn1BDGZxRmz6R53iXy8jgWhYwpFOmrQK31vfwxjrgW9XevHUEH0UBjlfVlBt//xlLZfp/XlZ
vK8D3xNsIBZu2o9fFqJ0agdGdHs7WUKPDeMcEN0VIjAguaJwPuh+/+4q/ni0d1+aK0XURE6u9z55
K6TaJytCzWHrIFAEpApXvs2y1z+f4AJA+OUMEUgvAAEcte77pWyKMxc1Io+dGbuSYYrMHyNCH49u
NaPRr6JsoxtSrSdaTEC1vrqd8E+1Yx901FZoSIJ+q0eLidzg1V/GkTnfhPhyZYVdcze3AMq8OFqb
WTN/sDCZv/n+bYEVB/SB7yHofHfH+Qqra9XxGCUDLaaVNAY6O+Po9FvDsAmRBe2/rv1q2NDyYfOG
/eazmL0RH72PSoL93ToCGX9l+iBJ/nxJnd/+aqzPyxPu8L93v1oaEHcyO3mHkjDeshl1iOQl97rx
XSJYm0g9oG1K12Jwg5xwibk8jWXanisy0rJNsQzwgf/Dl1+CkydixW2zDjdh6QPdtKKJqstqLxnS
GscZEucGbw1+VyI4YdS27COHxEDJ4YcQc5Jm3UrD2yG9XIADxEDTrDx1JO2ukGhRNIVOgHPWOYtl
9qDhOl5mciI21Z6zXUvOANjY7ooozfnQJCT0TRLW6Uji+TnT/EXq0EB7K7Edo075nk32beeDCgqw
PB6IAuiu+ORy9+dL++sDQpuTwoCnXgYIpN+9d0cFH9ahuiNMNr40Mk2IvC+OpC7f6zmst6iAzL/9
SHJEUrSYri4bkeDdEYN27P1gzrp9G4ZHU8ktMXk0CUl3sEu62YH7/Ocz/PUtSBIlqw2eCOYTjEF+
XnBUFPQl3023T6ecSNReDkeiZxD7Q33Y/PlQv96mDFIsJqoMVZbd2bvbNNIO1Jm+4i3o94QRG415
rAbtfXABf3sUJuSUKba9xOn8fEIFzosCKSavO7cVLaqSwDgQwudf//lk3g8OeQNxNrjq/WXg4v0y
Ic8SBgBuHaj9OJrVBtNjuqNzzyhFoYejbYtG2ubGB1gZnVr/qbWifSWzj3KD3kvm334NShioQIy4
TPa7P59u01RyTnoP1TCWaiYVQb5D6tHt5NAli2R2lkdMWcG2FdW3vBq8WxKGh33kiP6imGf75GRV
+ME38J6O+dfvhIzfXwLWqFnfvVYiaRhGGNtqX0a6PIrW2QaC1vCMn/syxCAMhYihfu7wKOcN8A1d
J9OaQZa1CXyUK16Zf8vNkS6WP27mefiMS9JaN0lX302lTlZ1lzgHJ4qHUznll5iuPyoufn8CaKiR
syIqFktI3o9v4dBsg2LyBy5qPN1GrVfv9CCjh5hVDHmdl26QpAnQJG7HG6stTlM8v/iJd69aNzjq
OiSzBWXlNhZVcINitLr35fxtxkVwstGf74Y6miDBpwTtpF2+axH5fvBKMJev/ec6Aj3tD2fw7ikY
OqYAUTWp/YS2+BTOQXnqnJHsGgP0S9KyyGscRWkqjnYFm1zV2Nr//IDY9m9/BZCrDg+j6b1/3P2J
tWRytNqnBvIRSPG+80pZde1BgEPeKr5WZIc/eZYZf1HtumNutU4rCweBHSNpi9TOQn9CihAavSEx
B9SAlq7XMQeEKwMoHyyo+W0qTZOl0sO7nm0dkVYb1wieME20B5RJ4txwzPxAQM8LMPw7d+JAkcQb
UQ8BA9M/n/CvpZvvshuUKAIAjLBb+vmmoS/tMaVjQWjS/KkM915PsIwx49SHL25/UCf+Ztl2KbnZ
eUqPD34fYajyDPoQi86eBs73IEGUZ5sMJOQ4Bx8cadmbvLuTOBJeugDdkYfT5+fTasJI117ocCe1
0T3pN9ETJgn6psXEbsKZMmRewjWY4blm/MEt9Ju3L7JvIFK2zYuJwvvnQ3cRMBSmuXjdvOkT6Knr
0WtuBQHdude9suV1P3hBve/bLQsXsE18gKbFhtt9r3oKekONScItyza8RJRG3TOF9mYqke/Z/fxN
hMV9leTjJppqihsJRb5XUQv5Y/7g1H97M6H+4c2C++6XTBHEsuSP9zy/aFW7jajpaUtkyCuDmLq1
E38UUfiblyZMHJyUNArpmL9fsRmOZAtuji95aokhqM2QEaoff7BH/O31NelkcCdxeZFp/PyFpoog
N1PWas8euV37/RhDOkkD8iRglAwKxXnUSw2GuMnx8BKMSDcg3+IyOptn96M18tdNue+iB7HYlEtg
qe+fV0LMHFzHGb9MD+s9jrxop9r5YuqnaB0VprFeZMv72CNkrcq0+OCxMn/3BFMNcbGp28Grvlsu
uqgPLZSILcJ/Gb/WXms4K9T63ZVKTAewslu57rrSfMDKQAJOQe02ubPBAJpZK/LD4wzsxzRc9LEN
0t7qOrhkTkQS1Z9Xtd/8msRouLDWkKAxfH33+MMiSyandJu9O4btTsu530rVBFtq+eSDS/KbQwWs
nx66N9pw/vveT5KaCu261+y7OSy+S3vybmaE5i0RH+J/cVqLphIb8NJS+2VVq8nx6GpfNnvwRO0N
BCl3V02L16XtGEv8u9F4/ddK+SPN/jeLGEeiLUKJiIjv/b4RGl6UVpoj4QaINmDQ6jsCy60tb7cZ
BXNBi7yKpw+Wj99eSvbXEqKVKbE8//ygRZEoO+K/mv0ESmNdOCMUzrSwNq2w1AeHwnPNh717Q1Bp
oGlaoMOEqby7k/1MVprRL7eIbHH3uWA4UGbEcpg30F8ApbqtgtNJTZ6vG7sfjB07Rz1u59GzC+g8
Dg8Xks05OAK2zB8tuEfxpsVHoTd1nuPoxEUdv4CrMC4y20f9GcXLTF+hlI+BWdAjWoPpZLQS9A4S
48EW9nTmGHGwTyaS3reVbGPG41ls3ruaDNFNzhze2qX4ptwt9KTYeg4GMym+uSnNEujq7GDiszFu
7RBPaNbGDyqvzOmYl3TX9jEcVbk1RG2einkcjb3SWa8unYIUhgvZ6Sm8cZWZlzv+bgy7YkCXQk6O
DOCRl1kvowsGqgt7wrGrdKedJr+D++rCOyiN6mAuSuPVFLUWyuw4eSwUk/bVqGWVEgc6RKTc6Aqb
2ZThCNoWNQjv87RnO0kCU1Azj1BqCLLN2DvTuKn6KRRnqKFDQd+hqK1NXThLcZXgDn7xAAbh1AZk
vJ59ch7uIL4a8HA6lU7XuIn6uzKRLURbowm8W1FBXN9qdCb6SBE77hp/DBJSQSKX/DTi1ua1Ummw
X+wN1TYPl/afMCymRg3ik4c0bhZgblGhfpdAiwD+1M6h8PUNfd6d7p36Kayt/Dk3fHHble6wCot0
PBh4prZ2E1wRYbgrG7UbSei5DT2aqDKOttlMLLAls2GTBRlzLd2f7H4aoOirlzRzgbZoiwj2FANA
YdtfpW0MWyZOZHTI1tu7gIO2gUzcvQxmXFgDQNq0DKIzBT3i1euItJN6Ig/G61/mxiX3lAn4Eo++
QgT+KIS7deEuXTtB0W5NUSbXGI7mNTgV8wxVVXxhD3wf7BaSlUrCx3G2HYQaJk4LBKVMB8NjCF53
PaaZpqhQ3jrnLbFRyptvsnw8Np3sVsk8Ofwnu8roLo3I5k8wnq3NLLJmO3bgfdM47NfAvYqzwY43
aDH869CXt4URj1tz8OMd2ShAfIxOb9B4WPuZ0vU2jPL6M9E2YC9jDwBV17gbvEvtd9doyrXR9fUG
fH5OFHLlHNs8YFRehuPRFol1VJMHgnfsT5Y57hKnNneZMz0XQjfPZRIePEfeJXp6dsaQUaIIaNTp
8LlwjajlCSz8Y689uCVGE25mx7gHghCeVGjDb44qn/wicndzmAUrRBTzJmbfcJu0Rn/dRK1/qzRj
xsFW590UevBtFhaTgWa0GeqDb+PES2CGI1j3++9SdRpEJVouImz6pJuntSa0crbZmluijcB2JkF3
n1U+ZmOLm+epsIQ9bryGfQQvUxaJlGnjp5prf9kM3GWISIiZysyj0NG0Naqu2rnm7J/xB8xjPBB4
pixnUuf+hBFCfZriFs0yxNJQDmCzldV+Mkx7J9II8oph8TvvPcOqvozenNUHO0N8tin81utXU8V8
+9yAcQohzfMx8OVT7xgn2rMo08OqSQ5ty5VCyVTmm9kv+vuYrv41niHrHlVelhyHFFWXEyTNJXG/
/o5sumFeAdwaT3GixKsrQupJ+rv11ptFflbzkv3SKT9yif+JKjy3Dla9cVTuneyz8HtAc19DlXLR
w72ly82Tj90b0Pr3tsZZj0FZmZ/L0Ws3bNGcqwCI9ydEVcNGxWrad1Qs9z5ArE+94nMmEhO2VWc1
p7liP52MpTziQ1BPdOEYg6QYRXZdr7kTSEZqnuPIb/B7ygykuNE8e5h3DylwihzL5hLJOgn1BGdi
Yn8IE3Hjhk7RbTR4onyVW4azzgQ5W5GLpx2Vk33UDalGHi3kLbvSoMVPBRbjUNQV/77DZfrYhEM0
o35McMoG0ZJAUwlJ6hUmJhs8XJwv96AxnMDnxXegPvJV5bXa2ikup/GI1otT9OosiM8ii5jo1M36
x97CN3cRhWF0lfgw7SpB5Bl6KP8cXDyfaqNOk8ho7/rOcuYVlUhzckF4XxEmW3+mdUcaal+Rvtzy
qG7LqiBVQ48Y2KtRFnvP86KrPK97b40L3rniIWp4qPh2acI3pwyoyJVHQNpr20ftjZxb814lXO8k
zWDLTQRP+TEX1SB05Mzg1rypnbZ+dZYdJg6LuUZX2xA4z5VNDsDG+FhDYw9qZXOqCfM7n3tVv3ZT
3T6THk2OKS6qL5UZtfhp0DHmqwaX+ImAkWmvgw67yqCcKzk3kMH7KoiuRgAmNfUuISBf59SWJJTV
FmAEJuoEXkznJq9lcjsCpuUGcYfNKirjtGSF0iFpWxVKv9qcHKi3VfhQu3F06Tq6+uxGKJZAMM4x
MoA5NFe9TxHpaBK2oo7w9akV+BoN3Z8tnKEDYIrxwTdS1sUoTA5gHRCYCSO60kHjwjT3HSrwEmLF
FbCy/NhmuOFWXUATZ0POQXhCN8U/eIuVjaKBhJJ0rhE1zDzntLFK9QQ1bvrue7366kWSqAI8Y0ez
7Za7XMe1ZuZiOXdJEfePyCO0tx4qfskcFeet37X1i53G7p0RzMD96nKIryaXYBKYS2X7nDfzeO27
Sj+Kesxuk+XrJtrUP3eWAPRG9hwoM6YdnGlEuBQZ8ZVUXDUfH/e1iIzpu5irBLiddCAWt354a5FT
dWxQPJ679sAnVnN2S8k+PuAaIul2gHZwwn+l4q1RkBjr1bT51qGOw2pFvwUFJFSuoVy7RkXKo0zn
ApWg4Ya3MmbLtao12vZj0ffE98aaO2km4pyl15XcaaxZ8RUJBZW5Lsy5ujZs1NxMTHO+a6H8uD+S
gu6Xa6ib3yvk1TDgRJEi+xqa73BRzce3vPZ+UOY3oiK1XvPoNTesFvP3ykrrdu1a5ZSRqujob5av
Z4fvzOPer2sui8ubXO3FkJktMH8QC7OVG7dBh0Uo8dz+21j7zU0Xos3TjVVfdj3GeogWzY3Z+dFV
6GLg7wIIgIny7SPrWNACQuP5Lo2oe2qSBIpja/iKNb7KFgTkVHHxfNu7YE8c7modtixiWOvom3a2
ZiBs+5/xEXaXYbHQ9/O8P8iFp9Dw2jy3oXboleNFybUrVb2rSdl8aOs+XC1JXV1U8X+puq43YV/b
r04QOTtZA2eosbJsgIiACextd29G9bBioik3GfqsBaFRYL0p2vGaImRYlTINHy3ikOERVnfwfi7w
LRDKJUTCXqZtN4MO0suG/o/QcX9Ki7rlsJl7JYbCvIy9gnXDhnEwisS4GAkXvcL0Gt65oVUdgzHB
MNslBCaYJcPGxnTE0Um6Uz9NOZnLur8Q0dCeY7UpSSlEKUSpTwkYMP6jhfoSYEs4Zl453mawMr/2
uTw1iTBZ0nz+Y6tmW4KNXI+dPBvHVD5Rbwt0OWP1GgzLnKnqdjGdZWAwlce0LKYg7dNqevJBqNwK
SNk7b6wPBNA3m2CAhLZKiPL0h/mF/l/xKSvQo/LO4SJZhoxY6NnhrL0JneU6zTJ1zAwk8H1oiKus
kKTuac3gy9T1hgp1uAYeIvaEIqg73RguS10Q3WrFQbQTetdaEPhAY3rxZYfyBbit++iqLj8kifc4
pqIgDyGKqQMp5VZFMlWrKhnii8SncYOv7hjas/kai3DY9Ujv95Bl5o2faHsz9DyMqo671ZDRKoym
yT2juJBPqXT2pTNWeNtTFuD/x96ZbEeuXFn2X2pc0AIM/aAmgPfudJLOLsgJVkSQgdYAGHrg63Mj
JGU+vcpKleYaSJMXdDq9Aa6de84+VcbpNHaUv/cL3/81EEx4m2oL+oX0F1wL0nquoTiGEzPsDlu5
fQaDXbyScHAfZ3IlO3sgtrtzmQsDnKrxFoJt/bWwahJhHXfpVdFh8YQ3OE6D1e3KZa2ek8CSWRtO
dOWFLBACKJQi7F2Hgd6Ks+8ZQNUTxO1DB+M0C2xLu1QzFN1FF29dqskdX8UdOBm6MtmxMZC5/VVa
9tp4UjFmWAMMOjyfQe116c3Tm2UDpN47tzOUj0hPtoldUKFkNva9rO2qCpPRN1haFMtxnqvhzrE1
bjsSxB9fOKcENzhl90VmJrTnZkvB966hqyMoNOy6pOXG4c6PuuybBMm0x6dbcstZG9TVUiNp9Kk2
PfiRqS4AhagJ5c6Qwk1tYO76sG5vtmudGiy4hwiCzuC1+R1srurcljjgWqsqWI6Sfqc3sAPrlc2B
Q1OLAWfnm8/OlHPO94am7FBCxQxVTT1k5pYJ3MihM75Ns9UcK+H+MBbni+Sb+mBiLT6KVlZctMAO
uoWt7cyhj7ed28vH2WFiKebGYOntd0sYk3ekv1WfDoPAsX3SzGq0SP3qrXtwcwP7fmk51b02xrjt
y9mt7pFvaHAUkIxI1RQFF6EKBs6HlFn5KJQnHwE4Ei1KyUfss2TsPotW6BAts+RTRfpCOZDGAypc
ACebirAnCgK98VvDxMP7RjhxB56g4C6xsmOKGuQJoaX6nbsl2tlSGHCACOmbR/y/4pn5mJNpLhPr
FOdT+wlwpPtseyAIYTv38ldurbn4tbLoQ28z40eeNNzpCZVPD62aog/cyxzCrSjV/LBeInKldk1f
mQC45lLhbpdPhZq4MLTJNFY7NwZysLP8EUUDBBsfj0T0DDhVWVRPidMDBoDkEH3Yhs3P+PB/mo2b
QTfaWKXOx6g0Z5gEQ8uz3GYgyrGP4tJyOcSQ+6Cdxirbc0qPAOdGvRyMJBzrMY0JKRs88qKRxTla
I/LjJrH8Wdtr8zoCdGxICZJO0r9kiW6VG4AgDK2E/XmXtIVbXVhMffQxNEOCT7NP1z5jckO/RN/z
W3tlzgbEa9P/+OuLaQ9w9APSZgaNqa2OM801Fpz7nCeqPYHPODSV0+YhWhAvPbVX5ZONf6zcF7Ci
XldnQcoBM5/yQ22gAt0LCD7GrrMXG2JOVz3ZI44K3kL2reEYKf6+3LXRQ5paz7Nzi4th2MsZ48ed
P3TDr8FBGw16YdfJnaMZyXM+DwJ2d1m+Sdgxj7nrK4qUa09/psi2nbGYWkZ0b/X80Qcx6DxHpnKe
dVpGvHnOPJUa+7/KLkLeE767aP/JvEGX4VUctI5/v5Si/Uw5vVBJPzIRz+3QfqVZmxV7v29AOvW+
TLM9ZBgxhYXO9ycgeEqJc4n+dxrTVgPaXXVMdDYppeyoOw0iSsNuBfCMSm3KIUqLAzc3Ye5foez1
iF4nqsBlKJZpKe6TwdRDtY6QBTTpjqiISF6MTBdbVVT6iZ10cxhlbz5SuTvRJpqnr8uSjC+joGL0
t9757wDrPwmwwmTQ2Wf8pzT8f3Xd778qAH2ox1+/La3Hz//zv/72M//lQSUCjZ2UL+HvDCv7rr97
UO2/EKlCmnDx+Kx+Rf7T3z2oaL9/7yIg6MqNAa8pFiUcAeJfspyuXL8/6rocebDY82A6EjLqtbOK
zH+wffqiKr2o8oqD6cXvI+GSoGu5DrEk/FZqzlMDM7ZcdR9PGt8YaYxd71K4gjQEA8jbMtWLowlr
/9iuClJpjPbRX1Ul/Oj1hgZJONKD3/yaI1yQ1apDVasipa3aFCtl/ab91qtW5cos0NVqL013kVZO
2z52b1QXeA/jkm5yr5PnckxHHq1fj4xKbVtNAFhe1TJErVAN8n5uBQiWVVGDTXCEbLU82m1kbyp3
dEMin/2zIEkWxqsql6z6nIVQN66KXdvFb44l00Csah6IkuSuWxW+bNX69FX1M5wWsWVVAhnltxbS
YI9E2K9a4byqhhL5EO4WyCa0702zaovpqjLmq95orsojqVdGhFWNbFZdclwVytFCJSkQLbtVvbRW
HRNSCfw+t/8umCBXme7EnULuwAKOHDfRqJaujLe8q8G4qqQSubRDNkVluY9WHbXX1HSoTTS5ya2M
m7/qrd2qvOLL2ZFWe1yMTt5yXC+XtPCaPsjYaANW6Iu7pobktBUe+V4Fs+pbz4nxkUW9dTRbrQtN
s2QMruOheVKmFj1RtWufrXzmnqZJGxobMTOuOnV6bUgAfot8LpcYVf3XSZo5bOOqR7ipUL2SwZfE
XkF5KfwCj+5IqSX0FAaJQgz2oTO9+t0l90oDpzsUr2Ve2mcbesxeh+dztcrfd3yjQCCP9bq5IBZ5
mzo14SClviAxl/ToB4B9yhPVW0Rql0ovT0pbmFKVV7oKtn1OQtGoZErfewWyjYXHToxu9uEK5ovN
FMXEXgV6bgaH7ckzI7mdZFo9UdNgXE0HFJ213gEYd7OPuqYeJyDPxy0LoJ6xkxkVDR1C48NsDynE
x5z4RR9bgCTSlvdvlM3BhOQFOQX756ZZgYhKN4vXGZnrR9MD1NNMs8/CmDDNAUMk/yYZpgdeQC1E
mAbZ52NReEYrwuTX8ZB4JuZ+o5fx/CAIRL3afTTnB7sd+OPVHM83ekJ4jrLSOUWRLT63JEfy0Jx5
H+ji4AENDMQKIE5abudBzhtCw/V7wvdvnzos1rBAcuKNphSanZt0xWttlOl1VggFdO8Me6M36y+I
fNND1Ff1/e9nluHO9XZEuXn4Qgj3MV4SJAK7sZ3QjBLv0VpDWhaokV/FOqiVdtk/t5k1hpUzsxVN
1z/890GVHW734k6Sf1hEmTjaEEPbDTbdeav77VoOa2Ufvz9pmd3x20hX0n5rzJxX0mn0Qdr61f1Y
+8w5DGdonAgsr4xr4o3mOm7BnbTcR+jl1rHKo+kGXBNHSsOpRMS9ax0ooeSq11vlSYPERqo0Gusd
0MXus3OTlLaByrn3DGc+w5kTt4hk5G1UmtwmfCJBqPt29OELdLLRlgnyUjTxQIPHb3TB2eyKONGe
qgXX4+Iw9YJg9yHUwU75/W7JUZK8jVcCYptHZRcauDDDiogRVfaWfTFUa0UBfcPJgLjOw9MUHIdu
MfGppzOW6Iz37iH5hUJVadhmy7Utk+ug5odea58Hxaw+2NVHmRK3lM4c+t6d6HrO9fFDsrYdFl1y
kFnzyx79sw86KOiYiEvh3qbW5PSQ7DtneY2b1iGKPEHhQ+BHPLaJ1WiBqGdwaaKsbh33sT4Qq6/a
SA3nxvTz0hqZcXUGruG54cUbx63N0HBxP6ZyvqaTvxmnbNNG1cks3ejB6LTp3phEtvOqmG3N6DnJ
3qnyFbE4WNu5zhFV2CsfhqGoww7QQbLRGuOzjKdwUOJLAew6qyStz9nSt9tSSOOIzfZnY3QHQLOP
3CaLMB96k7k0jt61WHxrNe/n3GM1X8pW7oqh6HDDwGrVpDlvODhzjBSNGMLacaqn3rSscCBv+CkH
m3GN/dvqO9jV3fRUZn198t0cIYAcsW0vvMGpQwuVgmeWjXNOpsN4cWaGdobWYz7N8qh7wjyMXIQ3
utfX5Jzgu+k+2Pt4AVdfVe9K79kYlpV+mXPdPTV88NleQPeyh+hdNyQgFeBtvTH/MmcC5KnnfqUC
Dcwalf7hItptjDx/7jA0fqdiwITQNlBoaiovhIzOAgKh+wSZ2lLBAMtpM5kDIBRaVBheQa2EC+qS
Hz0p2X7CiYy2eunNV5apIyEOKsc6qKiCcpRyIeFO1L68VIZzpSgrf+RjRTmJExkPJvUZ21FAFmTW
1bIDvcrkQUnmBq0h6q/WFvl2keI4y4oK2rr+3hcVJSFe628yY/imR0D79Yq7vc9ZAiNo/5NoxjvB
7r0+q+hlNGq89VAjILui2VQWm+XGsl8i3M+hw9eQk1UZfwPfCWKoNTcddoXL6HEgZkjwPqmPGm4u
Z6yXfFbrDAEpg42iM5/GLiLoNcA1mHCyZC8ZTNPAai351UZu9oVeVpz8RsLpituI9ayGJOFY4y5v
+dlYmtt56fSrC/XskRYqbEaJYrIyV2dI3XjXeqjHj1Kfi49RGObVob8mtJmwAmCTywaMLQZ+2aWo
x0lpqzBi30ZUf8riy8CqxDi1IjIgG7aLcxU+Ha1erIjmol3CLp60e8doPCjgCKa8iUSCoybW4DRl
/QWvlcUnpqTEtlJ2vXKbRm6DU19dK5grJ4s9/zZSttxGrYpefbyaN/QlQIJLq2jb7PxSo6LXs49M
Cvne0Cu1TSdomKTsKyB7zfSrlELcGzLuXsYmHQ80Pqg3R61wTK6FG46FnG3dsd1oVk1lkrscc8kU
hoqsnfSKCxgcNnWo8KmFddNl7HrmiL2X4fG0CmwQVvHDbUnqtU003ufga++aqGx2hQk4UgnsXf2Y
RyEzw93EVh4D6z4WMedgb3nPmqaqNyDfWGCPqgkXIzeCNKECSFo6jPQmt/ZLtdxNaUItAyutQPQR
BOqiHR6WnBkvH6qWO9fg3VOTWDyprAVkZ+bau9n5V4Oulq/RpW1DOXO382sn3vVFVMO/oNWraVLg
ys3CVxxT/brDuHEHrYCXTKwM/H4OWn20X8162k/jFG9ac3maoWtfp1TAB/C8bI9Dck99EgU4BqSH
oYq/1DTvzY5b3qAq0JVpRlpSn6ZTOhhtSC48Oo4quqSxulmRDcwx8rLjvDjTOcpwr7La0BKKjZB1
b37O1dU4u73mpGvOJykA2+RyzOJH08kU3Sh9O8as9Eagq9ToUjH7GscKuEzu6/GMUACaazpCPXaW
i82okodZLHN7O7fZsJm8mupmGyxwRnfO0PfVRjop7qc2HpL5Z0I7zkBfoBlV4sDd8I2z9KOm+8NO
lv4q+fTjU+Quy9aYl/YaZzYwlMG27hAWvqnFTLdL7dxSv9Jok+q6G1xosSmI/N8rt7Z/tGBMwkyU
yw+jNbq7UbraLjWGryaeWcbZYrjzhsHcuB5CHbUn43p0bx8QesQFwUXdYkaVrYiQXGfN/SDqFgVK
9tn3sYtntiENjMKSkguppU4QZzqF8/DIwmFIJwDUXsKtkjYrpOt0r3v+s69RnkTR23kxGbSRBT5d
MQ6BpSQoBiMPi8oCyCZaNPnUP83x4pR00K5Df4yE8kNHLPx06Q6+jGPZMse31sGkduDYZP6TTqhG
DxSzjMauvMuPyxJBZ1nglVwstu+PdSGXt6LRi7s2kT85gMZyWwnVI2J0q0ZTRtUmLZOfSkru+pqS
n+7grNesqOt2fUnpcmPozTvji7MVbB5uYLGB5ZjGzYTSfG9mS9wGYI3Nk275FEXNkFmnvhxfnX7s
z6o2y8tCNTWBk7kr7vNSuQDhPTP5gSFEByGSpdNOGgm3At1v2DhxNIQrOELV/SQAzYUDFLFxY9fg
vXV4ud8XUxLiTVjCIs+blsYl3/XLsNfHki5t1vn2utiP1hV/y4Vx6xnLMV3X//VqBKDQLb+mqznA
WG0Czm/HgF0mKUulDC6B4Jffq5ihJPvtLihXowGi3Wo66P7mQWB6Xi0J018NCuZqVkAlGn4lq4HB
Xa0MzWpqmHA35KvNoV0ND6jql7zpJecszBCO1IeHeDVIUJGEkr2aJpbVPmGvRopmtVRkq7mCJ/bC
wS/auH5S7ejg847FbzfGv1Wf/6/kseWukYz/t+pz/Pye/EOTCQbH9Sf+pvkYBhFikr1ke2HGOiiN
/6n5gDH4izCBCBAHdLw/pI4tKk50nYMctDoWc84qBv1NAaLjhFIUH8O2advQsHXzX5KArD+ZF4kg
kWvmaa39N5ZB0cM/SkAQSVRPlYJzRZfUjjH1bepMMxOXQDBH9KDF8JFkbnLYBNdQPC1pbfs/SIl+
JXjen+ARgbgyKvMZUMH0lrtaesYNS8ltITwWJjV9O9CMltavNmBQ5+7GeihWHMXGUb3opQLKBe6m
MOU599N2zwSfZVeX2DNHJlV4O1bQ5VFGMwbArFehhBq0ARxqbYjt2DucekJsM79/zGu/a4JMH6NL
wbh4Ab3U7WdnUCcB3fNzMYoPS3ZMdn6rA82v3L0ODPCjkbkeMts4LJ3b77BBDP5etF96KUWTnJc5
mQ56XVk73ijtWtIVzBrbHXYJMLcmChtfoIhgBukNOezstuBrLtIxg16aiLdhntbwdr0hTVaHbZro
t5no0K3rFWCjTn8r7NR/mexpvp9KOHC18N+myXO2gz6HkTnIRyvT1MHqG3FtpGyOPWJEqGeUwcih
Go+2k6R3vlZ89zvFEQvH69bG1XBWEghOUWnDjzZ3o+MMMHOXl0bxRfNaQ0+6Z3ytmVsVei1URF+k
X30vmi1bqekb9N+ROsEUXL2qvThUsvA+hOiJXrigyiavepOpfFMav5r2dPytyTjg3NfsLYNftSX/
5EJOXUsE3ZEigaDgTGQEZupTPrhMBArYw9XH9RP5oobW2bHPZBuDApUfUDIUXQSuS2C7GlxasLj/
7nV22KCwWFX3gZMb8c3KjfyBXoDlPhoTPUwWks6JSf9ekOqTzW+hDgMnhLW3sgL7o9TM9Gl0AJjZ
mCkvCcPTHaE8slxJND6MjWp2ZdtOPzsKEssACkBHr4ZW//IxO/ZBPFrGXrrZeGFESw/wZNtLF3lI
epMzxp8J9oEQLq99IKoMj4IKMfdsoDZUQdq5+hWhTw+cxofBA5wOAplygJWBRutfzWkmMcWmReBQ
yhX3CmhOGxEnw25IBK4mTYKWq6Twz4OkhjToagsTBhNds/OheKeKJ0VRZ31ql7l9ibkvSkD2IvlF
PUG19bzCP1Cp6lwaW/t04LQFZpLAH9ZodMUEosEknBYM+CbeJPj+uv+GIJUHQ+Oe6wjRk9aEBIHC
1n8M1HPtBGf3n7mKltMyyQEk1pA4+7FhCOAYPX7zK8t80PIIRKBLk11PNWQclvk4n6tRA4bloTOf
PCcf642MtAS4sVgesBJW20VxZ3YckkvdZOI+ZP12K7Ar7L1i7F9xO1X4KUv801kER8X14/Ss1azN
bfhLMvSAPgVOxfQViMJvSWyNmJKaYd5SFJExXlHdmIIIehkmNcH+VMYuoYt9k/gzb0lnRXeJVzYP
jqM2RuQ1z2muOTff7A9NaS73IxNDWE3uye75WqMsi+mYRpLhfnSqB+zWGhZMGI6BV3vzEyCy+k62
g3gWQmUfGBXURlvh7P3YjEcARkl0LHXffZoyJUKfIwOMcP2OuZMjdDU+gh9vVspeBqeO4k/sBGWI
zJfQmZDSua0rfxObo35clPGJ1u5ca0uVR+zf4ijb3glSo5Uhm3YYh7zJ+4ac8CZK62fNrWccx8Ls
njhkzV9A+upw0dz5MGcM1IDWEL8bSug2nECS0EjtfI9/rt6k9ArgyFg6unf66aWEB7xTdRmHjjc4
dzpbM4RdLkQ+Sb1NhGXl3az05DDjUg61qSCSaFEkiV5iO+/cBBc8WL72ZdACF0xjQgGFY/W/skir
rpadVreWDlDMK5JqdKV/jxcZbxXFcLCIh4H8eqs1YY1P/F0scXdpZHFrUUVPCRTt0GwaKnKLuHtY
Sk4B4+QtD7qR+vct1DUVdH20bK3YafbS4iTJhOptWqoPNr2bWF/xquyM7vST8jystlwzqSrOR2oi
MARcEg0dhAaN8a3GDh1aRr3cyLf7yJOV806Ehu+G6dSYXT1sWGk+3ZVJr3HBorQPl6X1kRcA3D1X
pVcjKsv9olfG91HGFjrrAiqfS7oYZ3GwBwDrGKojTGKpMeFNW7yj9IvbohtHpgc98Bvg0dtcp0iB
3Lbtb9x0eBwh1kITs0nS9AB4ZqdMHrKinctAU/H4qseOOvmmck8xiF+PK2jkH7huYhHp9EvrauYN
+NtDT8dOACC4OOPny0Obz95zNgu5WlKpfnDoBvUNzGJLnBx9T7vlqMeclZsKLo8ZUdBUxh5oeqff
wagrtphAZah70YW1br6vcK4dV2kUSQhT0VhjcOILlex6iSst7vq1FaPA7kxt6SW2Gy7fYzR+T1K9
3muD7pyxH7o/DaqDfzQ0X1/ttnlsTWk/YWp/0WeLkLkfKQ4+JgjQTlv2Xu/2WwUt/wUEYH/Cy/M9
W7LumGQkgFSerpQBNPJ+KTDJTlrcnlLOcSx2YuvWxmX1sKwWUmy39kCA8hEDlXjH7jZesHMMCfvt
aHgz0lRb0Wv2RdZpdhKpvavMTIUEvVAfrNdJozOYdo9im8J/DFy47s++F9d7QGfqHoOKQR1kjV1Y
RV8eS4IQBTfZo29x5kJ5OLTE+C+JZY1nenPjb4PfskJvaR6oF9xKFkT7XwQLnhNZlqHIM/cph322
64ycXQ2eysDJzLuBq+qWkuSPqOXYICsLu2ldXSA0zji1pgtsPuulUDkLElyZW4uqgT1cAX+XTnn0
0fTzROY4bT44pXCE9cF9V4MYju6Y9bvCaT9Gg+uKr0tjF3NUzddTY9En37XeZmsxg0xwvWw5+T4Z
hDwuzlN3ppXIQluqJDS/gpwbWU9cOLpbvGSaUz4xVOXnUnnc6imqggQ15l52X1WdsQcCUF9xqe2k
Y9Z7ijiaOxykBC4mW9snmSV3eiLii4u9f9uIrD/EnBpR6jBKPyBoTcfEKpBdvb7ZzFkGStcaP4D0
wqh3G7vec7xf7mu2QGFuN8apWppyZ3vj9L33Iq8IWoXLNMpps6TSOlZl4LD/ACy7TD/LPKk/HBK2
VCC032XsRxueyC/ZS7XL0CmqcC615ji3uhfKLNcOMeUtVICoXGaBQeX3XT0J9jG55WABlioJ8Zp9
4rwTOEQWEOjSwRxg++v6Js/umXvDLtVpp8ZWsdOjmjvoGBmnhesAOifTZuLRphKZmv7LIxQXdDOw
/b5jrUHXX7wlBdPQB9OD/SzyRzptchOFaUb6idp19SfwJvBWf5A8jQ9iiqKtW/bA1FlD5KzU+jZk
Z9FuFOUmlIABGv6mEr2hAbF31xyD/ujW3JACNhEZ1vTO+DnVbnFPjIYLwiAKtj+52EXlQtTmyZsi
SIfYF72k+pn2cmD7KcvCl8/ulOS5dYpsL83P9Nb41fM4D7xqWHkmIIP0dzMpB1mDQx90WGG4A+Ue
GX04fpq7mzmJy43WRVlHzHievmqs1p8jxXgBM4L9jZ+pPjSc37tZDPURIZHOe2Mgi44BNT31A3Ut
quZfV61TvZt880xqSnb8RvJJPgJGj0S0TyFkUG1UT+VnE+nGXZVO3tHBh8c3mMPc1e2d5wVTdqDY
en1aRd1GwNWX+gwjY9yyCWhujVRmkDmyYbtUy0d9TBJcJ/Tj0Ww69ger6CCPYbDfMPWJTWUxwoix
lbRJp/nBaQpIz4UtznrZ4iXTwaKmOAq3LISgwzqzNANX4/fpeV0BCBmstxbT0ERWpUagBuUvAqUX
eajzyt1GcldhWnTz+2hH93EGxCTQqdR4YokWb4YsTqOw6xf9bq5jEWZd224a2LjsWm3P6XEP1d69
x12YJTi7DWxmeHuDlpKH0ySz7Dn2iu69Y/TkzNQO17lc4idpL+3OW1/sSNKTCcqN05dNQf1Vi4ax
wUI1DVunr/XjnLXqKYqk3m2A0GX7nsXaMW+b8tbF9GrEylCvTdIY3wz8u9/KKn6NpKtfLIFXihWO
rh1MUWPBLn0UoX7Qz64v6ye87G25iaK6dO+wblmPtGV8d5eG5U69THDvtESn1YSMSxqmS2zhosVB
dZ8Xc/GW6ayxvGyM9lDBKUCae0PsOQqBtG768XMgCRLWeBoxL8X1hmdU7jKqUqrNBI0UNb+z0fQV
buCOGmb6RRJ7/LEw9THxazZlJ9U0PyjXy2H0+UV6a2Lcs7pa2CTieRbb1tMonncJ1LFJT4/JsmQX
0sTpUZq+e8XdxwF2os3L0bUfhVctL5BxIztwDIc/jqVQtdXtfH7LuVQIPvkjMNvMpXRjrtgygDfA
TzoUt3Kdk8yFz1VDk19gKB3QwFrZVjP5hinK6qHMIgMzLKlfzp/rIGvYzcU2Ga7xQq8etwW/wqxG
F8cd+UT1repGT94bFFqZRFEcDmPK4C5AUKCluaVPqEMYMX46y6fGrmZ8MHy2Q07CKi4tB21+68qp
np6XUWPxS18qB97uoddb0wVI2LvCrYGFN9N45iVpPIIxMTjD0GyNij3N/5bW0CYW68TrEk+AnF31
XBRyev2D/PPf5EF/kxf/EJfUPdiQEFRtpGHIEvafs9Y1pWBZYRrjFbKTvdF8kSB+Drwj8qgRYozi
DyHN/ZCJk5nbO81qwK8bW88F0tgv27bqtvype596qBy/5P/85P6UG/3rc3MAeRH1h9LyZ5KQNAYF
m1eM17purm7NrBgd0uGf9Fr8d78ERxGha/Rc3f3zC2DTW8uhdxivqYCbxP8crdiVbrX7/bf824j2
z4xoHGdRBP8HSbIo0pJE4T840f76Q393orl/Ya0tgOrZuFNQH//LieYbf7FXoscKd/FB3/yhTMES
/Cc8Hx4EDJfHW9XEv+mSJsBWh7I9Ism0MPi68y9Z0+CQ/cmaBqCBtg6+R5jlUAz9Vbf8gzUtdVLk
G6NNTpPCXcN2lCZzmyX3uVYuUs88GRbZTZYbda6IzKxhdbSxwbPZqbYcIA+NIaG0eFXhnJbFtWh8
GqqFTnNdnx7Z2Etrb1Cwpz3mfta80WJDfIwYRZxRGVcQeAXYPzApS08FRcRpJegl/QCE83qHjgCY
60E7NstxMZbOCsqsov+0cM1mOxDUS0JzrEg9tlHNBsfT1A8/m92fv40aHbWQ23ihdCBI6qJrw9mz
6UczEJrExRcA3VtfOncjfTGBHPpbS8Rt57ZQOQIGOZ26RMdIn+osmx/p3OyuTSzkbXUdlVt3qjSS
Cd4U20Fp6zGnvay+FXaNRyceFYpINR9iGGEnUTfpmcvuniViQz6pokbALvHmiDbBpt2NFLFuIJnT
3tW54o02LoE/oCmeDEGgml7Bj5hkzD0l1v6GyKX50IusOQ50Wm8SQzwkztJuCBO6W21m+TXVWvFg
ulpxNcvxZuvMtHZBM2dQT27yk6BIvbfgI4YoWPnZkJJkiDOp29BwUQ/6JI3vGDut65iUJs+tX/qL
Pm6VqKprVDfyVzY4/m6AM7ZrbYBICGHtTTj+TztiawVwOwodLVH45/k/3PJvPs6/oEGhDOvCPtGv
yZKSKONT1rTmzZz86WzW7viQtjo5uTz5kcEh/G5XzrjhpnFGmpo3Njb+gHIDizt5rT0O1SSfiiaX
KF5FexUmLRsdr0gY+fljU2TdVZug3qZ8Y1/Y9kDXbcV0nQmzbqhIE1vD5plqZFI2+hDFz4vnYsIu
PIWtPaPxkIfNMnwTdW2czUTpp1nvPwv+/X3cW8WjO5R4z/E1+jeXuO6jh+MXCSzKkN8JbV8tDUkz
q7mj5CRj9ovWlzdd8Il2nb67iNyyznMhgroxrR2je3tXQcp8RwcE/6B1XXKyssTYEM+kucM0B2uj
8nzcM7jHO031Zwc66UlPnLthaBVufGqYyexRvOBlE3NXWQwUG/MZJH9MgrOPMBM6S/eqcUfAp3AD
PqHvIvdsDXjQsRLghuizh8Rs7jWsZgbFFBu/sG7MHsW29Oqfbe26R5lVr/MKEWIh+iHdptjhu+7o
VEnFGXg/Nu71nZo/tZg1e2XAJlp6/c3q6VMbZj861OOg3Y00Fm2pKow3mW69czFs7wUVdzsA/zTB
5bF9nDFYvVok3Yhwuy3CZYN7niW9k2knl5EtIG7wTlpKbXtXNvsCMyKD72np0ksnabdUlKjOeOXK
iCMEpl4IyJaEx5fJ7UhdwS4fsym0GIVuXmQWj7Vnx0eQQmSKOZUdgblNj3Iqln3Z5QT7uWHvl3xy
7qxmIGlijsdmtqJ8gwA5Po5W94rhRztoaraviNZJyResaq1Rx4OkWYW/UQbnYnj8oynpxrSvsvF+
VKqyt46z+M8ZU+EOpicNGF4aPVATkN6z7/5eWjVqjcJPtKTGd6cebGCcjd59tA1/MunYetPUhThT
XsERXNh8pPW4CAdJZ2YxJ8XDzGU3SCaudxB8ydy4dJksvQ/tJOL6zM6/u6TzNH/480Q2Cm62elIN
xindIQfqlfK+wiAIDcBnLn2I7QjvVs2ZiG2JxbBX2INOliOrjnU+kE5MYehvqrr0b13m/qor9NtY
kDUYE69AVPAMbBjkrr2gdkpZRaGVShpuworOTzYoqaP9B3tnsh25kTbZV+kXgA4cDsDh25gYE4Nk
cM4NDjOpxDzPePr/gpJOSepu/VX72pRqIhkD4HC3z+zaTsykkz2rzXZTSByExR05c6QhkYoxYe+n
Pm+PWW6GHc8Wo/qRGATKVnDsQVyMIYfyu6Smv3IVF6O3TyggmWHR1+7DyAP7UdY+t0gycOmhVPXO
WyOi+hjO2URbGV7k7y1Xf7SmPydAhzV8ZZOaLdW1AprAIYEZ+7GwoGVWk2/A647zYE+/6WGCrXEX
pl36SL5V0i3RQ3kIE4qH1noewncwKM22t+xsL4Def3js+unE9Zhm44du7XMg6ZdbKbtEDpsHSJ19
yUl3kH3frzA54w9gaf+ZJzZbczhOw23bN839NFqVSahz4vA8Y3LBBUL4dlxBqOpeTYJPH1VtRu88
k7HAEk24xbqS3fm9o3+adIIQ/qeC/EpXUv9q0Cl9yUx1gE7DmCqT7qeTayfChCOrjsBcj80BjgP1
Iv0hY7VdN+wfps2U1st40edTRKgLvZeun5wz0lT6acSw/49ZZ4FDcctoePAr233hOaK3JXOPXceI
00D8UaUPTFSEwaGOxvFHwqnGZjGikhqcR7/wqDAgZFNo3EexC5Pckln9Dioguci0DAKu4tZWa0tn
M973Kvm02yq5YiN4pId1sDg35v6BgVWG5S7kZi0ho9/NlSSf0gyNRycH5AiKg6mTvS0pq3x3hmn4
1ffC6ptnk2fLjZgDrhHoAK5mNRnHWsT9PXQRVBxJk/0P25ygx5JLgw9G8nSPQ7+kRNAYym86GHOa
EWa/O5SilVjIo7hCOlFZ/Fp5kW2vvEK219hm+kZET1b4zcr0wD1HkoXq7nJaTzYnfF653kpVm+++
bn17m0cm9TOiN5ybLrWjq69Lk1KKSa1zRha4jj0bU5IMEXwd0TNhSix1noa2OtL34m7c0jY3U981
+Nm44KgvmdfA9OxtZWJpIwrebkGYaHslmvJBdE27ocpSn1OjxxmhMG1sRhWXh0bZdb7K0rx+T+q4
RSwMukasQVwVb8mEAXzbkoiiryKu5l/htchb32T6JC33ux2E+lmFefZRUAO1kyEGzw1LvJ+tJloL
jTWAFVZEBrPmIVKmutWzrb71Tp3iWqMGBG+wM8NEkJP8rgbmxK0v5IvGcEUjeCZHhLGa0WdeWMWe
NA7/Npm7xNuTJJyuXuJX/Xq0QvHRazD8Ze6U3zidtw+OxkW3jkfLfO9mNpDbwBw6riWzWUoylfjU
FXOlrZ+5AW1JRey/YTzJn3EUus1O5uF46ppu4lxpGARHa/r06EZMDnGQ3JtzF71VuboEU08UI+tJ
HBpbDI8Ml6ZWg9vX5qXD97MJdMYY0iE6cEfizlh5IlA3FU6icuXUvf0ddqsFqawog5fcnhRjuWxA
XBZUgE9r0UQmcdIguDStNW8H0EgHK06xN9tOu5mp6Nx1ptmdBRNAt6OkOoytDpJQ5yrQPEjPqx6L
Mo3Gbf0c4Er47tqFv+sLE2QH3+a8WP/s7ja0RpqQ2WbhVfUdJJ2oDmIb+ogdf5bYw3KKBfiX0ghT
lhY53BaMjV5Tf0yfEMhCKoIdg/OB351rZjqosACLT0md6XVgskfMhuDoEWlvdnlddXsv0pQZAMpN
3hpPERxnbswUIIwcvK9lablbpqLzKTFEeRywf5x5h+nZsqPohz9HLemNtgU/UfW7QMv8UKWB3FjJ
/FpOjLTXwhL1R8CA5l5WFcMxM6p/Q5P/95T8v5+SyUf90yk5/4w+8r/GtWxv+Zk/Dsn2L0rTcKbA
82HgUcgcf6S1vF8w5bEDgx/6ddjlf/o9rYVBRzlagbdXDiLLFwLvjzOy+oX4MRgt9sS/Ha3/E+8O
csr/dUam5oTfBrDLgsD5d2p/x2ktmsORIlw5jxuoFemHE4MgIXts0v8RYr4GNtNMgJs6ox/WSWCJ
s0vc9XZ2fXtcC0jkW/K1/afCwHI3k074pk36/xj2JMS2+alsMxY+13A+598yx5cEF4V1h3/XJWjF
Ce0WZ403rylEZvjT6NQlM+I9KoKN13rs+juz/8iKmnuGg+VLi/37vUii3ljPfUorU2KW4weumWyE
rm1MM7trqpY2I5Vp40q2cJ+3pVsl30PuYsoF64x47QT5AnPiFGGWr0ZWgFR3t0usS7K2UGa6cWrL
A6pceIojpdQxJCovljeVXkghoPLDs4wp5NrywIpIL+UpVSGJkRQ/FpjCe0G31IXOeXPdybQ5BboZ
fjAJzN9tmLTsaz142YylqoepjIMPK7Q4GcdWscpwW/OAKtcAyEx8f95wmQnb36OFFsS1vLEiVpoN
ii6CKLl4MhsfgF/Pu3JqN1NTHJQaQCXAhV/3eQecwp5uBitS94Q8tEV9TPZjbFKMNGPm3buOYGrR
xu2jnDBMRw1t0ZBY5d6faaoDAMJEz2npt4unuTsBO4j8wwy9/NjPKcFZM4AVwaigUmfPzKx8XRtT
+iKzsnuEe85OqhPAhGCeibcI4OlbazA+KwcH2kKujfMw49ltcw72BSb+9TDS3jwHontNk6ms1gss
6zz4dXViENX/1JhfQLNNrZFsmpQJZG/n6bbE9BFTlKMZpQmGN7ccZ+ultaVLPqovUytsAecmiDKE
XwtGzrc4Jla+hIOrcpVUMrjPPZ2LPbJsdA3LRL5aNDo96Nnhr0lT1Y8Ca/GOqjf7JKyYQ0LYFeGe
ozBO1Am3t9X21X6YRH8NwgyAHUyEdyMP6qM0M/0rhg1V71yTMf1KyMGLtqQO9RXhZx6YnAeF8RYH
0r0P7YgTE2x0I1/pZk5+2GUhNaIF8YXAnLONdhj0VpnIn/geE3IJTXivxri5bcQUHhUZEr0VxYCD
yc9t3CJTkG24XOEJy8pcaEAFhnjquc+iCOzbqre7YosYXl5i5NQI6nrGXU7Plohp0koDmoL4eEYG
CaRO6FrjH0UugrZdjbqfYhfLhB7N9JyjguUtm0+jnXFWY0Tye1AT12no5XSklS7eV4N7L7yYLaut
5rWUHM7ACujHMeXu2TZjl75TyjdRxuCze1Idzrp1UloFbpXGeQSFgXt4ikS7bmlFJK4QmReb4/W5
xbZ2YwOHWFEzTu4mgXKnfWqLIFBxKXK/XP0GL9Qqwgz4PH4dVxEqzPheRQRv9MYuOcw/2nNDli5F
xMidiyUqYz909YvNFvrBSLwFkLeckCVH5T7I3dtiOT3TSY8BfDlRl102PaBSWIduOW8Xy8nbm5r0
gYZV7Ee/n8tJo0qdblXJF0kRzAoARsQUJLxkdIt1ywnf5Kjfx0fGTPwmaVQ33aIGaGQBd9EHHISC
OEbEAmK0Ep5o+DWLmrDoCiGOUXCIaA1iUR3Uoj9ECBF6USQIpjJsX1SKmMY9Ztms1hMSRr5oGf6i
aiTTZ930p3bmM/Rb8xR/CSBCJ+bObMLn8UsdQSbx1IRegnBClgPQamRdzUVTgZfzwrHvzh3i+L5F
dmE8xHBxOqlFj8nM4rGPZLbKRtWuh0W4gZnTb6wvNQdrkLdXIaZ03CaUy/2m+6AAVTiQjrVsTu0i
Dk1A4G+sRTASzYQJx7YUx0WdhMc6UHbE2yvnd0Zwza0eB3vnYrC3uIxO7iJLmUFtYYZZpCqoZjeG
kxs3NjvddcuI6jJ9qVtNIfqVt0he1TTpK4MqxmUYWdKHZBHHXF1/qiI0j0kUiNOc6WprNAyfQGiN
AKL7nJwevLcpeFJYtzcAGqg+WOS4eRHmAjeYLhDoME71on6eEyqhDAeviaWjB6c2Km4JZL4a1Qsl
BekPQ1L22Ke+/+AswiCuTZIN1FxuJF+T5uyxSRYhMR39j3CRFq1FZLQWuZH2cXl1FwkSBkG2bqV7
bBZ5cuy4dMB5vzqLdAnukr1pPFLD4PJKrUT9GDhaXD1D04/XjdNOTrMGY6DSn27j55d52DaLWEqz
JLppvUiorDHGOW4jdNUqzKorwdp0Q81mcpKLAOssUixtwOEP+0uf1UXTrFXSXbkI04suzPQepgtj
xEXajRaRVwhzoX3bm0XuPGSLFJx6Um+MbpGHB/HN6Wv2x8JIHrNFRHYWObllkL1rvjRmlsNFb8bk
s8ZVne+mLz2axjWabpGoDaTdo9MMEzm9aDy4LY/IMZndg5FCRd38d5r07xncKYf4x31yMfxtk/z1
A79vkuneFjB/BBvdP++QNb3bgL0FMCuQGxbApH/tkOUyRRLkZhgxLRtkoAq/75Bt+AbusucGdLL0
9/FT/0klt/wb4ABgHwRg6bJ71ybzpC+C/Z+mSFPWtn2uIthVVTaejLgBM5dYyXWUTvKZ5f18IMKC
foONAi0n+ZJ1vgSeL63HV41xz/kXBYhjf39PO63/kszc3qdqEYvCFp/0ofhSc/yc9X8NGAZpSVBW
y2FTvUxOOzx0ROuZ6E9ZCkQu9tLPfhGp+qrzXkKiaIhnXypW+6Vo5Yu4hVZzCBe5CwNauo2/NDD3
Sw/LF2mMvHH6a45aFgDaucR67IEjVfYVwQ9VretL/2e7SG2B0d8mGLJQKvIofp8XSc72g/51DCj7
tqYm/EnWHN0Ochih+XpU94CENFv+STbc6cF4O6uafi5NiPinygzjocjp91ipPgsuvWFR6fOlGQao
cYzoCmmfrTBOKKJhwUCvGjCDzeDr96nrN1vCqeG7mCSpXOll3k2zzP1WDLvSx0lAQmTHgL5HP9A+
GtLghkCgd6R+sb8xi7GUmznL3McsDECNwYxO1Wqa0AFQ960OfRl/O8EAu9CfExi7kqlarfCGpz0D
Cl1Txusn1bHzk3iLMwXcH9Mjsn/VqE81BNGvyWJOuKj0LsDToN7CjOuuvcqqfTCFxR7SV8MpxPfa
tY6ytFjb0Mofq3Roj0J56IjQeh4KnZITNso8vRMYo0zwOHN8F7lTQVYNN+Jb2hGLdTu79Ri+FVgi
wnkaF/IOReVER/wW6tYQb6kbr+8wkSKMjBGCHe5SHH/DiKncjJr22MaZDFduOAb3Xlv+hKY5dXuz
natoYxCM/wmWKbVX0CvSYRXZc/sjr9l27H2MbC9+N8aHXubVdtZTvOAu3f6jFJpDxVAjDaFG7bQh
a8WRo5I7UWgOXiPlDHdz2wTxS2WSku8fAA9FJAvFzIDoRok+ug6TCu8xq08i/eTbtQZ7DXM04rMd
7RzH2Nmku6mAueCqzL8EDWbmTBSYT+y2x3I0uOy/hPUcePwNIqYbKgge7WYMtkOOxWLdCtHnez8X
SwIanY6JmLvutaWOCNjJDnxSxu0NXn4qcAkHybBSOVKNrXGYN2aZrauW5uI4pBveUK1FNlWTyApk
tkkTcbJajX/LpJZ5LOwrnoZ9OpjOeS5tfz2ZNcq+mU97hpJ87h2YM4z29uRvcq/mCrTzyrwYzELd
TdN0Ei+yj4OSxOGRMvNsGzH6BWSqh3MHJm8zkM64qRzGHnj75+rkNlV3xK+YXSeR2zklm65zQ2k3
SRlNK3zIjZkU8U/ScM/CIAGResmnVxf2BhodvRNR3DwZnZVe0mFU6yZHqYpGRzyCDmTV8nDTcS5h
fGK6jJqw3oWEzgMPZiJ+nr5L7rFQvmi7TtcB0MeVUch93AZXFxcxDAIRr33Cves4MntnxfnT29ez
i/E3cZdPuxieyKyGG5OZ2kHRUkMnlotT24qtqwsDcsPylGw5NDgHnP4ZrFLNHjOwm+7WYZ+6rcYY
DyousFeZ2vaborx8Eybs6UfAqEfVteoJjaU7lYObjixSDWsK2xQU/8jxjR8mBCpEjiSY7ygD5pOD
zXY/96yNCWa0fTHbNr3xmkSkMPS4DRrqo31rpqQqN7M1iFJKAKKkumQdpAtVZ4sEaH2YLmca7ND9
bqQ6Gd9l1W7x9INDkHwoD2C+kExmxpoYdlM+bUvG3KhswvSPCGA3n7nsmTFFYzuuQ46F54gp2l3c
eJjCTIe0dZ7MHEQsc2t6JW0ttup2deNlb5xGvPuwDVDdA77+t5h8k+V02J2TMb8TPeVZUxqYT2RX
0p/NZLfvSgT2o6rG/KGqQGVPzEh3KSGR235uvQNDzQaGA8rGFo5QyqIbRt1jZEtyGGEjP2TDJS1l
NZyZ4+S3nigb4oiOuGsaB2Z1i57RZMP0GIhsKWg1RAQOU7Mz57B2bhxsQ2boxOs+bhKciR5LZhrc
CQ2lLoKJQhakUx7BaE8xY5LB0oODVOK34Xw00zLcZUhG2INS/znE5RquAPI139j+wcibjT46W33S
7ImzV+RUxfg9o19xPctyfpK9RDT3Y1WTko3aYKWq5hmru3WeEWbPCOcEkVPXpBPdqcKr43bikZSW
BSUnLmEGVcyJyWGHr2VVNnAI3PE+bApEMxamas8TffwIoQ8+ydBWzaoj1sawVuKStOwZJk3XHoF1
PbQdAWbO51K07ZtZucvmduIIk5hvE4CjfE9qpI5ebc4CgDvawu14EiUmbua5CPHH5jjkt50gdjLJ
foTEYo7zp9f27tZPJo7BdcQSHJIp7EmID/4qCKfuZjCzp2EcKRpIKKjnIvUPfJUpVfF5+iAXJcnJ
1bELjHJTwRf7L/brN07X/6IjW7b1z8XWd2H0l/zn7z/wh4hs/oIOrMlyYoSjPkD+K//p2b94FG6w
ffaQDwRVFf/aIxPzVA42FUmvEv9YKhn+UJG9XzBxmoL9NvvrL1LYf7BH/ntLia0okaLhzCGzyg7z
S67+s9HKHwyy9rnjHPrRpBXQikEBh2npHyl5oRNncppXTYB7x3ls3gnUviNW3vKdHOX47ODIeLfd
uHnFz9S8BiM4uj+dNP4fXkpsaH8hlPHqLJZcLFCOtZRd/615Qnde7YtB24e4t4sPMqrj/Re2GJAp
UKMqSqcbpo9LvVWR2Kt//tvS4kP+y1+nXw5LANYvOlg8l+PKX01oPvG+ksrd6oDk8pZB6wUi0UUa
E3hdLINMR50Zx+cYTCdXnUZbRyD56ujbOOczmnpT9cQ1JnkM0qDZJm6X3rRpTZayrgr3QYUea/2I
b/7gDxmUz5Ignm2WNuadBQ4DvVGsMaxmd6E10SzNNkusTa9iRzgIRb1Eh29gxQjPwJdDih1nsGu9
Y5lI8H2Q1ZwbrziphscySK7uGuZNvsOhlfOYh7IFP6vSJOe1H8ZrGdlL+2JtbL1EPXUjHmh2uBVQ
LuWW+aW22YcZocEOoS5kv5+gSyKZz3jXZxZCXO1Dj1nDd8N1GZJXy6xxestjL3NWRqPFGWKiD4Jy
al89WieWnCbbq5UpwhF/AfbxhZUxYdFgejASRyUAgcudLYtVXTVwmAezIREFrr8iuluYsORyFJuN
F1J6N3SSdokeo/JE/k2519H3ArbUVeWmq9kO2yeB7rvNW+R1kkvMJje5xeYKMLGHxUIOmPLh8SB5
icQnoOS3iWTS6ZbCIDA2y1M+1rgeMNxbw4o5OMYOvNB8rXhqiGxZFm0GtluT9HLeVDx5IGbd/D7J
63HXBJUFBtahf8AGWEKq1sSIYmLl2tXt4NxjujJu8HwHn1VogYkxo51u+37DnaoPHKuz62wB2iUN
18VHUrvxxkM++aCuqNzPmBG3Oi3b/QQqC5q+1QZ0OMTW5ELDs0eIslXe3HhtLE4+kNAjhVj+i2Ta
SnQxHPDNKCf8FXNQfycKMZLcyFX2q6XsBLwB9oRV5UTESXG2k8idetrNeDzWbrwBGf4YBuy0L10S
dQyFY8bRw6OoMzLO5EHyAmKr9Cua3uiHEAQj2+Qzp8MCyFRbxzeWWQyfSdLTqtknzKHBYORlb95y
HqijD5LgabnXeW9bbENq/zh3M8BXk87oNxd7ENxNxyo+ZmT8DnNdN5K9RvrlhEOQJN3UBKFJpqIv
Rdu2q3NjW/jedNuzs57Wjalase168KePExkL0o/AoRD1fOD1ZA0YLm3qLgzKb9DB2IQmBlCylaYa
ic6qITH3M6YcHgVtfq7DIeIRa8rioykgtol6SrnUR7M4TEmTXIVi0QzGkPcPIie/AzulLhb1FHpN
Xwp/rV7e2xQS9av9WWBmBFXYrMLebjjJu4yyOTjx6sdgKUotxnkfIZa+gzMs3ofe0s1KOz2OOkC6
0uN4043GqjPH7rsZ1515yyDdMS8a5ZwaPKssPmr4jM4GF+a8+1rKNe88pF2PIEEbe6yjidH2C1Bm
fkkbEKfFOhlobKX40rf8lI4f2xbTB2eWmnmC99tYIflt1pASyGfyUAiOD2+47lJmEgZq7Uc3taRK
p3puTgWHhktF2Krf9OBpjN3Qsc0CwFiXNxVb07ulfW0kxRvh1QENhj83CiyKgwturIhT613tpCgW
FNEUzobWwf4wFhziVmbfhtk5M2oFDIRXwLWb4VajMNAjX4aLDBCadPxukze1+mb0+YBdIaoTvU6D
ORfgKF3i2V2IWLAKKzW8F4IsaugSbtx4ANlWPhZojAZUHiREer43on2WI0fVXuvYuRGtRt1xU0kJ
YGL7nHxCr2Je5EVZj8CgcZcxjiUZZSa3oex9nGdkGs5hOtRPVtKNC06vc344fe4u6EgR7ooh2TJM
NGZQPg7wAOCwJz/sw3NHLAWLWEXEdKy80tl6jMtO0kjbg7YsIIxcQHSt8JyBESL1tAGzkhbMKjJl
rV2nabxVV1jM7aYW/91NPsiJ1a9343rDOk7fXODYHHhY8JuM3oj/Cqv/jrDKhmXplP3/2/QvRd2G
/2cNqRu7/l8k1t9/9PctpHJ+4aCwOO5dR1m/aal/GBHsX6QlsM8vgY5FgmWL8gc21v0FkCe7OtRU
+o0tl93lH1tI+Qv/V7wD1mKxXzal/4nMqsy/5T1s9q6WZFPqYP2HkKCWfdSfZFbFJJ5ZHEe/sSVl
vGIKFarNzANw2Fh9zeG77UsTXLSpQvdASxG0RZ7C2sMJ3DD0swbUiR0ehizZwr4Kqr1BHRcJsLLP
MzYKoYTiHTkegVV4pFjoxAVWs31obVJXGALi6p19mjz0kSC6TfYGQtdXt0GGhnjWtFa85w07VSLV
Pg79mADcasiFdxahZX/kdS8umc4M0vYsMe5yp3jljQVumpBkYiw/AgQ0w+QQwdisWv3SScEfHsoF
rNk23ngNRke/gCsbrzV28QNcNlZ5mF2qvgvw1BbHglizd3S1aj4bD34nblluNly6xlrkQUqkauGP
T+nImp10mrdRIsu4K8sK6j1VpOLJhLj6oaxxYYEa3Z4gsnye8RXc57Ko9400Ic+7tPRcAqvi/ZcK
C2PsckReV1VEgFPpuME1i4nqky3qQh63C+spglnwzvPa7FejrPm/2XQdn7LCcT4mnv2k5QJegCMG
Xu2Q8tdMHBpPsc8MGoOEy97G1SPv2k74mx57p/c0NnnvOnVmYqeDCcQOj+2JGqrwIjHLnr2eqpYa
1sht7Ef9QRY6OeQRoiBhxeXzpIUQ+Eg2ZrBYua75b377QlMzSGrGe75+sbrlG+4nmkX4SpvmDYkV
1spQ+mDLx8SKs41JujV6MCh+wQA+xfyWsg/5V69Z4PQOXtloPcQGrxH/DKCaYbJpElKGCqKbqs2c
fg/3LDRfa7ex5Q48lgEsc5h/hn7HJ2H2uX6Z0uHK+NXZ8fhyac/wQcbOVhNjyEd2pL2qomBSZNZT
bnMB4g1erlpsBrtktDuip6iUwWomT8cuG6UI8slyEbUm7NjQpY1ipdqeq8GqmZMTamuVJEnnyAPh
nM6+TcGkUEcfNFx8hkUAwO8tbj01lHDA2MEEW7Mt6efAtzAwdR35gguA6NaK/Akg1yQu8+lIMydp
vgTdOtv2XKLuSnBbnouSsc1exdh9jLiHmw+hkNcdYSKcV9mCSaXokBK7fMi4Ynw8mp/jaPMn85ku
4lW/XCeTHsv3bvmKKO6Shww7wDsDcH5ZW5nRDSc+vVWQ+G94nGPJBavwTnjUf/m6hCND8fkmTXFa
st+XeLlIfbcfSal2fCSDBex2DLgVstkCx0tZUAKhx9Yv0lp6NNuilMQvkUprCA9mcUqpq+EKWG6J
LqWJiTYCPrwp7PiyTRaOCFv4O7OOek9UPCM2iezzZGPBfMFG3BurkvNUsYorcClpveAhXJIvW/bu
0U1KcrNfDVHG2zEj+xA1I19oZZIiYr0zucAMyU3eJD2fj1/b4qm3wHVO5swKYlumPKiw0BjyU2qW
KpevsI0mfkNB8RLsXMOD2NipJpT3cdVj6THqZmI9ZTqyQUdTe9epmfinAImdaqRuGrQD+e4i4f3K
sQ6G3UzpQbjV3BR0iNYZL2iWrFiZVQwhPKKxvAWLq7df1QySccQ10SzPnCINMLQi5fd8NdKwZ/c2
ccuSYZq+eCJ4CY5pyuzxWnKhA89GNHtPTL/aa5LjNwh91pOi3uniJilBay/k3PTYgLay92PHEimx
cpzHJOGKIiDJF8VpSDzRBTGXx6BQlHtIOE/hMSPGfxObTH06G9fkuh/4ltKIypQGaEO9hXXANUUj
Hhf45M58rex2nQ9zIDYLDIWKn6qbBGbeaZg2eDzJIeBu4HoRDZxdIsbl+6B77ojMrcQlKrR4yjgL
1huKbuC59Xq5chTA6eloxzW/3gqohAgSyBVR6HB1Ly1Ccrn26sgR8ckuu3rfCUVN5tc1b6O0Q4Vo
ec9weJfrn7oTcemiXr84jlC8T3NZ9vpBVO1DD3hi3DHlYX2rm5ZWjlAu16NeIMBl5ekXKFp8kb8t
aYyyIvIWauBScnx43ofYa4CrcAIc6i1HWHFvM9DbpikhN6QLPl4i27uvOy7rPftlyNsRDkXl1OHu
a2UtilCA9WEf+yIimecvQxBMyauDABqtU3tZpUgLU2UWts6HTuErQ+XKHkTYWWts/p+YkEk2lBw1
Vl5lLg9nP2AF1uksLsPssJCl7B+W6IRXCsx4HJHCO2sKpz3Lj8wGcnDwMaikKHL6odxi1qeMSglk
duWPwDKbSKcPc5z+GptRqrx12hr4kLOk3uetk/EV5YweV+ytWWu5J+tNyBJDZ9VgIVXLqnY/izx7
KQJRH7U/dpzsKYEf2YdItuS2dygwx/urBlvLE2J+eeIZ490L5Abgp3Uvd3UlUZ2EaC8E7UFpd2mw
WALD50hVDpUtuf+tYrpE7V91bkztrOtWrU0Vcw9gGBKZMezbFl5+2JUnFQOK9e/NEMYrTX2vOYp7
WTbVzmBCfl8S4oozdfUt2zFfJzctDZ4TReb6BwG8nFWV1klpu+5mlmZHPIgh18ZyrTlfq6Z1kLMr
O16XhUXoQ3ByZRJYeigrycICw3W2Ush5nByHo8NULFkbCsDCysrLcNpNLl0be81lydG36RZjkAr1
qZX2fOeNrTpSA8pjLhormC9GCRt5EM9I1cWtYbr5HfhE76hA5G5SYbMpCb1iy1yvxC4F6mIVJ6o7
0S9p3ioZUKDUGM74kVJ/+jyp7NmOVZWeUxxSD1US5lvaNwYPMQrEhNfLnslHrb+HQGbIX2KMBI5D
A4aDZd2rQTRMxCX2Zo/uNkEx3+J7Ioxp2zFtIbKJbz1qYqdbPi/3M269nIq9wec5HpnbIBqeOdSV
BMlUfaP84Vvvj2sHEP33AJrqNXRg1Iq0snYy4bRptQ4MGpOP1dW5u3XGbPzBcfrJIESwEgOeJi8K
54eMck8yJl2G8GbYN77u1bnUkb0NquapWrStVe2yM9o2WVXcUorMEpVk7E+GsNwG7BuOXQaNxCLo
sXdw4xwS3dnnQs4mXiQSn31SOY+jW0AjqypvSx9OsopZsRa8fXKPyW6j2HUacyLueAiAZLb7HEKP
4R7SWk4PAZ4fmct8DzytvvGWJwQpMJJ6AED2TsIX1kSTge4wMo8ta307xw5nc1qG2zw3r0kde/Qz
pe0zJ2SDSR4tByvDU/zcwN71e9unmn0J59NjO+bVTRy1xRsAGmY20FH6iOvbSp6WIru9AoHMaLjC
dYvkTeWDTdWEM+3iIskOA1brDyPJ3kajwi0ECChb93Xd7AzFZUN/FmIi1rDuhs4UGNteUq1Z/AOI
TNgIfAiahz53PksQCFurFQN+OzNdVitxmOJafpDqY77uF834xo54y+66ZicYmflmSsxk21a2++RX
rCis/Ms8t8DrYMDT3psN0D7qIadNY00TX1oqhjPsJyVWJQh/tMLG9Wo+u9YB6jskqdgGDkg69uIU
+sXXCFYzqHoYXOlezU0ffLL4BzSWWRWln4JeNyQLanFCfwaGEUioDG5osDDVEZJp0g0vRtJYHo89
3wL90Qk6lcuWEwg0f+XWxW3UcF9E1A28lFDiD7NL/5aup4TK2HbedqHJf4xVtHOt1HwegtHjEpdg
gowjAQk2fiykWaR/aDwAZywjl7Bvm1dal7sT2cFbN8khmLEbeCRlZVKw3CDXdJxd2iOR7Cl6bRgC
m4csccGJG5WYF/ERlOlOwlerBui1i6AccHDz73ykFHazyEOrERSY9w7TmUXdh7cKyNsYJqaOhInq
Wd6oOIY8ubZS2zBXAb06A3Ncx+zkuxdmPHWtjpT42osAmOzU4DvZqWKCX+2Sgi3XxnSgQHL1WDT3
OR170LBmgsxOtmEj4vY2z6aoKtPpaFJwdJ2sQYBP0+k6qwa25dpgf/anE/+/MeDg6OxwsF9mRjil
qLX669GZSsU0KpHD9j72kXqTFYUcX2cbUP0bfseZBDbGuRrJm+oyl0o3Hr7//AK+Rih/olUsh3cP
9if/YAzFq8CN9efD+xC6opjRj/fOCKBqRYVTAJFaC9+6CKNhsNziN6XbPAqDU1v6M0gp/IWXIG/F
k2d2lHIUCbvKf35Vf5/78Gq09KRjsm137f9h78yW22ayLvtEqMCQQAJ9yREkRUnU5OEGIck25nnG
0/cCv6oOm9Ivtev6vyhHVZQtCFMizzl7ry3lxdyH8agH6IXQvYx+7RYfJhOIIczZk3YUxxCQdHY+
bTqxOVI6v/j28dHPmfcX14TDM32zQWVwcS6oqGSaxS3qMK7JmFAKRVo5EmBXk2QGOpxETFNhF93b
xgOwOGWnzdvvTCQiOnSiLGhdwoOKYWPGjR+4zVxBF6WfRb/o4FLDZAYL7Se/8Hw9/vyFZw2eCTKB
kCKpXV6vDiyigv8vcUm0whqImRZSU2DFqLsqZBflMivSbG0Ndfmcini8Qw4z3KEaoAOQD9VdmpX/
TItfh//j/8zfea5n4u3Fb2SxBxIGKVnS0PgM//lYKeYcusK+wa3wo1HWK9Zw19CSeqpp8dQLW5nL
314nJ0Zo9NCLjvoi6wnp3c7tdPIq6mKuwbiyH1+qs+bvz0vFPE+A0LVszVLN873/vVnVqQXW5TJw
AbGzQyXHj/HYwun7Sg7sitBF3IM5t8VuBMFGP8HIIV8xkejuWgGGjTZ97zypqKixwZ33xRpmiK0S
UkSRYMb2PfRr9tzezImv5l4P1CHebGZmdEtiiS3miEiJCLxzURqm/XDXTnMXIBuL4Y5JCSaXLiLx
dd7HPeMv4NlilhejUiN1ePrkPumXJiIHlAeDHYt5Mi1ER1wsQIGmlOHYSWVrBCZroJ6jrtvb7Vzq
ZAO/PQs/YxeCgZT7TJ9ongxkDj6HY9hO94ND7ti9b2hUJ+ZE1HOUCP4rF4s/B0nU9PrcHjJ06GSL
viLf8YoJqh+6+ewXX4ay6KBhdGXlTmPK0Yl9oHljkefGE0JB8ON87//XCveJhIEG8Qx2/p870QeU
EO1rPP4BjPnnH/1HxjALEhwNrOSsytV/s8I5/2IiKQRaOweenPab0Ndw/sUXzdFUVWV2r2tz/th/
OtAW/Bnbof2swZJR53/1NyKG+Rv1+zttAzSi92yi93UQCegX6zWLUFDZk+fvO43OA9J8TZ56ogY3
BiXuNiyls+/Ul0jph11RCkhekNsdgha6xoUE0m2NUiu3mDmg9P92Gd9ZBmlbvfnVODkT7hLFl9DU
yw/8UJujGeu2tZMEceU3jhOrN/ZkYbmBJm3GC+bT96EmFLEOKwKnfexDStGB/UOh6P2ws0w71STB
lRT01Efyy0QheA2aoG+WIqi1b2mAqbqCblMQGd5ZClWXGQGhxIVj1wqkyEaxXaIvppVQ4wy+jJb0
Av92Dru7egzGzkerpKQRrACmbJAoaja0SJ9wf+Ajc/a0FbQ1frtoPVTOQ4negFgXh2/fLWmN7aOT
82Hsq5KRl5NAYKXnG5Uv6ZiqZEuQx4tSkr7eMgTGj1ghxnqx6Tw9SPbgUxPC3bsxSXCcGdDXyhrI
PR2rrPKeSOFStihOqn3pR9q2pXx7DdWgunFSCD8oTg4gx/YFaNEHmYUDmDAiL2TdNnAMSSkelE5Z
hXLCdJdg2rouhTGSMhxsFCLREQ22Wn6nCOcbk2XmlSEg2dUUJ8FXHRqcXKit2R8VTF4nbNswQ2Qw
1us+7IYrBrL3auszkRzbEH6ykwHS6y3N39ixIl6qGqajUwQ1u1h4t3TIiXy/U+24uOvAgJKPaae3
ZjdJOLMwF+IjOsLaeIx8nM+DpoQ3bPjWKEv1TUlz5WFU1WGRBZiGB7QmW7q02aaQTRAvtcpql/T8
rfWEMdwdDK9YQ4NTFpSGgFTVglTQqaHUKX3rxFUvD7CXq01EFtje1wxnz1fB3geaih7Cy9Tka0Ea
0EMuUZqWiEugT7cK+mY2xTB79OHK6FT5w2d6s8GoXq4xO0IM1gmuTcauWuth3gD2Zn69mdgn47mn
dnyOeewXhl4Ny4YnbcE4qL9TJVAwoGTdwezrdg09wMELFiRrsK0ZbEM4x1PWGHdBk1bYOSc+z1UY
8EgTqeNtejSB43KiIPtq8kOWypAozGiddg1RUXvW/QjtSTSOP3VynI4l3JCVPQyVC8IE92uDZPgb
ldoElwf30k4/jz/z8yh0Oo9Fu/OIlOE941L9PDpF/skYVZ0nqsl5uMrOV3kwB8QEzK/n6es8h3UI
EzbJaVKTXXce1NI3Da58RKkH2v5cPfr9E1KeWXzeAdUmnCwi3NMTr3jne0q3eSI89UV2NUcxc/mQ
3hzNeXbMdAQ88Hmg7JyHyz5NuG6LyJWhM6rl/iRJLDW3Ms6tXdxUj07QTy+ym8hG7muxc+YpNgp0
Btq0A/NrVsL+G9EqDLyL8/A7PQ/C4/NQ3AdxO6IdYlaeedJpV+Z5hJ6fx+nYQ8VuOA/ZAW/TAtHO
w/fxPIhHUNDt8vN4HmUoo/pontqTsExF2M2zfJyf/cmqiJ8BxzgP+8esTm5IyC5wudIbxjwwCwOq
ehYJFLNewGI5OKQBhTzMoCR98pqsJOHDaPL1QA7S0ZtNkQrxQfVKGlglw9k0KXNdSVZaG4oVOpPy
yuIZBQc7Wy3RsFTHXg+CW5Q88WMxWzLR02ioU1uYPAWTd5ZnFl+zjuPXyG9wdIZndydqeOuWRkii
fIUPhv+TXotzp7P9D2n5zw5Rv6isCukWxlEq1HI/plqPECvALjwbTLXZaopWeTUpFs15fzaiqmdP
KnIVcQgcwhlRUFX3ppHjXvU0Kzhppq5/ybs0vJPjkGpuXdX+LcS9AjIZgcHJkp11/T0fVVQ6AviK
ua1m26w3G2iD0ikJq9GG7tjYJAUsfK03A3AVNt2TGOnrjTLMdlyzA5yDaZREXdZ33K0KgeilBOxr
KQ6H8B11ukIlYmyi0SCMN9aHddljA2ZtGHbRbA0G3qLxBw8d6zwveYwpbjHSX8cWOCf+AQfGXxyZ
WI21s+tYjgwKFmqNGRnXHwLWDqHxobHpY863zVXs4JCqlYLO3uAkO02u68B6jQz8c70timVcDsYT
ttJiFxVS3jpGgMgGdzS9ddqBjhkbN7QkrwgKZ8kxkyt/tD2s02TR04ZbWKZCbhd92JWtEpdQFCK6
Hk3SIESuFPyDadBvGMdyT/vZwU2HQF2SfqCvqPmwcVb8Edqq8j2aHeCVbgwHYZYiQX4Y4BA3ne61
m13jhGLIVQWohk01lKVkdpfzlJrGEmQGpnOanBjQEQAFVzVwc/pltlEdDHv2s5tGgHFdqycp1u2o
gFTD5+oYm7FCmLOCraM+WVHTZOtydsbDZ8MkP54N876YzfPR2UjfnE31diD7Z0bfs+P1bLuHfVp9
I1MjfkJEwO0C1iyi7kZRRXw3qtZ9PHjmNjqb+Q2CSifC0QLjWJ/t/jju9BsvznCtNkH+fZy5AM1M
CMAyz/0C8A04QDGi7Lthlik/E66APhMGcLZgX2Wanh7tstauavQxvEUzl8A/IwrYd4ErSGz4sAta
AfEzjrJvtaIRLDhqBhbzyCn2ESZrueCtU/C2YPcPloRokVGm5GV6RxBEc53PUDwKnRCP8kzKm6Ev
lL8MljZtXd/5zpysDrbzSKZAANeAV+wqRGJrrvA84nTsBSOPhZkKDMlzpqI3Q/v6aChfbKcs0D5O
irPH7QgZHt0oiRlgyBxk9zMBsJphgPaZC+jMiMDmTAsswgTO2qBMskScF3VXdMHQzPVnzmB1Zg6y
Pam+6GcSYWfMVEIAKcOJtxZWocoz4K2dGWHYRdWsJyIJoXRJYRDDaui9ACQv1CY4X4lh3w8DSMT8
TEcUMyjRrmIW2sCZcdm5lUTHKhjjYcnSnuIet4cnmmDlHRJI+b307GibW9jNFzEJCK9C82bCjCyz
bVlXONIUP6VTH2gTeqkS1dI2TAvtVocmle7tAs6+30oiMzJVMCZSfXVX2FGiLlEDKovaaIkmHLDi
G83Bskcd59X/lnX/PwIjbFlzZ+p/LuuOtAd+/lHT/fMv/l3TWTA7DQuYrqHPvE/Toaz6t65IagBO
VIQCJvgFrJrUe//hm0AONW2p2xJLJQ1DAoj+U9QJ418qbShTRZ3uqFR+8m+KuktRkT2nKqr8HKKJ
KOqsi77k6NBcIj5iIvOPBW5tjkfcE79djfeqs8vaDLipZSLxdmZBPaXonz0qr0dI4uvO5JIShlTT
XqDPW9gWl/T/XfP/4ijzif7WcMIONgxmwFFk9r1WvufDz8b8rMz85ESQev1+CBnmgneNQ7TTSaqn
MVyV08vHZ8Ecdv4pf1TZNlu9uRmLlUGgcLq4XHWiwDyZmzWmklWvubTgcIZqr69lz6FND+gL9AwP
g0/r7Y1abTdDbQxrxF3adhy6fhsWVfWkB5OhAUaroxXT0RPIwM5csSckXoGUy03OPGZlNEMHjNLz
7vk0tMFCEqz3MMY2DbpIRofa6iQz5OI7Az5wGXYN7kXr3BbkJjv2AEoj9Q3KRhkcCecZAYa0+cJC
KX2wqjbaBWoiDypF+DcllYh0Ge4FR7VUrAObfAoMVanXgWJCV/ChA8LTgClIJdhetU46PYJzSlZB
EUBBl+Wrpady74Uke8J57Va1nNIt7a8rEevN45CN4tR7rbZVWpmscwKmdiKdo3VbTWxIIOGzMBTa
0VbjdE0Ew7AY9KG7M2TDD4nt5kpO0bjOJ1sf2fbV2tGD9OPmEdk6ft4GJy/q+lengWXRTQYNX8sb
8DJ3FMxKOP3sM8v7GqBHiFbkiEyPVm+ZBmgJ7WdVIXpamrVofimlYERK/mLzhPSeyJ/BasSpo94D
ts8FNgXOSFTXDHmJhcY5ZVrslr0Gyp5nNGyR4f542I6w3EKXp4fAwLtNIuU68sXPpuZj3Y9N+4N+
5qOY9J8ONuZvg473TrRK+LUh+XGnjrhKF1VQaghTxc+pyStnEfTl5EYlBXCUFNwE0wMa2qr8PKRh
BepyGe9Tx6yfQgXwHGIreUjpTRyLtPfWhlnRM+BDjV+PQAM/M7qVUxXVhmJD3VLlMSc1ySvG/TB6
aGlHNVpOie3vzVHoLn0NDqBPSOnLqNnCAI7dyIy6+zif2ntGIPzlyiH1JwY+cUp8tj2A4eM9RGW4
D0reMqNwxI3tcDkJeCKaPK0KfaWzdl43PYFFu0i30g3TUoyCA9AMb9nicrmjSvRPox+q91HWxsMC
qoh5Q+p5tA18X91qovJePGlSozBu9a713gFgidJStnMJgDPB88TNGBAcQey3tcSKLvbAAMurkpHk
nYb0Z2eRPnrrMSnYsmM1biVxrFe9MMHll9OJROuafZnZqW4blJa+KyvG7G07YB6MCS96aUCI0N7o
8wbWYKts8zGwfzFct38BWm2WNXiNQ4V74SVwVGadbSlA+gCbXCtobUAnO/P18DBrrhiu/WDGz5Ws
uyFZo7pXXa3WRpc8W/0KgJx4UAE9rL3RxgFnYEvc2jKrtib18ldb9zoqVDM4qWmpuh0uQmsl2gFK
vwwxTKRCs1+1GKd0yZz5ukWy/VyRTnbMWt+5oYY1HhKnIeuKOh+RfUmS/VlRZjCz2VDL2beIxLPn
EWXXqRqRZQ5R0FwzOrGutEGOs1fBPMSEVm610iQDemys+4LqakXiI3r9XrG7JYMtDlBiTg+A1AL3
qwiuz5AreDHZwJZlrhhQ5rTCevWXCK0mXQRJHkA+7aIf5mTVrtaxCJEBVm95NMzVgEdqU4xFvW1y
coRXdRHWEJoDagRVlIektyjlgrwMHiY9ZRtN3Aw/0/QCi5BISQ9BZtOe39Z/0Jn27UdyjQ+0Ccdl
YnphuYwshDNsfSNnh1WNKBt6JSspfGdnEt23wV2UY1GcW3JBHOK+ttARLRnmTht2Cc2aYUi1Uyo1
4TRKe9ywM1XW0mvRZ+mESCyBZHIdBuJSUJggDsySqnzpy6ZhGeviE9mmNhkupN41rALfQXBOJM1I
6UIV6X5KNZs2um+bBz3Tsm2fh6T8Ajotnus4117o3NQjXb7Q+1U7bfKEpK2/oScd789/Xc8sE2yA
IIFl8FMEI6bsb/opGm6gbzbrzo7zcc0zfCZx2Suh+YzPzocMiVQhfLbGBdfC56wXRtKoL3HMDJyA
w3rVmRjcsfYYyjqkxXLMCuDheu3rdyIbvG+RCPKnLkzTbeO02Zbob28dTpo6E12wH5eqs8SyEe+t
vH2mUd7sbGnZMd0BUkxsD78JNWbM4ll1106jcvmyAPtwpTkhk3dKe00h+2IxavngMhalMLULzdhR
k2J/Ve0u3aMOG2IkQ1bTrkQ0TW7DDLBaqIM1uaSkWPcabayvTd1Np1DU3LoitUOy++xsK/tZ9TYV
LYfFa+rth8kmwLVquyVFgfIAKLfvZ8NLA7Vp0q4wwVS7NjGCH47G346TyLpPK8s8eAAEtr5FWAgt
Oepc8h7tLbvRamcUSvzUO/T/sqy07p3SUtYmfKmlTW279UmDXBJxOrn4x+jQRnK47S3yJQytc5a5
U1OMeDh3DRDIzwSew4YueMApNOP9xBO9lKrAty3U7Cdxw+1Or9X6oY7Jq+dB8m+RUfg3TdQ6sJFh
YVqidgg+KrKtXRnW14YNaQNDTydLss8I862J8dnqnjLcNk08nSZF7X52mac8pjM9dmpwWa0Q1fz7
PsXN4P0aVX7ZQRj9RhXIcM0wUR58rL23NEjGPUFy7RoFT/gta2v75OQd2Gm6zl+MdhRfukoRXyKz
GK/5UlmboAyU1Ujc1EopROBKsObHyVeqOzie2VqvsnQNHm+4Pl91VHDBKq9t+0afSVBZlvPhq6MD
8nMNLHcAngu26DLnQdwM4IkOskRklTlRs0vHxlgXsMqWWN6gqdMCHPetPiY3nq35O40WSLw8P8uI
U6aTowibfYVNYjFsnmtZZ946TaQPyId+18I0s/hGLaN0ByDY+up4tC0bTxUmxCY+hrD0uf1TOR1R
+U5Hje4NLivHICVojAOWQE27Q6/9UsXjcM2iMO50UglvZDVNRMCYcIDGuhifAJqbwO4nqBkTjuyN
1JiWJpAtwNfJ6AZCE7W/ocd70abmIeqZqmqyVxDzFQMp0DWfbjiwICzKXDHo56cyXukkeyIU14De
8m3qdk5F02/hibo49g2xRcsMl9tDmw/ZpmXBYQ+UScYRQm8IBSaWvmqtDtFOMh3HHiRo6Vn9Bg8H
oUUkbSkPtaqCqKAvx45ZAIZJOpYN1a95NRHV4liqQzgIdjeb8PA/bBstS57UlscpLSa21U6ovai+
GI8iZWAi+l59gbSlt1A6cmOhiBrKTM2LGdJC3E9DP52qWMq91YtxbTdjBWeD0CNaKF1RLlIHVfWi
6WbzbAaf+aRaA++8YqB3XXr8jwdBjFwDYjnortpGAQjBX72NDPo64P9Kz8WvJbahakxoTz2kowSW
zGd0I4NBXxLTE1xrU6iTOh6m92BbCSi3o2w9FYGybcyczFbDHPXvYzbaqOqy8h57P+ExcagcfK+7
bZl5LcBFEQ0fKT/tspEbTWRfjRYUYgKF+YrTiFeJmrNymn5dbWy76td54utbD3fBAixycwBtVrXA
XlS5ZocY7IuJtLwmwMtRzFa32kpfZaa81pN5M+i1sdGHPp33beWO/hmY/Cl86PNgWlZoFlxWqy0X
oltqKuljvsecwontr0oGe6SJDKR4YU0Ws41wlr5k1axUu1F2mVmApJQF50uvVrCrQvfCip0dh4LU
lyzwlzGcurUVJgTu4bFtt0T6BN/9tjPdeNASQPItaUjkGub3hUDmSd9WLetFqgeHILKK2yyLi69o
KrIFX/WU7lnRvhadtO6lhn13ldhFvIOOPZFU58RbOHmtS8g7szTsNuJW2NV0G/lWdV/AxFh3KRjp
JaMTZvGTZa3xsXhLryKgLoHmuOnKmJJcTcI9s7kRCVtDwkU1pQfCegyXQZrpVKsexVpfbOwWkfeh
zl7Y3mvfBiuzj5rTNuqy0kn27MoIxrCet/2tN435rhkDZ0v6fL1p7JZXMU2h+8Y0punjVdzFFf3J
FxGIsl92YG9uhNZEp8wkx7tFFvfNqthfMUkL9OvRdppvjPTknoCk7Is3ouFdlECantT5C2lpaYGx
yA7cIcvaQxDa4hikNSrcxjCxMZX9HiRUdyAqL35tBIYXul/c3LxtvNtOFumPtAYw1FkaQvQ6ymk9
Mznca7EurjB9wUhTKLCxzmaCWrcW7XpUGvFoYLNdx56pxTPeMLjOlfFn3En7q57LbK06E/kVPjZN
s06iZdTh72aPN/EpDAgyXLRg7VbWWLGSRUnkkumAz8eSKreXr+1+pKoA7mxMmCFtUlCKaUWr9UFJ
QgCRDQZtVvkFjRt0Ns5IUawVXyojMsAtJ8RkqUKWjHzYGW9zx0ofUF7mV82U6Luq8thKrf0UMTcd
7LiwW4Id6l5JXcolS/lJaHtLVxPOi9Za9lOjQPWk7rS3VDH9QldC7zExlOaKjyJ5AFUVPQ+akT9G
ZVx+LVpcUttCodOL17MM4y1KcBhzcCHxRyhNdsLI1mfLmni173FlQbRtqz7ad3r70+9tZNW0d65Q
rmUHg53ta1bAkiNMvV5ZSnw95R3zOzytOO9jWS57btVV3BUAR2jpNtfo8fzriM3QIsJsWa9t2yyP
lW9BZ8fIdcf7/wNaDMMIvmlgPelNLwyvIdMwr9vbGE3CSvhJ8DRUtcGHS2prDTPxqS6M/MVQcBJH
df9djMM9SqhabKRFV1nJem0blRMre6EYBCXM2H5HMs4PgrK6M9WEFFcPorcVtCoT/Y7YAp54JiO5
2AaBBXIgBhO6IGdM7gLEgS6ESf8FlQHEcVZCBggK42h/kA+UOnxPIHp/n+PQVoXvfBH4dA5qoelb
foq+KoeyuReh+CETu7rp8mZ88SePBOKY6RbXbYyODhECW9JAuGIQaraM4weA9A4XxfDkF9kF4iHs
yCSO2pAXtnIYZmTsqcaAVBYTRHxjBPotNcgTC3J8MxSTtcecj5m1b6x1kWTeMw4wDK9VbxNeYUTX
GMCYBZtE2OJXYXeLgqJc+l2f3SGDAtOvK6c0TZtdY4/pyQsV61aWqo8mwEKwGHTGL82HWZSjHF1X
GIn3HiitG3gRwVVixkSWF5FDhC1YfKX9FhFh6wU4nVOW23UHgWE1NYN68rzWggFVtMu8iXM8SkZy
37DiQn9ibOQ4nbqtkvbBb+FDDlK19oafj9umr74HTibdiCzPZc9GkAACqbiEsnVXbOXkvheQ0/BF
xux/8+xX20RduAKn8WKUEQZvuyFCgDi7IH7JAQWoB61ovQPQhGhFt6TnYav1h1ZXhnGJacZ0rsOE
/B9siyXJgEZFSu2mzIaJ0iyonOtsrJKHLHVwvJijsw3C2l8VtLAeLL3+OQxNy4CBrUpVGtVenfpX
aVI1mImeLtlUUSSVHWgHktp2iIC1mZvmKliI97z/sA5S6ynFG7LE2+a77AqTFe2O11oP2xVKjzmm
nO/r2PcuPudnSQkykISBV+nEHsqic0abSGlt7VU4SX8QmD/WVmnQSAGdcON7mts5ivcrsAzz1lQV
/VQPzq9yEMqTz6v3qOuyClZmnUMncKrBWwGgm1HOZr5VnaFFkEDCOmmX4EEzOgAfN0LfdkEJY8Dq
ilRuJqfIi16rxfiZeDa7cntB/65TaMaFRc4zWW6px9NP5LlvuuD2fDRHM1TMv5Y1sxL/6OwO5sA+
SVbumBPrpNb8Eaa4hhK/SFYfn9h7h9J0A9KsCW7ljRRZRa9N+1HjxALbfxgiwScj6rSj2kBx+/hQ
l6JDKOtoycgfQzfmcMSLa0gMpTqSkIdtp8raqzhp5jjLiC0nD++i9Id0C8Vp/NsmOQfVNUMz6MOh
07o8KAFhmq4ATXbx15kLwhn5Sle07KhJP0PHvBF9zYeCyS6lFCoK5gtRZcziP+GCqlySQ0j/TTxC
DJXSjnaxTkcTuGp5W4waHcRkCo5tAgTw4+s7PxV/duo5vgG43oGjyYzm4qnBYF0EauzXrp0qNOAz
TtAq+8ePD3Kp0Z5vIoJx1TbVeVZ0qTnGKNyQHaFXWJpo3Uq4IuHCl4Z3nejqhKATNl5H5NI6R267
+fjQ7z0/hm6Zugq4BK34hd4PF+GgEQBRzU2ScV0YJp6SaG4E4yHGhGL47MDGgHyGjw/73qtviFmT
zp1lMszo6/eX0agdK0chTL5KGSV7Le0eceZNrm/x1DrgX/6LB9ZgjVEFzn5bMy4k1H6FhU6xRw6H
Evih1EuMSR4aDNiSn6wy2nzBLh8YxJi6oAJnoVEvLyiOkH/upTW1/Wt9fjZHr/0Bxm4A4pNoIPYt
dWvZk/qMH4VmUk8r/uOr+95DSzCCJSEtYbZ789JIo5l6X61cQ/riZCKTORY+S+zHR3lvleMWzuMr
rL36ecj12zROEOnUipSl57wKdJCql+TEDIAoo+KT+/feCQmV5DBh0JUHj/Dn4xIPeAhGtF1u35fI
tfr8u2Xn3z8+nc+OcbGSEkKiW3yoK1fTG2Idqq2w09PHh3j34eD5QxfIo2iSYPHneeCLs/tKb3Ax
sHc9+q2q7/UcpM6EFfRroLDClFk30+oZsyBtUHfEmX22or199bASkcVh8/45tC4uVjSB39hQcgce
qwacp0FwuIS2VxILFJW7uHCy1ccn/fa6cjyyPeCPmToGhIt3r6SsssfCKN00I00WQ8cJzaD8ZCvx
9lk0mKGjmaa1O2dxXhzE8bUGaHmCjbIBLw7DLFzmRXclI2YZH5/OO0fiJIikRf9i4si4eExIjw+n
cbRzl6UtY9NSH4i/eCiq6Onj47xzmzQpUGNzr1i5zpElv71dVpHGhlPJ3J0wVVbJM5YU4oEzTFXe
/uMjvRVW26i4fzvUxTeWHpUFe4pDtZ1D4z4T2Ap7+U/UQbsuu2x6HMGOblG0e9WqFLip1ar0voHb
U9YNjqc1/tpsq9e00VKyrKHdY9/YmzhVESeTquL3wXT0EupAUWYGJAymRdRVzTrRm6jZyy4Zrvu8
pYM9QgFa0mZDx2iF0ycnKmDGXKzNfMGZ6yGjNzXDvPzYAaxQDCdruaZ10HxxCJ+7Jqz8jvDk8DkF
LbVvMXijc/K+VbAHNpIYDmbW1s6ycCviGVlqZREv9fYx9SiM8BCiy0nJlbKPE3SnRZrHJZyTnn5j
CJDZqyID2W2PFa/q4OsqkdIuB5ELl9l2v2oaW19ynGhFC09exQItQxSjTRpYr1eO3y8n6Q+ENAA0
4GrpKMNAjqgvWGqzTz5a7zxruoMOAQULBFNdzpuE3541L+1Kdh8j1yWCL9xpjrHjrg+uT9I2jljP
6N2PH7m3Gx4Dk54QJmYHNL+XG54yF13XF2nuOnaDGDbM03WJZurKMopmC3euuQpovT4gavYPHx/5
ndeX3Zw6myhs+bbmqPyxU4LWylzaXOPXzoKsXzLvecDdFP38+FDvnCQCD1Yjeh3853LryFyUenNs
MzeF3LMNMVRUtGuh+SpRVu2sOg7tZc2AHQqhTtP+44O/c57sqwC2qzDF2EFffGkkKQu0nbLMrT0A
C2WfPfhA0IgSHau/3gaIeZECxDCXV+bsWvn94aEHVPsAjhNXt+0v45hBKrJx41aJYfz1Y8p2A8EU
wiiqD9W6OKcCc0Hrd22CrqAlQ9ai8WpEN31vWhsaTz/+9gIK1eDE9NlWg5zj4ovih0mBEbHktMzU
cJVizHJmiMx06mSOS/v4YG9fQA7G1oatgclA+/LzVaINCaw25cwU8RAYypdysn9Eg/Hg99Yne5D5
Xf5zf8qhKEstTo0137w4L4Dn4ZgpCDGMIlkb9EodCFBkB3bwzrJuT5vys93o+0d02Io6swBuDsj+
/QFRRCEJ+OSIpdbtY6d4zkdAHxVBJoTUJ1hI9E+MiW+ffaGy8TbOuw6OePFEmjV1R+PJ2FXadk/W
sytEDD1e/eQwbzc282EoDQ0CsLiY8///26rZ2eoQkv0YuwD8FczN6HmLgS/ix4/G21WEo2gqmw2s
WRb7xj+PMij6AKJdi93KoKNFp2eZRO0vmVmnqGwYqJMZRjDWJ6uk/vZLyVFZOKRJIiSr5cVRAXY3
DmVf7DrmSBcc/ADfOjyTx8FhSj9lDLHrEZsSoHMBKgDHDBgsvBzbZij9XcIceQPH/gFqQwl5NI5X
flGwOZi3BWWumwdkcdajA67M9Zva/OS3f/fGzIEYDANtBy3/n5cMSUKQMNkgY5Kk63U0OtFeGehz
fnxj3n3K0FXSUsKx92bLmYqSz4ifYxRuJMLhvHPVGB+3bD7btfDbXr6weGzZ27IOYS69uBWmTIys
KDMWoqEwELJ4ASYmddh8fDbvrUAWWwBbtynKuXaX10zVB79VYsRDNVYzkLuIYtpmXdfJSxchRv74
cO9dPE4JmjOWfZWMkj8PZwPnxOzAKzrG3o/52kFiOKWV9+Xjw7z38sx+QYkkl8Lg8jEeatIsppyX
JwF6dxuPGiM2z/zBsCXfVL5pv/ZJEe3oFtaffKreW/NQxGK45uP7tuihdQprT3Sx6+PZaTLleYr8
TRE9FdF0z93/5GjvPfCUPToPO5XlmyZZwjlKq6hjt/CLeJtaJp5NPVJWH1/MN15+G5E0F1HqfI4M
ZM4X66rT6kNr0nJ3bXB0T2Gg5htiMtCjRUaXMJuT/WOk2fmyzZvuphyz+NpMpLENbDSd01hYDJYB
x2ulh1+tt9FjtG30WXWrvXvlJRU2b6aBv/bidam8WjX7NOVrMwjGBE35rDVOvkRVVhNBa39pB7oT
kFUYYmRG+BT3Xb3znPx7gKKDKJKGCLJU7OgiOQtrVCAuBZzHxxfynXeNmTZbUDlTBtgf/vnwJ5Lf
IRzYbvfArYtJazZqgZjSS9CvjM8fH+udy6GdNcZgv2kQX25jdA3ro7Abtvae9kOl4bBKTfW5HgHr
S5IDQftbzSc7jHdeOk1jYseOhi/Wm7Z+VyUEWfs5pxeZX4PQV5Y6qh3mGNW0MPSxfCyrHpSLlnXu
35+rptHFpCPFBvFypRREVISVXecutdp1aYG9tKoE5rVF6lDsP41k0/39vo0Dzm0AXaP6vbT88670
TS3K3FVUH4ib1qFKyIzm1JdO6qYWhfTHZ/jOssnx2EPNyFE2ixdvYAr2LghzLu3Q+UwuRNWv1DIv
VwaK2P/mUA65TzZMVPr8Fx+EQoqwSUl2dzUnz27xIk6LSjbWATqO9sny9d4zavBCzT6EudN/sSXt
kMRlE50Bt07bhzbIf5pm+ZDU3L/QL092S+7D319GA9OFbuJwp7ly8QJqA7M2vZ4yd9InNH6yv6va
alXQB/jkQO8szLTUVdMw6Dxj45jv529bxGLqUYB5lICJb8KxHrb2VD58ci4GP+Nif/DHMS6eCUch
J0oIjoGgX1tgbCr2tVmbd3preWS6wn8Pib/+v+ydSXPcyLlF/4rDe3RgHhbeoFAji7NEitwgKErC
nEjMCfz6d8C2n7spuRnee9MRPajJQgGJb7j33NCZWhl1bp58ruFzIBZiV0smQMHwb0ANKTI2vTb5
GRpE1u3kz+Uhs/r2tNh2emsSgE689Rg/xVIX+6pDnEV3C6mJePdj6vgsKXSlbuAKodXF7GXcLUGF
2EoYXbGrK5hY+tjEAQ2USq7xM1Ed1lkWCuyy16ny0r0BjPFYOkg0RyutLketHQEzBTBVim7DFS52
FbMi4NIIBQ+IE6uwnha5jYfUQSxcTOfatuCQZvmw++vL+6t7k7e4Z3CfQCF+f366TUfMicu9iUz4
pVH9C1jea9vSduCdtrEGKfuvf96vnnBqboo9xvcshN49C046i8ZKZnHA0brOnK4mszhOvfigeP15
rQbklq0hgz9mBG7w7sfYqkitVgUEQenFrZQrnm7yX5viM0voSwQpm8Exn5NWfNAyvY+RIxR6/blM
abmiNNfvC7JAVg0OYYeZSD0vX1Kl4xJqbe0Wo4tebtHM0OM0ThVv+2JsohJmA8ttwUHemOPRQeXv
5JN2tPRB2xm9LTYxwlBuOLln38kGO8i/OtDzwkkhBSy8JYmCHgxjhpk8Soz43izsbuMvDlFQfW4T
hU6o2jbn94n6Un7H82Hc5G8eTzU1Oxxd/PMKRFba9fkWpK350FjOR1/Fr75x1+IeC1jD8YWsX9Uf
zohM75xKFGRy6f3LzKYwnCd9Xxj9RyCoX51Ff/g57wujUY7ErQWTOPjOaihk3rCBeLH969v3V6WN
a8HddABiQz5499bQGyj5jd2KA0snfwPyP6QZf6wLjOlpN39gOvvlD1vTuil8cbe9byLclsNIlDwr
WurC2KiX/WjLHQpQtNR99sGD+auDwGXsz9sCy95PxW85z5abo6KCwtTemp1HzmY8P9Zl+73P0Cyk
7gdX8qc4mfVRWXfeNLBICLz3e5qlkyXXlzotV2WKy8s0Tv7STkeTWXxUW1oKjaHpN0oG1l2mx+kB
zGa3T+qMCKqEVJKgtufPHpYg7BkxPKUPrsevblu+Z4BUjHXW9fWfb1viazqNGI/qMDXyuxUkD0Rv
3JcWOpK/vqN++XM8n06R9vdnflk3anMq0eMd6EQl05z+RczaFNVD+8GL9FdlK8MpRBv6+hfv3XNo
wbl1YrSXhx7PSNohcZ3EbVs7+KWN67JuPlVl8MGg4lc38B9+5PuCNV/sEo2eXh3A6eyhGXwP7BJx
u3tq6/GDnsP61f1LR8qSjPKRXvhdX9Svnv9FeRXHjDk/96n8MWUByX+l4W8Y3yYbTWoZrBxdbLNm
9RpoxqrMbBH9QfV9tBmqPMaN3x0GE8cCrjZ8Rmnf3sNPriNfEClOqLO/U97kP/gOpybhth2CKa1T
EGHW0WZt/tAnEztL7UdK6s95PVwhxZFbTPDfM3+cwmq2si2B0ua9RHTNy950PribfnUVgtWpy4iD
+/b9ApZQlI5MSEnlJ5cj7EYj7HX70ZHOBTNTIkPm6YMf+KuveHVmIZTxGLa+v+wyN5K5oRg6ZE1A
Zp0cWrkjTtKPrCSGlt6tmvS/fmB+4sVxcKCYMfmAPC60me++6YQMerakZXVwofZv0mlw7+3UGDeC
CKqLtC7LB2lWIKhtlJNvdgE/JcO6GpZ+2yPp22sTcaMfXIZfXHeKjdUCHWAM/KnlDdzZJ6rPKg8r
E3ubtrN7KVLKxjmvu8e8NRboUenXDy7EL4aYqBKY+qynNpm15p+PKKIEFkkaO0fHEiNltRJ7hyDV
2nVx2+2hc1khdwrKSafcBoCDCOHuCpwXthH99S9i/eIMW33hyDEgRLJoe/eL6Egj3KrPKnzLucVq
ZPU1ZFa53KKtFs4FV8Y79jlqZCxWXZiUDJENjRTsMGvT8WayJn03z7H+JbUpvM1+0b9QFot9OnFL
4ZgitVMFzh5J/nfQsSFH9ri13TzdohW2o1YT/SF1G2+r0sGL/OTCrAvrvrCEuuaxxYQG8nV5TP0h
OJW696QPc/FBY/6rz88GDA/6SlZkK/XnL4JxW152vcXnLwt1nyJLOyhSiB4zQ0t3f32tf/WjEF6j
NcCNzmvjXQHC0qlpgN1Uh6AmUFM2/urmU7I4BWmZPP71z3r73t61XrQFqz6MISYb1Hd9pNDccpiq
jOZghBoeQmeaMXsttrGPZT1GwiuNC6PW45temdOVaWrJrdlrwYYYcbmXQm9/r+r/R+X7gMrHuCeg
Lf5/lED00r/8DRBf1s9XL9X3f/z9uihfCNJgdvb7Pz1++8ff//mH/klwCOzfkL8D5DKpwDmp/kBw
wF7wGyNql7bFXNeBa1H7r2QYb/03qwrkd5Lfv5h81m9UwNyAHMHMgBzP/6/wDc67gwzcH8pOxndr
y0bF9X5e0Y6FL5QL6cfuNRVZdrnrIQjTgvb+rUNOXH10ggTMUk+CsbNF2z9on+HK5994EZggQhUB
UeDMqwpvJwZ6OEyfhrkpL/wkyPKb3hXt89hm3hN+WQHLLCkv+ik3o0CDl0vGRFadTCKNdm4RjFE/
5uKcy0YjCiaVNZlggySHdTb2ycTplCypKXdgadrgacyYuh58ffWc9M3sfhknBQV+NmH6eHWWnklo
6u2t5Y6oKYJE+uSW9Vr6ZSABpzrUbY0GQ3ZDAQTG0dM+2WllpdsbUqCyVCFRwfg7XbHp4eTd+U25
yKu66/i4qYK8tSGeKbdjqjmQ9IoM3kbXqpNYFRBl2JgxJ0hUDGuEsm8uMRDBuOR6kjc7VwME5Zi1
2BQN4+gZGyONDf11mhhJLdsizRww2SCbHWDSIq/jYlMNEG3WQGoQ4ODITI1k3z6wCa7gHYd3O3Jy
CcSucHEmyU2bSJPVR+jnA5Sqb7DK5zUotq+S2YlGCng7pBsYE4wFKm6vvArbkz6J9kbHGBbCprPC
CRZgmHepOCIaG/cUUeZ9oRGwGAKLgCBliOkWOqGzw6Y+v3gyL7YTSS0MbeYU1x9o/NGvijMgJGtf
d3Z1JB1k2BdibHqsPbWLl64cjv4IbGhImb1UuB/JqEmuGTILDEMl5EA7KSI0K0QXuknNKzaIb9tq
qh5jofXIZmK8xYs2ymssrJ+LukpuraTpbqZ09G5LWYxPaeWrKIGOfGplqm65H2oCFeqM5DQV35Rm
PT8WqdTMzTTglo3B4EeTkXlXcB/jh1Qq66BSV4PAFas+hOse7Eavtc6xG5d7pDbZEhkepscH3gFO
SNSI+7lxDXHfzaowQhCyjLScvLHUhnQDT22YRyxH0ZrEFgV9R6QsY8fjRIDjfioZHuMysC4CeIOE
Mkln+gQFGrO0L9vVUUDU8g9jsllmW94C5J/QBbEtAMDiKjadG+iL3rGdnE9540VdPthWaFsKkBfJ
Nahts6UUiIWG8ZqIIPPCUKpmYw30vM9nvuuh7NpbEh3FQ9spsR9jT34Fv/ZoYHHf9KXvn/imqy0S
OxtyhESLRPjRLb6X9CRs1X5KDGv5QmJ2Ve2CSZmved3qF0AC0Vg1jcWKpFTBDsnm9zHAhWg4YA9T
iAF8g15+jyNv+KK7efk4E8D3aE195mycxi8eG00E0URa28HVeuZ7TNC2AePwXSbdi6kmVBwTdLmH
Cz9fC6qc06S6YALNS2AOBoNAuzawC+Eix50HQkLPbkScK3iTkizCOiks7mL4vQwXVRlmvYZDU2tA
eEyD3EwxtiOuSx96Hr1xoukbQo+nU62jXqTKNR9sT7Oue639nC3tfS417xseXSiKOoYTDI6TBZnR
lEv+yWtzG04aBki9t2UIDzOOvCw5BnbnYTttGx6NobuHaVFGmC7qV3fQfYASS31jxcHytQG03ISG
tuZqV5O8SKB1fE5S29m4zSqlmKpmjpYlSC5ZWQxPvaNFAlclCeKVviFOwCAKWbWnIZPJS4c243s5
EaXYjc3ZHOJp67iTAukyWF9MeMYHixmUH6ppms9sg9HqFS7z3b43WVQVdoqcrVHA/0jfQyym+/Vt
kXcdOPjegKO8ZnmMXUbcEAlLOnlN1ZSrg5n26q6eVtpwkUzW/djH/tdiqmAuD9lAyoq/hpPAAp3v
bC0mpoAIgJcBF/RF4MaQm2fi4PlP17ClxBAxOVckKQOgtEmlWBNdZtDnVx45CDOOfItcEgtyP3EI
6bGuSEAMUe/7Z80w66suY1gcTE696XXFLNIXd8bkzsdEixnapR2oljzujsQpBPse2MpZ64k4DXzp
v9p16/yoNftbJhvzbHhj12/mBtMfULBt0+YaD7lWXE4q9S8DqyjO7C6JCsyX11Q3m7DR8bbZSn2u
9fZeNYRC+Ab9gIjBi2eDm+4ylkB7PVuC28Zo663mmin+vW7qDomWXpU4Tnf2kMVRK1rjMUPOs88h
6e943l9zxBJ3jQkPJIWA+SnxDE6QtJWnKQdVgyPQKS+d2iA5sBPjZS30ZJ0GUEe6ldvv2djXt9y5
VST0YLrJ4F1/g20HsN+URknZY/sP9DT2id9wRhgtmeLTzcKAK5zqpoo1Z1ea2EEN0ZsbvcPgOHd6
dtbaxKM/F/W+HxRQg0H1T2aLE6j0a0StXvHcd8bXfFU7gsxZzuNUJQMEhynF4NqArejqIgJfbdJV
qe6HAfBjO2Bgvc91Oqq30Jx6nUHZxNNEVqtBH4JYeeXqHhSYwCKru2Pyj7vZwg614AsPbVrSjdam
2nEi0ySziZ8Q01fs8+Vzo6Zhx3i6+Fb5GAPnBf4tx95z6pff2yLrjha5lRvdQ2VC/o7Hq9sD54BQ
DaBJrx91UNrRmBnmjrgo4wz1N39Fh+1wdr5ZpzGuYfUub/O+tE6kjmU72aOEHihItkNTBgfLrvHD
Kyovxv3OvjDT8SKrarr3UpF30RuaFun0UIzi6hFJVSdee2fKNvzun7IhMTYDFr7DNFrNJnMuF3uS
B2FXsBtlYO5qw3ltdHk7DKiJWcLkpIkue45oLZwt7YuR2XOIVzFD4bZQYZSAagu9vvJkC56KLrZr
9stUYUCrCnaBqbjztb44EeyQQP+VftiwBgPYJLCAYtjuljLZxXZ5aVWadgd5Z9qX7hAc7Dkn5cOq
bgEV4yvN0h3YPVqZmig/t5xvg3EwIoB25b7rZc3GRQosdLUfOilIJjFaAAg1z7rWaHRCznbvU2+b
GXLSmEQex/iOdR8oxZzT0QKSCcmSc3iRQbtc49vRKhjBa1bNhG1o3H51px1cNYpbVxt9XsZLGo7O
QGJzIIejAuF4yEWihUm2+Keqn2/Rdjzbsff5rUH4Xy/1US+FHIDpzX/upS5fSA14Ed/+1Ev9/of+
nbKJx3kV2eqs5li00u//i4YXQCtnH4pOFHUexc+/W6ngN9SyTAkCe12D/JGGZ3m/MZdd89tR3XtM
Fv+rkM112PDHpj1Y5Uarz4rlNiuX9xMCoQM3q9ICiFxiOEsYj7Y4o42dP1dwXjGNOx8h5daRw7sf
6Fmez/SP3/xndU6PeA4oszsflGJ1oGsjnBT3w/SR9xs9Phbm5tUH6DBm+mnQ2KN6JPMsVQcC+bL9
ZKrmtqipEDPPlltdm4j76ZALEGWk3XWTp35/XP5jSoUTvGtS3wb0DEGwlfgmf/N+pTgMsw+D3OsP
UDbJRlNo/nckf4KVouU6KzNtT4pSp9vjKSe0WhJu3YWtzJg6dyhW72vsHaT1rTnTvGfIOksM8A7+
MhW72Sz4byFpkB1qlWvWpJKAlqAydcRCYV+ef7ClLe6s3C+iBbTDgQJs7Rnc5oQaqvkCmWnek+cB
i0cmxsz2uGFOFCJeWQ56o4xP+JvkVTsh4AMbB52G1JTT5Hbyxa+qTMczP84/Urrr3SjK8aEciP7t
ciXOMZUfeJ3MNzZTbRJJHOtIibJZPhmJzh+cVBacu4bcY7Yb8R2xVVUfjR0ZrkcuFcENiaHzZ0nd
s629mYx8TN3r4ACC+vg017MfeapOrx1c7qy4Aww7EDnWTNKsva3LESrruBre897zyUjCZbFYKmOp
SwCcFWftqRjM5rar+jUA3FN7tzHKY4NlY2tY/fhAwOj40OSLe8+3Y25xF5hbYTrlZnBV8zrXE8+D
x+Q4m8TMQCGunyCJ8800zK4O7ooq9Cbyt62eqEsX6vqhadL5BxX6/Flv+SOz3naPLmb3M6kz9hH+
ifFpKBcmvv0kzqomrrGqGAxHQd6QfW1XkBDoohfaayb1204SUDOJkSipxizupJtCDjASTM9m3b7a
MX+bUEFb1IXoOA6aQpUq7KGBUszjzItwJp9yKI+1z5c7e3KCnZoT8NlZmGWB6XblUQL4YQvsFDC6
NLXXjLi4S7BD7Vw/ba5szCSbMkjG74UOr1UALUKHoOscGkb9TGrb+IB0bLkMmpH/lZXOewmYPjQU
nziYNHkVF+vDrjXOtZboI/Y4Potr50HYBynRW6AZqnBMxfjdKLJ5P2emfZ3YfBMxRpzQFnKOKg2W
bQS4j+taJPLFI4B8A7E2z6NeaZkAUxHHdy5xka9MLJZLMaXzZ5Oh5F6AcgH33hQ7Xur9Nz0niRMO
9xSlKxfD0Li2XcL3mBPkuX27RUuhxu8zNP3dAjOC7M2Fb8ImoZMylPsfCi6htIkXn8queJq0bjil
WVtdJ/4PfQhoKDKtckk6iyvzmHbOM+C2Zs0BGB4Sk3sTfEWR7U0IM5FNVccbe/ze2568krnDTanM
caNSvijgVP0ubmx5LSvLvg76ybkeZpIyRdYRhOq49TMAEO5WD9RYa8b1s4Ur/yKHbXev/Nmnu8x9
6FdE4LwkPtUYo/ZZw90eFNHbh/NTHgLmRNqdmqXoI5XlyyWKl+5RstK8mwlK9UOELeXGoLc5qTKv
Nu6kZ4e+Jnhqw7wh20Ocal9Z0NILUsoNHpQGv6FaA5oEfY2AWde0mqveBZJlPiJkMQr3aazF1L9m
7WA/ZdAtiuRA3SRsLGuLJtbwyok8m4agrdOUWIN9B98K0pGt5s8GgLVN7Q6pCA1HMZNrFnfHfejo
YY/AiZJJ9RxNg7ga6sAMoawEJ1srbnq9025rvbzTnOHKrmRFeqjn3C4te3nHU9ZV6yT3sRNfVfAi
Ih29xCExl/RImtznDhHoFjD0sB3s+WvmV8PWHodvRWpWR00kr/Ngp8d0QVsnjEGea0Z+29JhYsSy
uf9mZF1DFGB3ofom3uHcNE5qKYLImCnQS89JEIQn2ZW92POlFshx3rQgmdzcP2kFNXVWNmIJZRA3
RzwMOD41ZW9gUzhhlRXoO6qy/JHIpffRMQkPQKU9bwJb3M3Cy7ZmpQUXOSTES+ROE/QPHljwWcZF
NuP5HYjmOi5IlDamMdIdCG08VB6QJtlbPuMFBk7S8nksxYqL1DF9Mc7TLyYnCw4U8/dETgU7FtXd
2RCBVW5Nrv1rJ6fJZS4SaLjASG6IWeL04wEskrdzjelZwGI9D51ZboSpD/jhAgPFSeAyiohduqG4
e7WYbDDIS3jn8QL3d1B5aNFNTHK5cJs7pK4GeKCi2+GAYfqZkgANElI9+86IWc4q1IVQK6ahLIon
iA+1t3GVO++DbMymDepgPwocH6X+aFtUiBa6OsP06Vodyzui2TD1aOYQASxXSLMLJc/VpV128mJa
YhiCDMaPTBy6yEpTnqpumyT4NwTL63UA4Jyk26rPC+HGm3blwCHoO0xlZI1afTJad3mRpe6gXKiW
TzKXNWizLjioxQmO1RDPN1lhLdEYD82pIBxhQ4oe5Ay3GMNygsne2ZZ963XIdWpiqQeCLKBK6dLf
NdqIXg0gazg5FlErgZV/8dwE5Jg+T+RrzBBuglHbEYtRYzqsbkuDSVGX6dMxyyzFFG4co0RLggeI
pca+zLjjXatO18EntPApti9rVBRZWEzaXdUrn/HKMp/IfAAXZDsBzMjGbavvdtJcYeX2zoHCQ7yx
CcBKwhIPDoaHtLiU3WIcJco1+r/UbS/KJbaeBkDlzHmdiTGcyWT5Ip2Twt/kRq5/l1BZSpJjhKsi
ndjk49I0wUZWWrsfjNJ5YpSbZSzVs/xs90n3Wlm5q18anU3OWmgI8gGeGHPp0CeKDhxRLVD0a4qk
Xi91xq91bjBhKae1LpDNLfiSMsL4LOotrMPsgigQPJBQnnKP269Kj3iR23PQdLW9aaG7k1FTOxmw
J/JtNnlWO9ezyWRqSYX8akpf6zatJBiR70YP30qkPLd4D6FRB/3aEcxhxg6HM+HafhZPhDJOrCN3
etHxwsFJOf9gJ+mjxdTiO4mCi2egoEzwYl3GUeIMFERpVm2aVDrXCyi/O62Wko+bWeluoEMF14Sq
blNR5KVE9ij5VckBpWCKcB2AGm9nLKYES7wVX01mEmhszN03CQzZj0wn5fMZ1bqZV/NsbilD3XsF
Jr4DY9Y0QAIJZ4jy1CyPiKDEuYSid7D1biJukKVA3+aMLCtpwi1LnY6Xe1DV2p1g+vWQmVZynVRU
GsJx5VWyvP0WQfPFIssiC+OmWQ/lpZp/9HCYw4yA+/IYNI1xwzEovlnSZaOoJWyOO8rEk5twEIUV
cfHMUuS8J31seEgzne/OaDRfbPSqnfdJ5c4X+pjz+YdxipKVrVNTbD3h2as23byWv5AYnrxelaAd
+QgsyTGxVGr+gWk726slrrciz4LQyCYG3rMTM08gFbwEwBE0t39oJG9+74n+BifmBhFS3/3j78av
eoi3FDXLQ+P8k6emNYOiThKtZ6xmNqcYOcxaDnti0+RNC910Le+txo9GvphnAmzXoDvBxR5656OG
xnivB1oFR3gNcYviFYag/m5pPdRWXUk8Vgc7o/LfgHNwrj2XTOKkh8w52xSEacCV7ROdhLkEC2ve
OUDb+vo5YQdyB8iuOXXWOF+ISTZfhsG2ryHsqs8TFfcHW++fNB/rL7tyLdBP43T5icjCJrzwRs3q
Dmx09HDshHs/Sx403cgJKRm463gVcYMZI3c84FUc3LynToVQ9UsuqZs9xk6Xf/1tvmlb/tz4ks4B
f2L9pTD7vtfnJSCYzIAMv0NVWY1FNLO18oWG5rxMLK3adkgjjuZlO1sWL554oIJisZjtvXR9THHP
3OWT3Zywp4Njj536GykQ3q3vMpgLeqDWsdbWDG/Xmfpf/+boUn7q2T3sNKuHEGLsKsT9s2LBYUdK
dinACQVIa0PUiGSOXAUz8cOK0ynD5RqklvdjNOfxwB6S3aRhvmB4f4RzaiHcpVzSnCmJBlzOl2Nr
2k+jBFKYLVZxoeuV9Wzim1NgOaQYL+AB+sfYNYqI2Idllyke6Iqj5MB+1rnWDTKMyY6gXi1JEKSA
XHZCWfMFXoApahu8sPV6wpiAwO/GpHXvNcebf1R+ogPnEbZNmBXzWooWl7qXjMbjMHCApXFNzU6z
TF+SFPxHi73eIS1sX3hha62uxNLcCjywnCkgy9g2UNATG9aFNmlc97ZVyC2LYXlVsLM+k19ODWow
coBPOz4ki0aoM6CU8rm12OGe+nLxyO2Ip4SLlGUJr6SuV1snKVLCiqUVl7DwLEJyQM+jkujsiA8k
zIc6Bn7dNRbYRc9lfnkkfyWL4mX9BzEFfRzpHcK3TZxhnhvxGPnmBWrRDhKbpSRvY2r6Vk9zEbHE
4BMnIiD5iEMYnrSilPcUKGGN2eSGdlqHEEMj0vl296iDcdzA63M2naNBGq0Cif+xpXHzU1t+nfOh
2LVZn+2HkepKLybuyKWnoUiFOzz0WfnstfSPizLkkz+VVha1czbSVHLtghULd1qWVc/jpBpRw6Z1
NHhx3BbWmO0ZjXLokapUHnvHr1/UrNUv9mxQG5qlyYhV8X1avd/e0In655kFRogSBaZhKbpHUdHL
KAXEWFecRv06fhAp2btp1ZMXYy+lGkNwKsPOWJLqCNWWrkV4Vkjt5N1WVjs86MZgbk1h1i9O12Z7
YCbzhTTonllxLLwB+troCFthoNQ0pbzqyeLhCbY5TfpYMPL3ezqj2LaBk9XOwjPS6QP5AMrgX/b6
0rzWQnFVqoUsWLrD0Mns5YAmuTk1smEqR4AZcPZgfYWmFcelM3sMgCqz+YKt1D8bE2MWwOvBOTFk
e8pmT5zdhAuHfnPeC90kLNwX4wOyUtr7ac72/joBQvUpr6qC+ZCX0SYj8Fx++DylyzbzF/lUuNXN
qFiv9kNPu607ybUhbNCgJPsC4+V/KrS1cF5/a2UHDLF8zDhsK9FQnmdrKo/G+qiq9XzXC+bxkmHJ
s9Mo4hvaKgeNiP5xOyCLIKCd5jVTOg18quzmVhct30ydU4q8vYulSNY9XWLORCD53KoUvcx1LHB/
DFb5dKU3XywJsGw1Ml17uw0hjlFIJKLRD2rQwNomTDysbm5u3yY+wuL2getRblyIvCF44vIIhDc7
kB1XbUo0o+chdhG7r+MBLdG4DFhcvQ0DRy79OshbMojkhWQgNKXpD2Ii58uFx01s1JxQjExrFIKf
ML3SpSruGmkrIrXSIljR9Q6uQNDTzQCtF04wX3EykfKmILSHaKDZMyYLjyACdUZwscuaPSl0ZyMH
rd4S7MM4g8HdtBWw9zdQzcD5F+DIKXh0lokuAlX0c0wEgSE3XxbLZlDm9FPzCnbN3ALxnT8LMKJh
bLblUVuHK9BBONbo6OPT26QGOpQe+pQa7UYsGf+nymTY0ywccZbBj3+b37y9JNWaHC3q1D5quvZd
15e1XPY0vr6yolhqOswqv9+aGaNLaTMaErUR3+lGKc6yNtctle2f/b5rvtQGMzSDmGjWpus4ccKe
f03oK+dWovcc7hqpvvA/6meVUOyQvh2cJzLPd/WUcglTp2lfdTIZQCQWhEt2tE/bzqU8J6IvOK/3
c9OuxzAQiO6i7EomkkHmUfMWLX+cl+h8kWFN+JSuU2/qkvUtQIP2bPjcEvYydN+GJq5fUiNOrj10
PjujXe8fQLCQXZlDli4fJ16nX2/lrR8wIYWcW9xVJAzuFpvXpIsw4NPbu8HoGQEPfpJeexz5zJ0Y
oo6aY197iebwqpgC/9wElCHNXJifpnYeN0EFM96tqYRt2mFimHPjk3RhPWdohI7gzMrjXOriTGaH
ODsmRWy1fgcp5eFTh4FM7tqlpjifECeAqRsf5okyWRbM5/S6ND9pFYHDMefYF0jf8gkcQXxifuFu
3kaCY8/Q0geXfUpEOkW5ovzsOE3khjan2CW+4g6pFcVJT7NT8WDD6LSYgtYlD8Wsj/UzkVkMqCdm
xlYW0yr0FM4WALnIZLi85WXPzfN2zCrkSnsmR/NFW9vJI139LMPZrNZ+Aj3MSbUs2FuGNp+lR9Wu
LRMji7EbuZg6x1s68hwVgcVbyx0lPZ7Fvabp8Z2amJeZpaqyoyBh7TTJkiHielQCvzC3bWEV16x4
CVJxM4epF1kJVhPwfkgZmfBMtkynMbjPvy/zrcYbvnsiVvueXz0UFHjWJgtoQmRZy6+gtyk5GraM
x1zwkGUyS68JTHgeR4ertiDKOBJSyKMyFlyDvtTphsap+UJVktvhoGbowJBXA+qWwcmuJgD/Rjg1
lBN1HVNBzuMcjQNf+OzDIihMRupvf/v2YM5VzitGM4b21Zl4p0peKkex9OqGlI95V6V5tieimgc6
o6pMPIdDBt1mcm1LVDsoUbLlUroLHdnkzQTuFD8Ge6ndbdrRwL4Nir0OEi2JIXfTWgXMqqElk+Yy
7Bkk8Imno1fmcDp9+2lpkxQAKsVsz0BlOzircKioB//Ux/0/PWP/W1V+tKpE3M2y7T+vKq9I/07/
Fr0Udf/yp3Xl73/wX9JP9zcH/aYOX4F+BRkOq7V/riuxaf+2GotYkq9q4rdN5r/SuwKkn7yZ+Nc6
GBW2mf9O73JIA0M1+v+5XsZ/I/+0vT+v9lCMgxhBNW2uJmNMQe917NQwsnOVZ54XmB3Jsgc/O/dx
xFAOx0R3yTQ82MrKA6A/+kjaQih6y5NGlgszzozEy1Fq5xjp6nZutGqHH6EmkWjpLutEHFKK85Pf
TF5kM4+8qAeh3Teik6BwE+2iZ7EVSrty70dfqs/M1XsRDnWu7Q3ZMIbt8mbjdswF+P8ZO7NpMhEG
RICBZQZkxe/NoNJJDug1L12rak9oqMkMbuJbAguuyZKM2PqyYiAC79B00iIxzC82Hil9hh1HMZHB
LCuab4NjIMXMJVHOY8uE0RLzZdwmyXbqicMb9ddUc7OwKTviCECl7GZ9WfZO3TCaBl8PzFY8cnLk
7JMKxmYl/HjVXiMNtLdg3vsXgHwWm0r0JwhnYCZWLj+/IiyDK2VHvfCDw9wN5IcmaR1VKLYOkr6W
fd9MzSPlCMIkJ8Y40DdNR9JORQ5ROGDPoEsC2JGyDY+STHOQgpG+NNZldyoy7zI1gjg0rOqOZM9p
C65mH1TDQdoT1QRc3HAOqCxtOpLIjHVSqHJjgzn0wemZlY/9+iFk0Uf9QE9dzkOyaR3N3Zb+8LXq
gshSqjpJirsL2WbzxiJvtF68nQbUaOcsIH1pyLQQe6mH29I9BHFw6uca2VNhyjAD6PyAE6cO8Vk6
265GRmINSu14gxKpDUv9aNYp0rkcD01HzxV5HnbJThnOzuy0OeqUbkNGdwA++MleDQD6G8u1t4GR
P0sl7QsGVMcZdRW9D1qggb00kTDJPrUGb6WJY/wstW2RN5/qzn3w1YJQePJI4nHtnSbA4Rn6ku49
Wb0sTv5/7J3JctzGuudfpV8ADsxDREcvgJqLxZmUxA2ClEkAiTmBxPT09wfZjpCl21b7RC/vxid0
JLKqUEBmfv/xBYgGuRUAO80GtFjqgdBOrRm824sGRzYEzoZ7Ajv5FLojt4QvE2IWBDn3ST5H5krz
5EkfDT5KPMpbdEB259iawniZ7cWIcgmHoeVvy2xPGCj8ZisyMR+cCvxsQdoVagX3ArqdduMljX1I
FxLq7XSeIr3g/8sN+ZnOpnKTe4Qr44hitqzndm/4fIO1Fdg7V5DpGlviCelpciEivdxZ/lsSdPqJ
wK42chpXe8STUtL84NLD7BVZdl+iCKdR1KUDJ19ZxyyQj3oFMoH/Jr9f8EVsum65dL0sdr7Ix61J
fxGsHgW9JMF624rQV0ZJTb/NXLlsdQxaW6ODHgApMjdpb4mw9oR7NEzqCrLEh8owE0bRwTyjPVMb
zUybJ6gDriIJlQzqArqBWtAN0RttqDvEL3aO0J/m2AYVpX+UJ5dTK64zLwoUriu55BWKZWu+jRul
n4y+G50wcN0UEze2wq3b+LC1felSgUbxqTVz3uKtqisPWI1/qF1VtBft69y91uz8LRvI4hOVT210
69Gc7lNa7sFNXZqlcw5eWogQXOyDrlOsZ+DXp2agEVu4/YPuZ0fCRV28lV4W2tK5d2PRbkfd4hgZ
TG24jGsnlo3G2GyDr6ov7jOKrGJD3aIC6ENdZFTyZdo72UbzDjz4LHvvKhtXTTKZiOgXZzjpqtpx
yAVCkF0D2zOgUSdjkqTU7LWtkzFM/OWhq83p4A051EHuaeHoqz5CHDCvpeAmY3fLLZW48jKb3k6V
5msAJMIAKtbk+855oAo+iUov2FJ1i8wV8oq58n3oipHejTm+dkgj3OuFYZxolM53ojCHLfmGHfxN
3mzGoPQPqaXfcCp+cd3uChmrOHbO9OyPnRd6mbs2lFvuUTGyPhLb/qmIGf6bxnt305HzXJz10ZgU
j6ahzp7dy+vGN08ZgcUh5dXFBSNCiN/ltkhjcBgr9SMA7w8gQH3D8TEG+Fb1nhQDgB1kYtuWbPOr
NfB1j4IZlRlS20MhMBNb6UuAaeoR+BWdSWWcFxfLPyhcS89FMWwmn1esluWxHezslp6iK2GwCU1a
TEQ0rFuU427YSUXXjV46D00OS+ByTDvPbXckJpgT4WChLeuVGRYp20tatu4XXEufKR9UB2/2fq8V
zQkMyfANZj8CkqG4ZVh3Iq8cgpu+GG51+t0hbu31jY+Xhna2qHfMBoPkfS2Weku05Y62OlyULgOM
kWqfVEBfTatNv1tU+rAWqlV8v0jWmkxu5zh2CX+fslOKshJjJqsc5b1M1BKe0qfDew+s6OwSb6Ry
pWgsQiYb7Bie+DQOmXNcNP9x7rtzl9Pk3GjJh6VRsFFURbzTPMgzu3GNnVN7/tagUvHkNyvCT9VH
uLCq7qQr6w28zGJVb4XbVf0TwSBxR7g+NY0ECEyjltEmDc/r1+Nzj8jG41Gkl0Bgs+DuK/0bWmOC
sQm91MzXh6wWQIjWoTVrRKFE8bhm/GSpsbKgQ+dZdn6yJZCe1ZsogIXqvjys4Izu0UF4rvxCw1O1
VCdYqc4LIoG4xKO3SBSZljKQ0Hgu5R849v8cr391vOY0+Y+uqguFLK9fU9W99333t/P1Hz/5Vzlu
8BumT3c1VzkWsQ/fWas86zcH/xTZRD6qNduxwOH/Ol+b30R/pCVTg0tuhPnd+dr4zbRWyz8ckbtm
lrv/5nz9s2PQILqSrCgD2IV394M5M7Bm+k0arTlgV/hIQdL3FISg+/YJTflu+Phv6K3/7pVM4pZI
puI0/9M5vmAfsFc0+ICkGrOz3rw0VT2F1E+r6N+/Eq8REDsDAWP76zv5LlMi6bV4kU3eEC6eqyhW
+k03lIIUjeX5X78QPB0B4KutU+e1/v5CAw5HzqlLwwk5/8iL/CPWsg/B//4nL7MOP8SV/KwtJGmX
xF5naqB8MCMEPto9yuw5uU3Zf3DpuFfxcpJlikL1x4ilpNFLm46qhibjUl5NuuI8XptArJX4xYdy
uTbf02O+T8YL8hySMiyi4n7MyvCGEokaC+OBDTRH9jbfz8n0TL3ZczMM/i8orR/ZzG8vZhEgSOgt
/OCPKa2a4dQ8m3VzgMmHQwepOQi/jcNay151n8NsRv9iaMy0j/77r879Ftv+zYz+4+PF7gHZhDjg
ALNXPyg6UkIHY+EzaePWL56v9Wb76YLCOLIq4Oznqf77zbgooWaihBtyP1sKI5AhboWpxw//wQf6
7lVW6vC7Z2sVMA8amrmDFkw0acrpeSjH6lTJ/+zSffdKP6xMI4cT3Da8UlqoeeNO4hVBPingv368
9J+XJnIDfZ87wwtsEqDXe/W7D1XHpeOXdVPiZDbrTaMPGntxA3S22OW8DVC1boxAGrsWYfdBl1O9
EYUVABXa1QnZMcFZI/A+BcCkr0t0bl+/qTQ8EVvHtTB8p7z8YwaXOCaLMVwar4uR/i6dG5oBFG7d
8E/mNC63sGgmcw7NYd7UlnezDMxPuWdicI1F/DKU4H9jOTmH2KN4uJ5pkxwF9zPTFR3E3azQj8Jp
IxBogW77nvhPlRfVFoN99UDpnn2iGWz82sas8ga+19NAfdkdPtH6PPrdIKLU89N6O9uF/sZkhW2o
4/1owBavZcyHzoe+2dU4Q27QyeGDwE1KhIYVxyI0VBHQuGL1wR5fVLNrdcRmokWwgvlWi0qdT7eU
LFwllT0R8hMTfTKLS5pktNVRURVVMJHriFQzjRJGdbJLUFoBgH029J6MDYCFvR+UGgCJbn5K0sE5
TwkjdeLXxbM7Qti2ndV8ad3S/BTz2TlxjVCPTWmrhfc0rHZUrwn6yLJmnvXJtaGLNKiS526kExZM
G/+HlvUvMZeGLry2uXGV+NANvlNFJ9QnDH0fUzfGD7271MdxXRrTrqvPM2ZNqFDQ3IRnOyjSW5G5
0z3Z+/aRFb2POBRm+yEpAHgcN1t7fFV1yhIqCkJbIQNMrCa4EW5Sfbj0jV8b9HLvXVUQy2RqI2KY
b7d90dHCTO2vf4UdBntlxkUg/4sKacbtqGyb5NFfqEijOSXLXwIKG8MSdx4DRSpQ0FLNuNDWKd1i
jxtGby4GtG2wcdN4+JzGjRZs0QNigqvqPFtCF0Luioqb5ZMPfvSIeKr8ML20PvEZ5y0dcHGIHr89
2MIInmsKTh4tauNFhEXQoWQO9XlOcmQ6MCBPcPaS6FbSqUy+gj6ecieczCapQ+AnjVxEN3juWk7Z
ja0vWsQZPyAuM/AhE5q1s6wYm/SZDNFk2GMSEq8BISq7oOI5IrOfOT4LBnw5QzwBSwfD54XZek/J
Q0/ImibNbCcay1m2C9r4NpRdMmLkwgL7RmRv97u58Gzh65uNDXbh7mnw+uZLImzn7M0Fayg8sxNK
1BAnvB4ZGrsx0yIj55tw0iR/aROzOk1xUqFP6EzAEvEBvh8gi3etE2/E2NECPG+0uQPuT1EHX9NH
iwYzKdZyQr4hHIE5/2FVS30ILicN4gcxSJVv0mZK36smcA4VvulwdlN3ubIN9bnp5mFP+ho1n4Hi
RlhGv6IOLPvoUPkzRNGI2BnFHlPZe6+kt0m76aFqTdS7w5tK5+xUVi4sbIxNla3Qu0sVDyVazmkL
Qzdchl4GW2DBBvNaH2Oz8/JPvtEsZ/qwduUC/ZUsU9NH5ZgzBKHBw3PdF9zUrIrTbVqg2a6UCG4s
DpWo4Hjqc1XAWgxNjAyDEvpFsrqVYz8AArHvNjaf2yzFa9Zp/o1PZuZrMVFlaw29QTzOCFlnx9Zp
UtxR9CLELyoAstKLud4M+MUYlRYeo9JvmT0rReOMJvFXJh1rTmrn/p3h4k+19eLVcVgopWT9oLTX
u1syOo3x/M2b2Gvhmh1L+Xd0kkrIdbqG6HLiNlSBbPeFXqqNmAWLmKnqjTvy0hLe+5BRsxaZhjF+
TUlFaypszCtuxR2Mj0BmxY3V0CeZjpbPl1A2N127nqtrsz4XRsPNBLGDY700bKLauDpZDIBUuvCY
31ZdPCBf+tw33vWR1YqpvKALfDGu87jProUzJbthJlbMGzlJhJrWO9d4LncdOqaIFj0zcqyFFbGv
p2hY3PoJtX5ws3jAD5PugaxSsU54ds/KXehSguG61ePQJHHk44s8xYsq7zrF2qMlrB5jwEOfDyXX
PKjVzhIkyCXVkF1bsam/BYbqzzCZnEdrdePnXXEAmhv2IiVHqSSZ4dLL7MbKrOGzJkR3M09pf4nF
8om21xF1OC4PfyalH7zROSxBtqDWaMsbWq/wwedfvJb2UPSNH3WyVuz02RPP87MccIqaBKvT+V62
WGYtcglnJMZsi4Curv2mObUKTY9Nbw3dOWpZWjzT28nsXLHi6KWPH0A3mjX2Fk7zj0WWAmfyifgO
dsxeY5hDO0Ts23j+MZWrA4FMttyjJQlNlA5j2HcBqMxcFCxmgiGv5RYRQRlhfsmP1djqARZ5Rv4q
p7lqM4MByhCAIivRGba9jvp5xE3alOZTV5rlaWyt8lR7vQ79gE4M5VenNsogEKqAZZ4IOT7PozmV
C5tPIVn/Sm+MMdeO6KD0XGDntLOhTLHWBhZtvPS3D/4J1TqmwthVlmdFnMVJ3wmxnHof3SxS+s+H
vHxvHHTsRpZ4xwmJCF6eOZArEero8PkT6/rsr9kuUS/7/rZygRixjdNZjFAoEaQmpdJGmKiMAVGl
0b34uZ4j2J+Kh1FY2Ncbw4XH5XCNlrjx5uFUFSLfZI3+Zvvq0AiBPne2EEs45OGYLs8XC8dw5zhC
uxhWteLYXkl7lG3Oe55T0wJDgXRRhd8fzJaU7qmNX/PUybcecZHbbx4L6sWNz2VvTteKPRrpTSL1
TWWbSouCwlqueVyTr0nhIajOjU5D4TEBpxSadswmR/fBK0vWN9tl+bYTTidMS/YYjrQMOsB+qTzk
CI6QQs3OsP/nA/bPsTqrl83nCB84KBrpX/j7YbRblsRWnV4cIH5Zb8xxuNDqo3tg95wTeo6W13hj
UxwlC+eKPMCLzgPvnHurRPxtBL8a1H4Kr/rDW7eW5FDR8FPQv5eYCc8A70eWxrPSoehz1tTRy16r
Qt3HM9vcP1+BnybDYM3GNHklg/M4Rv0fLoA9OGUCU38YWg5hVaxgiiq244qol7Nm4+f+59f7OWtw
fUHPWYPKCL/5KTm5khxwbDcnYx4qUCMChHU+w4/ebIQsX3vqorZ5R/Cp6/jj7bdtZ4Twc/epORo7
7DQaeQaF80qP9bCfcBX/YrD7OUCL90dWLyaH1Vb601De0BBDtaDKD2lZ2ic1dOVHbVGgGo792Oll
mNgctoui4EFKhdFfDy5nTYP4kJvG4KCNS+mVo0x18k3Ew7PJ5NllDe47mDPnjFM5uKqkkAhmumDb
Dy1ynB7B6SFZu1MsoNp6a5MU80Cjlv0Kk4UqPeA/e18zvDusSWzA8TyRd5tl4uXbrlhh1/ejccEs
/otrYaxT7N+m3PVacKKEfHYdPBs/3ByJwvzF7pUfesJ8Q0fr6rCfyO8bLftzm1GSinQVHwgi9R24
qxMl8l83EgTWmqaPn4yvhNv0h3dAHu7oEtCXHQh1yPaOltRneMtfLQM/IRa8CkAFJTZw8sTF/jCS
Ej4xxC4sz8G1OTy7lBPQQAENAbfHnOHmdLTjWs+uEZgNn//5eTB/vsYcURAD+GuY+M8lX7OR24Ms
RiI2uzGJUchhQdDiOHgpFUfjrh6d+SbQnOC5sufnPJjbD61xYHHnwUmivq7SbF1vJWE6hfItFOMN
x0k7lwfO38GVwJHxexsbcX8k2oLB9du7/x+8+ld4NTsFEMn/XQ5yyarqvftRC/LHT/2JVfv40/1V
8k8z1QrKfWddD7xvqDPmcZLtAYtdXusvrDr4DWP3Kh5xOECYa97X//ozCsy2MLwH5ImtvbMOOV7O
v8GqSbLnVb5//GHusJLTN+IReba2E/0Aclnc7iXJx/q50rU6bRXCVFfbIKyNMRIaU7PNbQuF0WwN
jdxNpHnjRcTaRk1xgYS2XOB1MJN2F7RWdlADWHAOnRBF2M8G54J8MxL8gYQ6eSonxJ9Z4jqfBnS8
F9x3/e1C4mC8y2pBkn7NFHFJRv4yGtwpaAhdSmmp6UV19gSiOGCau0L21ps2YsU661hMMUu6Zn81
CLx6T1YeK++qW9a4FVW4I7kQdmmp38VCRVVldhPd3bUeYrHYLTMOmyXvZrJEdAuQxlJfGJRGfHAK
U/cltzLkjByTvWaX890+wOpDHVsmw/y2Ie3myUhnTuwpgt9IZmJwj4QQILXFP/Dg2so8dl6f7s2J
xLSWo37mZaspvc1oQhlMcy/M7HFGKXfrCi8WB/6JdcEgFZd4cNH79UT+y5Ch39r2hvY65faEBU2U
I9JqT4sWfIJbCtYCJhHEb5sl9Vpnu7CG3xt64VyQKExbo1eeQehI0Nbnniyt54Wwk4fGc+JH2c+m
fwRetLSN6BqnQMlpk+rjkT1FpJpMtxraIdLFVjWHZO1v6dY+uUFNjFvjcS0VUWkhgsMYX/U8j2fk
zQlhK0mTbiF2l/u2SuxM38cJoHBuwML1khxUyE3iOcel2nj+PKT0U7di50NGHuy6ND83i4U4e+m0
5TEovMIO+4QT0cHWdL94ziSp/U+4b9nOt4pT56Qh1imCrtubSsx6d0wTp6InUBROZrwmHXo5vrnC
CB0ywLdlZ0cm+uHrhQFhO+kxCBmAxzEblns/jd0t1juGrbweBZEqmO3sui1RhwY9WAXmlnAt+qN1
3THxpNLCjnHNp5+IWJJ8wpTnmMdEyYsz+5S6jwvsdn1tt0u7qh8gnMv45OXVrnLz7knT0ruJg2Eo
eZkdk38fgkF+MfRx2XleFu/iYX5A6dEdW0wcW0xd4qotNf3YOHa+6+PWPAXkb4Y5Y8G205hXSxsi
11ZFvRv9GrtdMS9HveXRNN3CfApm86XqfcyuRuKFIu01Bj4x7OrK6/sTuRmQ8hm5OLUsTqTkJOfW
9RT5UiUdkZhGasIlO7tRO3tpuD4aTtqSCJek1QKNKUSQlZWm7yiAPoM14h+NayKvWhLjAluiKIGH
w9ei5uSKlnfYdnIM9ojZH/pM60KjRtc0mE4c2VIYt7x7cRbOrMmQALbmSFm0ekdcOm/81OLi8LAd
2mYAmmX3rpKFXIi2ZSZ0HlqruM/97GoxYlAapWPnXx4RGOxrvQtOXjLedwFq1aU0Nxg5twlGRJmg
7/AH+6lr270/TxeBIxhziZp2sin67RAvyLVi+9ll6A/Hquw2Rlm8FzbqcLMaXdDqVD1kGtHYrWFE
QY9aFt8Qi2DmX+wGKEmU1PNiBjJC4sbtOx2v9bacZBV5wTBybzUk9fJ9uHuzQ4mjpYE6+LL4ungk
NWGeDU4uy+VJSTqq6UsU12nQC5SgZJDyVBh3SdreDaLbaj4faqmr68m3xWuxrma5ItGN81qnnZvG
tO8zs3VPddOnEV+Y3CGYCoAA0s+61mGINaePtC+NQ+J1TJ9ZW4S4Xihi0JBwcRqzth3L+l1vwbdj
MQyOufDuY1fejUOv71gm/DPqvdGLkEb0n1hX1MYcvHgIG6sX18JUQ9T2eb/X+aJ2et2qaydx0nv0
ZMFFTvr9IrV+Y4vyC64NMxKBAswodxW5DyG9Oh4Vct19R0s2V2h1dOlih/vT4u3V9mtqZziFUnaH
lpLL3KATUfSPyHvcnVku8cOYI5bQWhlNRi+ePE08OfifwkIbXkkX/OwmWJCx/3MfKxImCxLXGD92
qLyPZHntA1PEXMXWvjaNpN2PvvxaObOzdeTSHfTefGxohOMGzjEylWkxnJ121K9Tw7pHfHFVdOmz
m5sYT/Cj6TWhS6y0W9DoFzsYu8gizy1f19JG82/9ztp3mZjuJ7460IshwdjrLv5LHifG58Lx3Y20
EEEkGsIW0xsuTPzboc1PUHP9zhla8yxxuoft0GQETQZ1GuVz4e8BWJZjWveHvhGnIYvzPQLpLEoC
wt0ybMxsZkW0xAFzMGM4GSbUL38lFK9ffQyaf00wln2XlquG35PtBZOwFs3jUG8JWEjfqKazo9FU
V1OGDKQaiyfDHg4VNu9gWNhYRQACLvuHYe6uGSPKr+gsqOecPwsvL7YDnwfUuM4jcq6z8zDjVmIa
3tlY9cwocZzlesJRgf0qbpuNWlLj7GROsiPAcA47lVhf4lo192jO8yrUZF81Wz9nZRpKq7pNtAGo
oZa4bPo1rY64kcNcO2JjGEazq1SjrkwUNlFmmvCXKJDC2CLgVBvX7RmPXe0iS/Sd6xGC+lkDhrzR
k2aYNvZc2AAC8yLUfSXQHAboM0/TYD3Zk9680TGiJYe4rPBxOWhnOoQ3xihD264xLLHPmtuhD76W
2nBrpB7gjz32951T3Y6VpkVtrt3RSa9u4KA/ddKSIP1ufSKZ4ZPfkfw1ZfnJ1Ix+a/DxNiY2uheW
V/swAgO9isWQ25G4+SP1uOZW1EO6d1Hgh75P5FpJqiLM0/AlSOgyqHRfuyTDmD/D3YzIazv/w1Uk
KChSPwngsorX2vfmB4BQN8yV/8XKHbRGfuk94xTINlrs6hHchXjEU6SH07jGhnmES1sWjNZkrw8R
X5gIccTjZ/DxiIiAt5dIUjBL8Xsj87dZ17z7IKiGT1Y3ILFUhN7puQOix5aNDtQACMokoW1LI+2w
0WVxBsWp8XgomzNClVwMszj0OVmpeBPRw6ugvvexc+E09FN1R/yEf1g8t/2kLcGh7ufpcYDu2RlB
FhDxh9X9ivCV38kE/MrqXEBDusFGyVg9oYs9u5UV7JsAKNtBjLQF2WeDINx+05tYY1IUj1Wk1cK8
rnBnRNQPtqjCuiUs+m6+KqFbDmNtTBjL269FQsOnmooM23UzGA8skN20tZRFmqnbj2mxt6uk29ml
nbN5dVr1pfUC65y4M0F7nAWfV7B6Br0s/BWvm62HMrWMt6pw3DckVcjClh4RbZwCWRsFBwbFNTdh
irAfADZD+Z08tSDNRRhXWSbSKTQ6PLeVJJAIC9+m5OQBV5INSYqezMCadpZq9HZ5OSQPRMP20rhw
0IpK3G8yWI6gZ7/XsevuW0wOm7JvYF8wuBzjqjbDZXKCkE1yz7d2coTdh8RFNJuirgUGN/Uy9DYA
/9IohFXIPJ0C/F7GLftfXhOxVOFQiZs+bHyjOFg9aZepFICb+riNpXUtUmE9ZTZN6kXj+ucsLeuz
6DFO5F7wMC/prhhaeS8Rte11400VBM32BMZRJh0/GQk6vqI1N7FmW5B0Dd1FjgSsFcTFunO19Voa
BSruuxLmKSQP3IgIq2uQMQwbv0C3WUv8LLYPddS1wCFLnr6MAQ3DHPB3us8lxs75BCZUb1EHNRgQ
yzO6vHkjDL/cMKrAC/Qa/vPEa9gTi5ocUPs+oBtuj/X+a1Gpp7qZyfVxl7u+ZE4xewfTyFiRktD0
m8ae09BqHHnR5DTgQtLMZ+SMZHUWZfk09R3aZ2xHOOc0OxSGxKJbw+ynDry7Ker6Ki+XJzjNaUdO
DfriOs5+z6WxMSZvgbrhLp8Ksjd1ipDcyY+fPKO4gk2xr6UNwava6oPDL46gtNsaSA6jVCP8dLKH
mwkvOwUEqnyStsg2BfzrDhI/2No2hx3gMSecNVFcyBpam2hyQmN1p712/fhN7yR9OvRh79Mxn+7a
2YOG7DAZzIXHqccAm9UbcV1Ns7oGgo6IXKbDupOwxLY+X0MMnDTqLaEbaosckmEIvcAbr3wLTSXz
BuEcX0x/eU0ad+8ZnbpizJ25GPluLJZj7OfDdtG0fZF+aH5Lj6Pb6VdGJ5pDm8tbCrfJP0lZHtPW
j3Bi6bumYbwdTGntibram7VjhJYQZ1z0bKBCh8n1n7DlUAKQLa+Tp77GKnmr65z7p7buVH/x6vip
HpYeX1KVvGgavmCFXhPnE2mHlne1BP5nnzREGQT1PmdzDEn7IfMJPxkBt7pxZdvNnUA6GWmd0KNe
LaRx5LiyobBqNL+LdksUBRGHeTktbAki5uOyE7ShrjXpji6g7ii5g19mmb5bObisFY+kQVpmJwHi
YbQxV5RfCvSUNTUARkndoknPy1RbBQe8Gu6TWK/qbuzN/jBoU7tSzfleZFoio8bEEx3V8JxfwHAz
IqUGiF6naZ9GtcqosXAfOVXnyDfSam8Hlb1r5iU5w/q7O1mpx1kSNtLWwU3gK3FbZZrx4WSdOi9p
5p5I0JEHs5jzkyKzZeeMtny0K3gNX5qvzPDikpNNHMWJfgPYP2Bkq5MrIpGtSJEZeAEcJ1plmaa9
VSPmEAPT0kBA164PPDhMvOOxVRGFXFn2JpkIwilXLDjr+mQDtqERKqmTo0VVrtsIa2umRXzjommg
fmB+I8gowNzpvXpJwRXjUHup0JhT6zMfHUkLshyHa6OsOVZ0qcdeHLxAD2Sb1vesjSjTIQTqqzgG
yYX4Y349qcYocRmy3InjHlP/jroDiqMmEwZoEruUAKYj58ajV5LuWRTlsFvrC1CXFzNfvVNtC6Qb
AqyaYcq/V0Kz94zCIC7WJL4MeRCszmo9v7BVswuNTAvXcxecaVchiJjuNwwiSGBVXkYaUpSwNswW
9r7TwUyL7NDlthFJib6Y2Af93Odtf+pq66NdSJsKoIrX2cJcsmuD1X07YQi/FZKvEWl9KIKcpLii
GCNt1IzQrbN+k7e+dh5tcZuZpYmlrbwkrvdc+0G353zdEoLK7d/hFqkMnUh48I6id5hlMK+sAS38
Kh9tdZb170vd3Ll1f5mbWYRyjjcLyQmgDMxZpkVaPeZM8P2Uj4f9E9NnpKcTq7Kjx4eU3qUt3lyH
Q8t8GnlSI7WGtuiqZ410DEm81PA2eOKN1Iujb7e3GOGnY9bN5oYR8swS/Uw1SLUj+XbLqMWdbMxe
1A8dFJeR6deLocy9P43AKAubrt1bR9kY95DgR1+o7TK4eUQ2SxUw6CzVp9bWgE3GcfQRYBuPrJ33
5pwQ/JwM/ZaMZiYvfwSJZxzsye5dFvy+IAIbI87GU0oOSujY1VvV18GdSEiP5zS7b6HHEX1Zy5Nv
2Lc0LJNU1hgmjm5913eOh1lBkrLNQVnD9u/NJCp64pFg83ffaK+7xTznvvtqkXvbFK+9Ue5V73/I
1VaK5wE621hE1JXBphVVZIhGbCBvPpqeRsBCy1/SVku3LXRhtCoJyDKvAVV8sJJFBMmmqsACUoNk
VlYtinzErUxZoKNOSXeKGlSpN9hhzROBvm4DFE5R9DgwlA/tLPlH7OQNtCsR1U27rUg1l3hOPIye
7rkhpwsNTeSKqeQglhdqB4qT0EuunDBfDK9lh55bhTiHaHYbvjsIPdeWx6xo41ufVa0nQNaQDsaD
tIXfJc7Z7R81iMxuV/rYk3ZSy0cZWUYK1OYyI8wsH6ZCJ0Ome0u2AtfIIcdawjjM+pXCTPPW5ZOX
98hagg7E4g9G5/83Xr9/r9cyi+5/r7/4K4cL1rm0/z9//2P3x5+T93rtwPjbH1Al0Ydxp97lfP/e
qYIf5Rf9+S//X//yz/6MXyLxRgBd809I/FeKX1+rv4nGjW8/9BcQb/4Gmg/7yXpPFc83tP1PU2ag
/2brMDNA9Ktr03bxS/4FxPu/UYxKCqlLaosOSs+7+AuIN35zAwdT5ioihr76l0D8D5wwGlMArdWW
SfOLTUHqD+wUMes4HorOOFc4/Ps2GpIymw7SQbJHykjlMp6nc1lfidzQRsQnlMOT6pI2pBUEjfPq
ZUNlGptZpzp5otTQ/QZ624UtzonZkr1O5hMsF05MAlO/u9K3fzCF34csre/sO/7QhKlGEb6WX0Hh
wVf88M79To14dxZ5xls43RtppUUOgomrefB0HNczGrV/fkEo8p9e0taR/9sMK0hMuWb8/XfqUmyH
VqOpOjm7bnBV90A7UTHA8u6FTXYaqHSrtQdD6gR5jW2A0UnZbPeHwIUC3DlJatTH2OPQGy5Ek+Pq
dGMUjWbvTrd+lRG2WFcK6dUaZFCYRr/sbaabs+iMmCk2q2BrjXyNqm9lWy6RMymi0BJO6uKsucN0
XyyQwqaxOK/AEnUXCnY4uiQRBiZbCd6P/MeJWaJHV0Mf6PKNIHPpO6V2McvJZXaJapXkqbZQsJDg
0kKUMFNGzA7VN8a19FEURl6SzRhWs2BMwPp55zoQNkmOaWI+GuR2LGHmdXy2TpLOpeEfvE1chtlw
MjOfART70BcTDGAhDcFsU47xJe8omB3riPwgnZ4k2b9An61mkp8hUqM7mzXegGu6UTmmu97sNp9N
UhLSUy877r+kKxaErZ4z3C+yMh81C2jxE5PcpL1YZs+Vy7qJ9zOzb9bsfeTgRoPM+SGivHnpggWc
wDaV8+5MMcClT0tLuo6mC5GuqTRoe2tZrSFshBNmkcipDRCQqc9qRn00KMmPE/aBtKnN3DvaKPnV
cERcpGy2+RZcG9PJZxiboTnYi16WW66jpSIns7gsmVagKJwcYqAYJWu+VpBp87/YO5PluJFty/5L
zZHmDgfgwKAGFX0EyWAritQERlES+r7H19cCM/M+icqSLMtqUmbP7A50LUWBgQDcj5+z99rygjS6
NDzNy1eil5vjVRHs/KFUxBVUBirHiFOdXs/0ja5CAmtuDeJpxhVS1fGgAku68GwimjZNPfESpnA7
kfo4Gnt00Zsp1YkONqld0Ts3gfQ/gANrz8yBUUllsQ8qZib38iWIaS1PU+A8Gr2W56Ev0xulkuCF
VITogITbcull5folD5L+Y6lEPELi4ZENB1BiPa1adx3Gi7omS/1kInzHYUKEQ8t7NAikbW/NaDac
jd1rHpu+1tzeIcqc+lq0o028mU0WEHF8XaUkCSSWG85UrjyR5ivaab67SDGu/zbFU1c+88cs/laO
w3gXZQKxoUMkGPkbPCONmbP9o2EjxMFcvvmUgYKzMvyB7xbaUYqgWRcljiyTl0vHOS9lUhaDv2s4
wDRPjW+Pd5jbeREMfF/jITJL09knAB4ubDCjJYODBuVdH6Mejn1zvGHEWh26cJ7GS0VXLsBW3nEV
Go/xvJK8bd6Wipr7Qs8F4Ax1RHGRh4lZPyQzZ8NHo9NzddmatVHfTCMAxx2eRZbfOUPQRSsCSP6d
38dQvTKjpvXaK3Wc+0XOMU8Z9xJ1F/dyFAMCEM+jeqaUYSZGlA1Aa4tVJTyVlQZ58fYgJ5w8OJ8D
oKw3Tr+8FG0N0YMOGywrTJ+FCf7fAE+MDyR0nkbM2eZ17ENdgZIjk+JVq0GeQ8dFxuGmGdc0koBE
Du0HdfypljWkrJXdQVNVvtsmH2tWCBnCn53t+rrI8tyhuiEcw9vqFHPp1kyIcVwJHqdTU2m+8zat
5TluZzV+dDu/Sr7aOjeJu7CmKvC3mWC0eZ2x/8zViqncW1PIpCm3KgpHiGNoKtR6tlyU9gYR0vCO
GbIA7nLpownvye47H0G1vNd9MA5rjkzdB4jVGLeJoSLfCbu+6oLwqFLP3yCRx8eXRYQ8SiXJOQp1
Zh/QYDpLdHNcGRGCdkRfOwspXo77uJz8nEWmOJalKx4bWp1rlYlPBqLLVZtDTUkmxmpROIzuQSZm
8DltfP11DDgA5bLO8WE6l91QkxiTpPXIOUMHn2zVM9Rhk9ogwFB32F/yT9LCcG2SuuGv9ZzhCm11
feMFExiCMkEnZM5JekU4S/rBjDHCeqJpd7PR0tzrRzKxa9hR2D/K6z6ds0sbreGWblx6y7JefmI8
Et73VnozaDHG+7pqrF01VcyZUIDs+6iI7oPGST/QVGqCHU1x6JhsYJs0qeZTanjJzlUoBvtqyBcC
EzrKqFfFA5tO+ZTbWRluYnqrOzq2xcfQcZZbm4HNch27I7ZBd+OZTqgiKKHPNoGvm29RretN2lnW
wZzjgL6KaTLfabS1gVKQT6txohzYNLXZI43Oir2bVtPiN1HFUYejuQtseUuHrtwLogQ3NZ/xCZIQ
OlDgzc4xRwnVb6dMd2cs+f69VzIuM5qZ7rpB0iiZTLNLjqGDZTtsqwsW7OlAgO905GzpEcaJTX1q
6npNI7FbV90UA4pqnIeeqe8XwYz1wnM97NV5TRv01xXKT8WcpTXqT/2mtlOo4H6sT6oiU26cwvlh
kMkIPF8E1oNiE7IMxNkQWIsLn7f88OurvrMrUYhptAg2fiwqXW15S9X0XVVk+QgBwsH2TnQXy2fQ
3CwMZWtSY/z6Ou+8PW/XgWTpUC6b5CqId9VXHxZO13iBf7JQrLOmipo1e8Gv2aPPgvHvL4ZykyYa
BTJWqHe3UvIOGwFF4OktNqhYMFlvTj0j6rztry/1cyGLWhGCG7W4IN/zvaWtCjxdGqNwTsqZ5Dmn
6be3CfFFk9sWF41mzvevr7eofiSPCf0n232nvJEMvIs8zezTPIb+459bUB4SRre284ZqhHE5t/fX
11xu14/FOh9uCSQ2lcWX975Yn7LAar26tWh651RX2hAUPyyo7MD5iL4ZQQ0/tTaynj8L1OXjv35I
seTY3GehtWna4t2HLnKrEmOaOKeui+rDMEBwGuVQ/CYI+edXgatoCbqU3ERiMt49NalvDrkfNc4p
gBF2mCKoXIhOficj/aercKB0bXtxQP6knHRaZVY02J3TmwfSifByQFr7v3hMSI9UQrmcdjhuvrtj
SYVPq4SLfDJ9uHEkuPJQ9BOJGxj5sXQwgenn3xzpfl6/WNNZTfhY1hJu/O725VHvT2AqrJPBqOdJ
wlg7zaKnFEFm4m1z0HZkADUzj8ivn86fVxY6lcjQ0LYtsrf3H9VDeC/m0jaJmeDt9gvWydbBujrH
wAR/fal/+Ig8HJiMqcEJNX6/WGqGJ1wqMwGhMUGaMllczGQRPafWIkVfTnDj8tT8+qL/9PnIWKe/
JmzEtu/BSz2sCxV6jjylDobSPMO/mAo33HPQ+e2b/qZn/fFV9+hO2JYFAEq7P79piwFKsJ7gm2pg
p8Uys4eVrUV6B6ykPhdIWLAxTJTJ40BdhwuHSX1fgSrfISWzOFwUWIeAaX4hvVxRdc45Tjw3ccr0
N7fl54UX6pVCgMiKhP/+vek7JwAzgs/NE54hJl9HPrS9eDTYL/sYXS1tY8r6X38T8ud3F7s/b9Ui
CsZx/t6gGqT0S3z2uJPhGtS6I8oaRNrjCEa8hlyDQMdfnndoLOeqS6tniHOz3KjIG++qxqzSfRV0
c7WjSgLJBkg1/NebAzJ9GAY4xhXf3Zui+LvNXFSEw/Qub302uxTdAjARg391alKVo0iqGLr/+o78
9Gw6iLB5G2jl8Iha7y9YRc1S9E/zqbd866UBVhuvpirnMR0XZfu/vxh9I4Xk3GOpeb8L4Kv0RIDs
ESQRJrc4J+YC6C6nHFuUnJJ+fbGfvmo+mUuIOQS1Zcez39VFWWLIEq3idHIAhziUry1PFi8ip8Rf
X8hcjCQ/vHIY08EWsCPw4RD7Lr/Jd19aSt7i6JR6oIKow+ZGcIbr6L03bfLBp7/cXJRxTyfECuB1
hkOIBScttapRdS/bYFGNd2GU0CcwBg5L60bCkEV6Ux+E4dDKouuldgJNLcfzKuFwPOAjuWlzMgWy
f7sQO7akvKNh6tlgGN6XQlFO7InOmuZkzpjJBuwbFygDon0gpn9ddXEpngELUT4tvZ+sItDOzbYf
IXnWgD2gY8Z8/qqovK1hjsWFlY+/7R8uu9d335LFtoYyilcfOT4okPffEkJAJavatk5ONVpfHcfs
T7Xle49vDRFHN3R1qjm1PzBtM3/zkpnvHxGLK5NX7iiuvNhPbPXjI2KluA0xvcYnSbhLNm/I4EUX
up/AwSuiaUfCMuF2JyQMMnVozl6ALzJXdRAdzBbE2Yop/3Qnuowu4pws/Zqq1svBoiMUFp0Wz1Gd
wcoh2EFGN7qdjJx/aYjsg4c5GM9Y4ioCIOMGw9/yeKUGm8F+QuVRnvp6KhfZaDPe2MNIa6zxcXJd
kN3JRh9VfbCEveMHu7LFEuSM9Cq7Heg2nGunNaBDRc5NMUmDtEGd4/TqWyJXhEbMeElbGslMo21G
paFVl5dtYhGYotNyhjU+VTMH6Dk6gbCWa/i2dgd9mnEKQTRdFdktvW/Rk76j5njhm6QypnnUlTKV
X4baTWiKG0z41t5YLs1Qci/Cm34a+bM2KozlzARpenu154cHp084FeXVzH+dK/1X8dknRMXumJ+y
2VQl71qIwIYMsBxt7EJ4qjm4T/XoJcfANca7cpyz8AbLcIquIqj69rbBiZtt8PbydhcyK5O7YsZb
ukE9LKsd4+fxLhFAPwLHKZI7Xcrmy4ghbabDG9vzV+XknXVVV3JpRQ0pXzMkZ36Qj26/2CQSzPcl
iBFMU2ZsXfZLhgcdDXhppDi2ybhzmHhmG/ogdK6IN6QR7maTo7aMb/kXwbz52LMHlR+rMe6M+xHU
2YzgbGbX8gRq6moVpqoxr3OG9u2dBH3UbBIel/CG8yrYQGaZJGvg5bcY5KNBTzZd2yNEL3OI0I7J
Em7PAU9QnvccJEw9RPrS6n05HEMYzj77qsTbisaYnpZbds28HyHQmSuMUnQZg06M9YPM7ToFq23z
gOUhoJOzEdXsDW91AD17nj741LQaQgc/zEk6GmK9TyPEhak2FeM3gh0Z2M09jIm3FpyddvwyKhzl
gxWb9kvkh6G/bbpmQPT39loBilryIHhnBk3U20tuR7Te8OLIBznKED8Su2K1NttlbFk7Nk9R5TqL
8zy1ua9ms/TMVdx0n8GEDP1uhFJw8+doRrrWi2+rpZAILGo7t9AgH2S8dGJr2vOrMub4M0pBB/5t
+9NOR5MxpHelL23NPGKViIhpPxEVornA9MtrmpUGk4Z0srixFjmDahd7ZhDdNnnFLyIFvRNms2Zz
l8+yGj916B8MJL7aTpI7t/DG7soemSY7cYyqCLVbNH11DSYZW8gtaJQnWdIFDidqY1Ki5aAz9mPG
AGGxCmlX8KxYTHMW9U2r9EcK86TFL1a3pHesUnRe6CZ8HwflmiXcjk9p3dCtn1Kakjs6aLNLSwLr
+SkTYqTVRoe8dWmQzV0fD3/u+P+vJ6BX0WtdNMW39seZ59sc878Gov9fzUnZVb6rWZaZ7V8T1mXU
+z//x1XUNMv/yjL6cVT69nN/j0oZegoKwcUf+bcx6e9RKUPPN6yWSfn414xU8ce/ZqJK/MEslH6G
Z9JGcbTt/htzEkaodzs1h2oPw5xLUQW6Uryv3LDNVKQzN8kxI4D2Sgcw7gGY8zLOGcdsuw3Foa1s
kBVM6ShXJaBvCyIquYkFmtsPMwlQ1YrZAwEUyE9guHtyYjlLltkAbgdC+iaDEqtMauiNTRx184Uf
6alDQ1CacNpbovg0GQ78lqxiU2iNyfktXo9wH/bHKiJcow6Vx4yPwvCOgZBe1zE0a3cYWIYWJv9b
ip+mpj4V9sh77+Rg2fk1Scbwh7x8UV4+7+hLAa6GinGcaFMijAkttIeHdCqDrr6XwAOMk4saTaKl
o7fzpQ9U4OwGT6MCFL0fRNusC8YaSU5o2M+h8HD/L/zzNrwoWsWWvxrQ/g03lam7cKUDdwjOs2eE
7q5IJhncDYFwqCyTrLJWUZDh1jYb9P0bI2QmfpTW8jcDIP/6aayTMt9j8aCOJtLDXjlTiMLDlw2D
LDm4s3LBeTgyiMgGcHwBphE30OdsnoLrXk/FtoBvj5NGT6AR0dW7TzNZ0QbqkWHcstGRvebMm5b/
t+z5gLfjqj9r5HXNOhGBOqRUVugVYQoNPqCVOr2liZvuszoTBFa5bCDerqx7N173nLEvatRTlVWV
NxVTHR6YUoMP7aJibUyef9s70/gB0U/yJMIpWek0D9eKgdu6jRL7q5GP8R21OxAeuJ3wZw1vF4LA
PbZEvDzHNhJzYgvwNes6P0Ze3p4sH8OzlOkdfNDkth9pwNNhC/QacgFRkIODUCo/jt70QCxAX68M
z2s+2wvLPyOfYzOiJj4mgQO1aGizC07qDYhhC7PIHKUoBwkRqAwZ7oOx8F6dIMGrUft1fNMzxHsJ
emRKiKUmcQZoiZCmjaVxIgGDn5pELm4hhU77gaS/R2WmD7FRms8OyTfBmuCY1wh/8KND8vkyXbV2
SJ+sY4AEGDPPSKCHGr76fuO+zLgstl5ZEJjdhwGk47khbpuNTIaDtUrK4aK3Qvs6hVixU/0MgcDB
8nyo2QKPjP2cK2Lk5PNodu5Z6pxUO3Noj16ckGhgTR5T+qJ5aJjrXytS2w+JytQF8ZPjmXkZ/r+g
tG8hBcgzoJ34qcrD+JlvNN2PY6cuumJOD12el+dkttLXEv6GvwbqrE9Rreabym57BKC0dZiLyX7l
l65GfdWyxRkG9iKDmNMrd6rVrTcLktwHXokDWGcfm5MbRaccke51h3j7sq9V9JHiDaS9mgZxVSZ9
dNWGSfXQQTC4jyKnPDGbzbfGGHnPOD/ix7p32ovWLjxji6knPolZz+ZOZmF2Q6fUP5awhfbtLAJO
A567q6ve/mb3kFI4ykwfx5hMBEwbxzwpM5i5/hUDT6CnXShWg7dY/fLgaHrlxWSLCfuHQsRndV+6
fKA4SfL0IDhjr3IbZamUDTlJUa53ZihGkm2d6jOpTt2FqIZol1oQKZzcGm7jAolumLjToag7dUsz
cHrqgBe9olvob7kh/vVI/fkRt5KEzjJkG96TdlNkY0xMnxXvSyt2IFN1RfKhjCjr+Np5Wwyozp5O
yi9ElLX72c1QWo++UNvRGUE6Z3V7Qzos/vqe6hUXVx+SoGGb32YzxG4mUGnwKCP6RJz9QCJIfwXh
66bEU3E2CzN4Igw63c+2V+1GAjr7FTkG4sqJEnHltYl3NnAZ3k5j37FRNBO6kWKh+qTjdVp1JSlt
vKg0pQPAG5hhsrU/tAj8KP5PZYH8khkEHKZO5VddhaxdK5YanCEoPih1zMqS986EEXAtQCWum8qZ
Xpm4j+hqDbeOEOfF8aGBWvQZVyUGxDg5sZfQ4qwK81PMpOGYNjY9JSuKHmQdN3eBbvWZEx9zQWKQ
OA5NSfWhyTsPW4yer3pEdC9l0WFnlXK4S6MFTs7boy/zYZi+kO4TT2uOJsCOcns4GUHW7/1G9ue+
rdXJhAfOlK+qHgcgPjejjVZyIuxvr6IxvGVnK58drys+u22uv00cMTCFtQ3yCi/4glI7XnIm8ByA
NBrAqlxMY2Nv4HS2mCL4Pdee0aBqlEk8rEST9i8lZJgUPQVqFlLPDCrD0Koe/S5vt4VmIuvaWeSv
bSdOvuUWp57G66uPbpA7ztYqguyzCgJ3D67Yv+qk7170bg5dZJzrY+i52HcSEDWTyf6G86BNz60l
vOvYzZqrRE7ttnMbTDSFASCnpbqNrQRfT6oRlvR599GFtwaSCQ8MNkfyfleNGrrbMmjcy9nwpq9C
dWm3YKHYrgHLBRfp0BoPYWg7z0AcWHoSjGhLwHwMKHxoS0gws+9vW+EWhJLk6hzhNWVZAjOXuOkk
V7Fvu3vdFm/PxBABkPEM1D8yLNbgaNyXhKb0TkTqhblXcWUEuX3vYtqhuB/V5dB6FsvgZN5wZBZr
UuGuli+QeZ+S+7ntgOrk0ZJ9bF5BIoqPgQnToA7z4qYITPVBu22/HbWB3aUq7L3hxBgu6Alu6UCY
DImjZmMUqkQAJJpbTXLoaxvWhADItpw33dB799LGPJ3T/9wJTjEPMPRCC11tad0kfkXUhtmP3m0a
kKBKs6hYD0JdumCd+dozS+D4xkpiOePJa03YwJFRfYXXZLawarDM+G2lDyi5ynWTNtM696fmppzT
8gaodHWAPmEeRsJZ18RqGOthmL1578taf6QWMB9G5cXwa2wS1NzM6J4zwr93flI+2VWqt0bs3SqT
WCo+n2ipO2DzwbkZ0H3HbQzep6yNo4NFHFmV5dQ+m3Y1v0ZlDXu8IVTyZHbjxi7Y3ibk9jyaFtLP
OLFhjYMRlxGbdUeGTYwDt9bxRlUz9Qeu7e6sgq5CIFw/wqrOrlHiQDb2sdXt2e/yXQ+BBDUzElIj
kvpgEvNyraXmNC109EyB5uCMiTH+VJN/6MrYx22bkMerZS2To50Gcs2TjRygKPFT19YY20xjyWXg
GI5OAVnqnVPX4WqY1XB0xISKgZgU3hPakzwcnsYCModbQBLmPhEsK4wNKaZHKtUcmrsY7nuRBh9E
UqQfLJMa0MJYba2x5FXXhAV4F3PiUK0Etn8UusRvHyA/RH1XsINhrfGPIDdQtSOiiE9xixUdvYGM
OkpMrzigkQ2arwp6YeOhvqCHjqWaLMZLvyddkLNhfbJTXK6I5NQVZpLp7FUYVrwkgogRVOMpzId5
G1D4P824gWLLeQgcuE2dGZ2ZKEg+pXXKEi0/RbQe0YOn6brysX2vdMZMa+7N42TofNUPodpUHTk1
pZpf6pBsYm3cuiXGB48UnE2KHG7VVLjYijYf9kIZ4MVAc40cES6iVGbbNA4+8LWoHYn11hpFb7dR
KcWNkUZkL0XqqrGtZ9lg3hz7lrjZJEk3SeLimchSbkw24JnKkFHDkSjB5EPAxN2rdnnn7sIgn06Y
s67DyTIfVY1QZe2ORbYWTl7vJBPW9WyMaOiSTm3mYkKrbGWMOiHmzJDcnyeaqBg0MG9n8P8839bX
oxMm69LJ6bLw+L0Yjd6i2vMfUCA6hxJy38k2G3EVZmm06YPBWs9uzTbXhNExKjWCi6ad1/TT7fVk
dcOqLNrgnKOe23lJPF3bgg8Xu+k2mtuMc0JZt5gmcKN/d2q9+bNZ+73m9H0LF6EuUQ4KfyOKWZfz
4Y9d1NBHZh11oPbjrOFYZ4yEiNezyyptk0Rxb4m8ei2ppXK2bDKBfn3xd5OSRSVsOsI0l4msAu37
7uIQL2pnmsvoKEdi4+e4JhopSkNAbWQl/PpS70YXy6UUUF9Fc08QGPNTHx5ihIM0k0uVJmmxvCMT
SrApKL7++jo/IbKWC9GC9zj0I4V23kdrJsU04djXwbEr8dcwOrSOTkfMX5pH7U1VJwxoei/EPTxZ
2Uu5EKxYVUjeMvxwOVzjP8y3v/6Vfv6KGQgyj4LUs+gVNH2N72cpnWjdsOWUQc8yn6+QzU17FS8K
VnJl6NCLIKxfgRjyPcvaP71d+7/7R7/V2TPy+e5r+sf+UcEo4V3zaPmhv5tHxBh56BXQBy3v6H+S
jzz7D60Z7r8J5f9uHVniDwfPNS8T9D/ep+Xf+buV5BCHxBRS8xeEywDP+jetJDb6H1tJDHvYu3iJ
UGkgJQI49+PjVEsHdm4VoOW1BW5OCINO364sZKIYXRyrfxZBppHe2sVdVE75eSHTrCoXCes697p4
K3Uk7uM2madtbY7JdUiBBWTbQFvo6Xo/epE6wcuU4DyistrYLhNl3gvPwmyFZBoasR1e9OlQXIoA
JM+qMNNLqHfJjS6Uu8+EF+59TWiPlVDFroPMINqWpWw/R2F9BMHjXHXNYmmCW26gg2Ris8oGkkn1
WAyfEmKZ2TMReq5V2AGKNBaHHiHxd0VlQdmLjGE8duJzkszFC/Z792pOlE9tOLot2z+zkAHkzi7x
R+d68EcCE6TjpWK9RLoeF8zgIalN43VgY/+mCYe5VmSjHIE811+D0fSrdZiV8iYKy24JrKvvrMYa
TnGiBWMTdoVsrWLzaywIBIptlLdQPRR+ZQTN50DkwUVTzsYrJ2z4VuAjafyTKHScouqpp/FCZu8i
8g3d/kNYtu2957XEQKbGXH9e1NNPuG8SWgc23k76GXEHMsJjcO/mSCsYkK1MEXFSsL1E45CV9UvF
ZKij6TF8ZJXHvdXl6ec0atuDN0ftTnICe51Fl15Gor425sA+JXVbnmp/ni9KP+3Xua2bnR7dhgwV
/L1wWqfOrPk+g+QJdzngCu5Sx7+WGQ1tNJVeTFL7QKwzhw86epjZpN9dysg2DrEtwj2sxfQBXVT4
MWkj9ma6ggqr7FgU24zDpcRwz1QcNoVKkMvy7IGGsbqrzvJmInwKoSBrS3wN4bxIuYKJVtnQ5CGF
i6KYQ0s+fItis6PcGBfpQJ4yfinjMCeqxx5XFrbby6Au5o09T+A9aze7KiFbX5qGkpwhswH+A10M
/GBUwMEjoGzT4UQUWJ+rcSB9i/4Z/toUxzHU7ewwlzOTGtwW+B3dXJ7RwHq3gT+F68E1tqTWY6Cf
+o1T2+co9fpXYmKTo1gsEEMMHGfTN92EJz4cL+YZqgoTjjb/QL6S/2RkTmCc/Mqs4q2Xa/kF3kbT
rUIxdHc98YX+tp8S+dzSqsU8mVfdrezy6lPNUG/tlYN8SYAqYA2d2umuQVPrHggcHppV7VKNRubU
EK6u6EP4LXGPq86X6lH1IryocFZ8xlgrSLtmABKsdU2rqQxy91Oshb5K7HESdPUS72GGBgIjA6jT
ElSa9umGo2Sxc8M8e2GE5X2g6fzZEEO5ccpaQYx2pq92WYOSaqQs8q3v+vlTHGDlW6d1jIONDkP9
3Gqs1Cv4UOXR9Yt2A0CCWruld34ZmiPe8La+pffp0UKJeJ9xu1XwRWtr6zJfBaBKD3buuwY0Qxlt
rNDDbji0ZHUXUp9s0eBeUGHsch9o3BRdx4oGckCvDa8U+54w1zuzN+x9EYlk3Bhe61vAC2vxbCYh
XGmLxbQ3RTmtvTyLYs62ZXoMJlWdgU4wx/UK1d7VbmRxY3UWfwRwXE2rSrYKAhcN+qMfjOBdXGMo
P9EgRi5rIZg4QHoNYAiLqbm2mtp4LWwNVKeRcc/ZdzJYXGagsQUnO6jNltXvDDesPsGdHb5WaTg8
T1YurxSHt2zbDo07rZQ9ET3l+aqilvb8ZEMOZwYIYPARphtA2aUo74OEOCXKuAGgSh3hlkgqMrb0
ySqnFjpyTrc5bFLK4sg/koIVMOu1qv0osgcO6t2+qan6I2oaGAE12mj091MOHKh3toge5y8z2vhs
20un2hSqo81bhD3OF+HG16OAFd1dWGnl5C1ApKGMPs5GgI944kCQiCd3Sjilr8KaqURL+PvUxNf+
SHvS9GLnWsZ4E2aZ1ndOloo7R+rghmVx5CiQzEfK+Ef8oPldhU7mrpONb65EFPuPAyrQJ8WMFyAD
/dhTyOz80QVnzSI18Fq5QC1vBMTxG9xfNGaCjPDRKLGQJQAtwssOagSOFcs2u916zKbo3JleB/RD
V5yDmyw7x57g13USYyebFLNzg+KAV50B0krWjXOJ9cW5BoNlXtl27mOZmFv/3nJr5xhHyfCAZ5L5
btjjQlWzMV1DLe+yfWtUBaICUqi8oizvITvpY8AHfwWAA8t3qu09bjpSkv1q/sTBfIRJXBnzIZDp
hC1zAl0AH21btX6Hu8BmPeoiOV+Y7ayPYUQvJhvimyrtsCtUprr2ydizWGQTgjpnf6EDmVf1WAQF
0b7WwjPuipsAR8p+uZ8PdTHKS2Jn6Ypbhia5sDauk6TvMY6bAwg7bw6/+C3GnWjEBb2qqxETny3a
6TTRT701k3rYe5PnHXvZNY+1XxAiLe3+wPvkkP3VFTUgCA2vpxmIXWX2PYkNkLwQ17jyqttBiYwB
S6y8NV4ZuQ3tiGzcKrWucXT7V7P2xmPDxsgI2hzOpKq+iiLyXmWjzGJlN3b1FIHO+CQGPzk2hVHu
UUoZRK/2LDU8fiGbtJUqe62E0Luoj5MbiEPDp5LMvk3SSueZGCb32pxy3rxwWTSRUJvRfh4GoPF1
bZrFfT55T/iV8Iz0oRuWeAOqTq5F7pohrd/Be44MP7lHNtRUN07NQPOgNG6r1ew4iY0xSlbi0nTg
JgBpkbmoMJWFEXGwMNflZYFk6b6ugs3oKeKlVejoXek5eh1icPHXcTDcztKENdbWaZMdutYIn+xS
2dGL6fCKr7EmCXtbDxDkcCU5i933SsqRo/u+CAgJ6E48smYNfanP6U28VP78TNk7fgSPlr/G/Wg+
erD3HmQVlCfMXw9VrqdtpqrsqCtyMHUH1FkX452Tzs8sgN+sKHyJW+dZd0P3GZMAFYRVw0Ns7O5Z
e0Z8cLSb3lQy3Q5WZlzy5SCiIIyHeUBbfVOz3dOsKauEBnulXDwdXQRZmF7ArbIHIgm7zgqrVVkD
/3lwna7eZrM534Y00HC+QB7NjNV/n57evM6/OT0xNEeb/X82Kf+v9KVJXr4/Ov35E3+dnBDb/eFp
gq1IjVeCkFiOKH+O3enj/IEnWJIlZSOSxYz8n+G7ln/QBeGva0KZ3ob1/zlB2fwnxkf8V/ijC372
X52gluSs71Rzy68jTWlbEvwbn/Onlour+ynLOmF9DWlRx99SCGtKbAayIypiQ9vYnB7jFG3lrplU
Cra8mWz7FfFemV/KgvBUsAGGhZBs4T0URLCRAUPHmOjAxWwqMoOBRU1y3OzA7R8D1EW96ivSugmv
IytuE8UdAiW6BQs1LRAlLrwQpnJN9w1HG3PLyQN0h5qEPspekYBeEYoRxbZXr9NhNFx/l8PLK2lg
NEQGGr+RmL5RUv9LU4h+HCGxKYEYS+TyP/sqyBWVRdvM9teyoVHO7JvIPkxltYVP88oLbI9LjjLK
s28VlcX0wPnZ41czQxIloKfJIRg/fPds/UOL7B1zmF+J87ZcELLIiHHOvOnDvxOj6hiwfQFi54tM
hZ1clVYUJKfZ6qqGeG8CbgnKyHQUYj2Fa00FkMRjmcCIFGWRvBRjM6Gd0J29zGtE3wjYUn4ww4ZM
0ZA12xad2fwY1o5vjFtnTirnPM+J5K9lnsUushJB02nvz6XlT27AP3yoH/thFgfG5RlEsS1Y/R3e
hR9P8X4IHM0ggOerwFju3NtgYoo7TK3FfPPru8cb9f3TzoWUQjrvIU5FHc71frzQlGaVNwNg+YJn
3wR5C/Q1sYAyCd7wUZGBcD00ha1CckTs1GjXJXjN/g5BxG9TvWiZvP9NsHQhKrZpXDjee6+7VJzo
vDF2vvQNVdHZRurXgiXNDNocJ+x+MxOsX3/2n24yXU3XlvRQpKBVsixq33feDHTmukg1UKqOFJlp
U02lQVhI784Mgn9zrR8VPssXysIFlZ7mI7Yrlr8fr2VGdLRLNH9fCJBtIuurCfspDI+EuPLcBUW1
3OJ0chY7yL/9kDxD0B7oPbkESbxveCo2/xrlQfM6Qp+DQxJzIOzvfJO8ovY3n/EdDX/5kNCa6asi
PeeJgu7z44cEvyWToTezL01q2Zk+RMAYPqRmyxq1bjUhHOX16M2+yC6LiCwNsbX7MJkf40aXSOto
xFPo4/H0M2guMbpHax0yJU8vkz6omdF3g2XhKv71/fnpi7Fd7FPIlRfdPOk675rc0ktccwR095rT
auK3qLGPxt96ORn2U0Evo1AbP+sLEm1+fd13xoz/zd55LNfNq+n6Vs4NcBdJgAQ5XVlZsiU5TFiy
ZTNnMF59P7Dc3b/kfeTa857YJWt5kQQRvvAGBgsZeCqHfmA7roGEv7lwZNHqbDCf/rZ6luOu21B5
6dBvVUC1zN46yApgh8IyydXTkhRgYXZt13UhHQ4L1uh9Wq4T2XKCy7P+FldOFh4ECc1y4ZWLxLDm
/btlXbxZntwgfpJmmYSBGyCi//rdejHNw3Lo6m9o6LksxSxY9Hrb+9jMgsde7BhzobBvekiqIkpZ
TX0lJYdBhZEvm2WYy3j5zgSENO/3NiPD8Sdz7BxHR9bZz5cNWEYNu4s3D7H/GcH3EGe4sURABoN2
NAd5O1WnfY7hSjgjbyQpI7NF07NJuKCLkwBOPBTP5i/rwroHkjWvwHl2bpYJNnl7TZEZxo279Vjf
bTKl8y0l0az8gYi2kzr4EUX9CrQ2Cr3PWAQxNTERy7hHhx5LhXQadc/PeV83dMEHfy7WxxWE6HgP
hMUfP/QZ/zJtkipjB9kkwHd5Z24yg0XalDAmCFEz5DxY6BG9eh6mNpIPSH0mlV95ZDmZyyd9J434
SAo+v/SPHowBfaeBqHKYLaCa2YJ7BOhiHPqgcY73VjqFfJzGp7maFS+Nfy3oHbZfEKQkmYokrgxX
hYTLdpwcFIMuEChahvNhHpAe3yKBZ3a+dEyd5SIYewTqNjbIff5qg8hltTVBq3GoqhEtzPPT7wfw
kCPkUSsUAP1sZ9sRnW1Su4rp1+NkxyZWlMq2yj0Wvj5/papZSlSTUN3CPvFlENqmhY8k0shLkSh2
McGdATGvHmMwiHTh0nOTsDkuouaZ4pdRlXk+MXIe4Go+MKFyleMJ0w14HAHbM1cUliJqW5rIZ1ia
RbU8nlESZbrUlNiynyJH9QQ4V4SB+IcKtJJSaO3CY0Ag1yPhoVNagVcLdrHbFbwzgeQp/ytQTqQO
OsZZSZxbck6X7205j4xhjc+N8VgyDafoY1DABUITSqEGN51hxDBCY4nXysRumTMLfrf4RIs8RBYa
wc1WoKdFhQXTIu5YuSO7wL6jhMLD1K6Bo6GK20p+igPRivE87EfJt9RLLVkKQyYCfrJijQX2pnNr
zS0tPD3/OA2ZuRcZIvHiQ2xXLMElaHNmiiDHlKfRD35pjJQpWBMEEkZIude9DJj/6YB0GhKiVMi4
LSSezBi3I1JsPwcKywznGpDd1buCEFCeMj1TpT6ArzRT1ITW430TVPzZYtnOAlYZfddrQseVKANi
COt8gYVlNo8EedwnXC07s6TR1udLO3C7vAmvJ240WZ8jxnvc6VxGIalV0y+ncbahIlxRt4NYtm87
imeI/BKLmVktsH+mXpiHxhhqDgpv7mCj34fUCMJxB2ZdmZ0pKZJsPfi2dfAwemrEQedLLCkyJIYw
EI92s956C6gfdxv0ho2+D8upWCoChan2r30Ps7qOuqwuWnuL+7lIb2rQ9BGaAxk+l+xW6bhg0AiA
uB+xB4IIkaIV0OGt1W/nou+t6SKPeui92LP2vJtWBvBfnyoks3mYKspogH4MyzaS1TX47nBGRceG
VVPs2YjZbvZaxNnSbuNmqMMQKLsfgNaD7aeTE1raaN0CyM/ZZv3v6+RZtGjYbBeeOczmnIYLmJk5
SeLLvE4GR13rmZ4+kyfFBYqZqCewq4cc4Xp+ojjWM4cikbZ5fFGvONbg0uaOA4zK1RNslX1bMUq7
Mud9VPA6LGdATW3yKWMfMqrUvKXKoRGW7OuFYru/DVvb7IJox4fMXDttIj0egK1MfJIUpuV3uovM
vpTbYznfIQxuIsIE5U22p0bOPuOnE4vdYWQUWQuOq3sm1NhS163PePvt4l0EtF/kKaAbwI1D0xi4
tHRQOm0ObJccR+PS0JvalRHef/0+QF2IQdB6oGq2mX0PBx0O5W5hf1iCxJKUMJeuwT0QGJw8Na2u
eCTII5SrqM+ZEMu2KEd8LwMw3Ve/8xB2fTM4U90KrM2QfgggfsUg54R1NmQrnsMoGIt414KVjvbS
RnXkY9TOPHxac/gvlPwnxR0rOsOMUl0mioWdDSvh9ClAIoAR/D2ty3Qyv0MLCKbLFrc6Ezj7tWW2
+94CYGqcctEh2AvVhR12BUsRo/0Gfjdl5coA7IQD4NdBLdFN2XZ3wFY6bSFg5yw+OiJT0X20y7m4
D11Kssyhrk3bc79C1+jg1+PQfG9KzpiLjt6evIq4U7GtKwqWX6nE+ituBVVdPEuoTd2HsvbL7mmi
oDvdAAMqAHpaBSIElKmmpkJttAqRZG5R8u2HA4W1YLzu2iSa641f2qVzKQqOVboJegQhxDsC0oTu
ZbviZlSN4IS2MehJE9Kv3QSgQOLN6IaUiKxFfwFcOciPfqEXGeO7LlGl2VDBW6J604Q8f8Q8jWJ9
phNOsgKRk2Ja1x3kxNXuDpFLI+ZiZnFgCqnzqwllh+YwAqJH7ZcAbb2PMxdD1FT5Wp33yzIEGyG1
i+YrfMSaFl6s+xCYlquyrVEQ6NACL+ITcgZ619ZoFSOcUdn20Zkc/IiiBp8SvdG4zqc0K4Vn3TYo
SMqHAcxVVh9tzNFQBAxre57vZz0LfWX1urI+SEvCgNMVsxoGi+93DyuqMxWahNpXXYNSoxev6KqM
uMnvQuxM8mOUajhiay3xtd2EuAVRrKQT1LfBN6fMguo5cRu85Hfo4C/tjzDzxIDNKfhGtXFF72n7
qKOq9YLdQH2x8I9RiXLANa1g+pfH0W8Ia5MfSYD1R4j0cJAPYNwdTy+rv/eFFlZ83bk8THb7O/q2
lyLyHaD7ZQ3/b6pTc6A2pSgb72FavKaRuyaaOqT4a9sGc3RCjw1xLoiwEwumo2fF/K8swKbpsRPz
aI6VkI2Exd0iSclZywHOckikb3a4Et91tpIUBpATHbKlmOLCPFgzBRdri2qQ3qKPOHL0eEmZccro
ysPT9rgojCaiw+DVJvrzsQlgT1GZgwQ3WJKxxLhzaMvU/4zmBXS7IxwklYfH2NLUGpqh9dgmvb4n
skffnVE6StcjCp5sYjec55YJ0eSLLMDscrrAYjLCoFWUPT57o1P5qziF0i0IiSrQB+wp5VDaPChx
SUC9yfNAlbAhlgWKp4D3hCQ0QdlJM0BNpczJiX3ZzJ12caK4NnJQql4/jtJDUm9Ldx9DByO+E7GW
eq+mVH3EwNDsk/AbCz7iZk7IHVUABWk9Q0E08WoYIe7z6Oqh879NU1vVBxouqrqM62zkWNRNY2Kp
qlEmZMH3wYyRritfOz8Hq1/ycDcVzkhvjfOQusEGr8uZsQ3tzmP42cMXEyL9Kvf4fWlOqd8nmHRq
xjFHP5YdzQ+BJ9PSFJHFQDaxzFAdXtKSpKMYwL5ObDOA9prt0FsJ0+e/R4JGSo+EMWA5IlJVJXxj
XWoAnrvcgTYMVNkqzFRMwWKQs5Rz5H1GN4ra08tr5MB0DNcAadV7FJNofGF/ifB2dxp61M26ayNi
NiVYA2V2FH4Z8d/J8Glr/Bj/G0k4Ot6vgE94KvirpvjUdeCnk7PGrkxQYWvgboiuuotJ5GHrMVlK
WOHOvE0nu1O4TSA+SuDsIpXKDlg3XYcDNX3aMbhddUL34tKHVsj9LKs06wBAg82jjqg3jfc0gswS
QZPDFLwqMCX9HiaeCdRwrSM8bB0zwUQ0pK17hG9TEGcjKWxO12QcYw7NAaogPwH2Iwr0RWfiTQ2N
Fuw+fnNE1kAiSLWjFRbtsuXfzacNDGS9nYpAcVw6CfflbpNEmdAw94fYBPOiMXf7sjxoavFeimGC
G37seja+EjlkMcZfR7g/EDaQ4coVq7plLhTbdCEmyA6yk2buFpUbVlfl5MSj3sVFHzjDOV9QCoLa
qV54t4M1llyrWjsewW5QBqFY4ZjQOhxrUr5YhWn3NHZDCgWkz4dGs7kskxSXcnI0jg2RRwfmZ2m7
JgnMGo+MzXZm80J6GRJeknjynvUCJuFCTC75k69CsPvH2RVt/jQmzsygRC+RTx/b9On3fR10PG1K
J57A4HdGjGgF/dfDHMc22VcVt2h3H2Jylm6/WJY1fxcj+HqY+qNtg51pEtKRMeni3joFfiOGe38t
BE5x1uQw/ti0mKQbSKKJwrrZMUk+enQmkI+bmvkR9VHMW9MlBV3MEALsB3ALHL2KGCX06vWRUTc7
7uq0pHtnrWoq7EDIH5hOvsflKe1Fq9kqG/ZkAJnKm3Wyx8qbqX9yAnynvgNCJo56WXrViCEczgNW
SfsdvQY6le1Oj2NvJkY1mfqRFWHPzZREJWfCyULOcwVDArVwlpAXWiCyt5OjzBInW46bK5pskuB1
mbIY6dFqHu4wbV37s2CYneIE7oWcgoPNQmqTJFCPbJ1+kdd8TSjpqWHEDOOLN4naH7s4cJZfWSPa
jzmrtM1Gh02KgH/wEe6d2J33cFtNFviSWBTRam66hhID1IJVtqBjpwNDG5DQupjoJEk2s3+in8cr
TZ3B3PpQwfcu93MyRFpDvalkfqUaiiN8cF2YUbT1zIaleY0Wmnd5n2Jc5ltpv9IZSESVP4l6Nhn6
8rJzhHNvAt3SQWI6/0uN69/UjAJqgiESBEBrQaW9rhkB4A0mCLXTtzmCnZdux8QqEm+HvUOL+nA/
dDzvXy75tqZLmSogPZWmnOf+iaZcmqoKbO3rb54/me7Ny9Qo0D7h6Hq/JvbnpUBsEuMK0zAyalOv
n85N4mbFz6X+lsrI7E+1LwVCPjObNXvX+9f6VQ38R99FofFLmVp46J0h0PtHV6q3QRVMRS6+zaJE
4PFiSEqXmehpmbAMk650OAsxCGDTwDbM6ymijEUbFNtGu+TdVCFMZyMk5TV7z8vO/Lv3YbT4TIik
vJ4zQfntxE/v3/4fQyUoCxPYokxCOu6+VaKAXlYalzOEYlNn5j44oExayOFKCvX+pf6Yc4LCcEgr
iE6Qi2rum7dCGEXHnQDqKUwg+CynCLOy6dFZlVkifhRD3fzLw71toSDZ5ijfdVHHosL+h6tn1/Yi
iKnfPzUyMXuUnllst9hwmgPChYGPU3hIvE8wsfDzjwIdr+6G3a70zt5/9rfDTNfU80wvgzap5wAn
fT0jp0rP4xTG4is1CVLHBXzX8j2oUFz7m5nq21EGlG7ztEimcDWKY2+K19B620A4mfN1qGqVX4GF
Mql5CjuYQz5xTdT4/qO9hrXSNEHijLIzTV4cIQmazKP/o8mnM8y/AgAvX7uKPlGy70Rktjk2xYX3
GnVtMSOsnsZLEm5V7iWcjO/fgPxjcOFmuyhNeUoFyEwJ9/UdkCUmuK+r6mub2Au0R3pZa76n6pGE
2S/06no7ghrhzINZbvbv30Vxy9Om5FX6uuJcQPDGDE6ZeabEQ+l/YRXXeGqSLaxFACSSOAK2Wb8L
hLYCIK1Ortmt1eSZw3JcBsTCdklks/A3gt2JWESrgeKRM3UzdoXIw1fZPiCYd/VZSms5QHQkt0xs
1Y+9CbuszlVkMcYDjXeGIS2xjeqFOeKbpmu4LfVSoO8J7dk1c+y9TA0n0L8iPtcxwTLqzhk7id3H
E+OPmXdHZRJaFPpeF0mVU5Z9f/j/mHBwV5Aa8hTCaeimvZ3aA5lFYtnr8gXrTkHMGjfapEDhqk0E
8Ltk/f4lzWr555Zrtlo8pOnRBGAB1FtOAo2yRbd9MH0JY7DbYj8g4oEmDNyh3Lq2e5s7MBj9gSRq
diITFFpFae7m/dt4++RCILDEzolgGH8Eb/WqKr+tJt5l8iWvKX+ep7BHywc3n9zu0u319fsXezvJ
wRd5CFAGqB8G9CvfChFgnhyDbu77r2PbZOujlykzLbIMUf3qL8/lvlnSfDtqZKjA+4rOmwBG9XpB
xdNsF0U1ug9VD48Qnq/ja6wiKaOS6abZxOmwoeFd8peiYMO8nD0RPpKseR0GHpR1KcGQ8pj+fQPn
kjjUWYFI3ttpTIaCRiirIqlxt6esNVumDBBorDiSsxF4EHMYmBifRoAYvhEQRo+zKEZ6zGwrY2n2
axKCfG7PgOumS4GNnB3Lq/9ovBmDkBTOZp1KJf7smHperMMSAsoDQkfmZI5qWhXIBk81mfP7lxJv
5rN5p2xeCJrCTaCu/3Y+Q56jpurI6D6Q9a9rDR6l0xyDPXM0sdWzBb303jG1NZkgCg6mSvr7p27E
VSIlQbAZXE8qU88kF2zY6dyyj6goWDmiO+tlz1L16WA1ZT4dFwHIV+yRhiU9Tlc2tfHwu/FHt8g0
kawic1k7a2Cv/G6sS/PCVy/jKtav7rh6KU2MCLVQmLG8xLzJzCFqmTZqZOOvd7pLTWH5dwuNFcnc
zeh5cO5F8C35wsVByvpv9u/B6+WiFEQi5RovYQQ8hP2HvFvLE4yB3UTfi1GozxCkPPfg0h49+TnE
Omr8iT7Ecg4vliAtIsytIMmWSII/gqxF2qgKhoqmaSw2obUESLcnun2IyF/722LuoTpCBnBPaZjd
lbTavo+N7LEd7VC539LL8W9GL0L73E77K06kBIksXHbyHaZJAsZ60IzncFKhSjZFaMsdVcP80Vot
TXJQoLGxxZHjVnIq5QeJLNuVWrpxp5ul3dMTLx7B/8rzAkQjzZ9GU86r0cfKttopvoKa8CBDx8Dw
kQa0UQtsOnXvcj4/NUnteBs8AxJKGHHfH3H0qe5RHRoeUyFwawtsS1Y7i7rdl3wI+2dQst1HX/Y9
YVE0nLJ5yDDAkUuzregXzdgrham1GYy/W4HlmJ5ClLCDJMs+DYGPRUoQQS3VU1ffY1ZISUw6VkK1
D+6i7dt3Ui/2N3fR/VfUuOVDMnjoss9+eZGrPoXdvaR/0WN9vVkzIWgrs5l5hArGe/0tnKam/KNa
L66eeV/zbehiRrH3i1pnvDbbf3h/Rb9e0C8XUwDlzDFPDPc2IolWSWjXhdWzb6sSjNBsIy5FfXVT
lvnVKMVA/hfX5R0tQpX/JR77Y+b/ekywOrRs2MTfwiYGrw/rXHblc4ulDXzWokGeqxTOX6VSf33T
/x7Dv55Sui7AAxRyOJDfJpGI9eY4rSbJM+q5rBnhclxAPSmddDcnhfpQoeb7Ie0jzD4xhQ6bncAe
tEAl3PN3c6GBfQHW8286vwvPK6tVD5y3+IlRV9SPZUnw4uqqbDauduSdPWbVz3IQwWVFefZudBf3
U5iRp2LiC25+G+dIdpTGddCCXEv1JqcX5yBOcbK7cHnO6ljTShhgrMae/WTPWmxRgBR/iYXegPAY
EhMGEAYxLhioQtB8fXI6lupnGSzrsxzM4CepSI4CndPTvM5PFXbkX4QVzjCEY5oewLL9Ex5iXrV7
f/p55jKv3owyYE2DB3EAjqEx++Y28gircgrGzyiEwteFwpFv5sBTIYrOxQqRQJaI8pd6hgltNSXd
nro81dStrsbGkNIKFVs3qxPLk1gXCmddFH4tU+rp2y63rtKlUpeLWMBll+KeGmhxU1u8tI1PY2zZ
rnqm7ZLVPfrzTag+EDaOWEPL9OfiZ+m1gL4F15uSZxrXzU3p6QLdjshImOFo/IAEU35nVYihbvzZ
MTZTeho2Aueg+6kIk2wLopsHQFMt3Iw6pgWgshYXaMWZ+FF6VnCZwlT+5FDVjgzRGYLR+4Nrxu7t
2EqqC/DwyWbVW6nYgZIw711Fz20qvWsLt/nHJhUL8gptZV87E7nEX67ovAa+MqsUaRaoW/BIAgje
WzFkx3YLhACa7AeeVvKcsplV4kS8WBcUKqH826ylnfDi7rkRNk7l8awv0zS076wxFIe/PP2fU4tQ
k+0Tz2gFEvctGLCbSq9HGaOCdkeDgby9jr7WcPjHXVsu3qa13ZwKR1mja6c9aoU7HKa9UwIcdked
JAxxe7EQZetqX31ONQQlSr+U0CurT65yH6B9K8R87Q/QbmNPxUhbwOmcNkhiugkVTrscNh265dug
XL3maDEshyzX1hWaxoi1UMqwLv0+WTDLmDjOMi9tDli2obhYo3Z5iYEjLXBLYC2KF2eBOtI4ZfRw
aXo+eiOpKbFI/1G7c3UG/Vx0m04Bl2Em0i7a+lT9bkWYIv6hQNShDzXTV9LYi8R4E6rmamqwg9/U
aeODqw3c2jkDnDJ1Rxuj50+6q9PPSOJo4PYuzhE9xp9/K3z9uf8wUwz3Feiaz/t5uyULl05oPk/5
j8CnPmAEuLJvoDwWuoa8MnIq9bz2Q4TUhPVtQfUOUpc/Nn/Tbv13ExY2LWGzALkqqQ283n9ASvVl
v6riRwQtdNj9eiHIiyZwGgtfH+x1DO9bLBcPC8KQ+yaM5i8QvrHFSfrVuX9/xr4p0P1aPYakj+a8
Z0jzbxG7azngGI3fyo9Y2f7H1nf6D25hWTtFYfeCc3G4Rl1ZnzeyKs8wvEUhpFIcZPgVIqWokgBA
MqqUl6k1iJ8g51tvE2DB8/Evd/lHyKB88K4eSxzMNEnlmyFD7H4pw1YOP6h6t/EDkYXXw5yDUzr0
9ngNMySnp9QjNLELOq/+may2yjdr5DbTUaC/+uiFRXxpqyl/cCFn0iGBLHTosq5guDGc38qWdu/L
zvR/LPX7pUGr8Om5TKsdJptd+l3/kzWBY0JAsfH/T7S4qiv9VL1iWvz+P/9NtbDlvwgUqIVSU7Rx
fhP/TbWwKJT/y5ZgdCkns9USSvwP10JCbbdtfgU4laT3F0HjN1tdyn8RHmEsRz2XeicGHP8JW12+
IVt4ZGq2T78MSziw36bi8HoJN7hlAnFbkhsQwMABaO8grkmNzNt6rZ8vJ4V1VYX9JVAZCD+iuYpZ
VNsCg7/nPqIkiMZf6TZbvKja+SxZW5wvEYcC7tS54b6s0kBuZNksl9TFu+JTusr2su5X+zkT8RxS
PcyJTYDgq8WQTUdxTC2/flBaK/esb8NxPAdK1k1XHToi+wQFWnYy3Fnx0KES1CBmsXXow9Dysy7t
YWnSDcCeeOtk1eoCEuu+jjCmYcMl+HCCV1tgzAbOD2TCB8yCcc06hAGyEnswPxh9Sj9Jrwo0jM+Q
YlInqxu6M7LhDEPFtJrvxtYimRrcXe2Gn6ZqFnAbCo3TVVybu8Kr/dPsQbsSg8BHHiOoJHTof2ar
0zkOhqtOBFawLjKkyFDi9ohoaVthm1t0PdIqUb4CfwULm4KSHaC4u6l3LrO1vwX4kPkXNM6874zI
cpHT+I+6+9Vv1jPdyd6SF6oDZrPPOgdQ1uTPzbEDw1zsgVVPV3Umi1QWxkGW8lZ18FFDA6wzySTR
4pShw1W387bPm3FQF0gkYlKzbh065y4yiUk+ZFApw7gD8XzmAC0LR5Spwiz10VWFuh/8EiqGK7Nr
XLRnRigMHyDkzLeYVVvzM+xpekAhnuU/l4gerLgmefBK56PCAfwAsc4oSqNlrD43E+4+5M/heDkR
zgFnGpCIVl0eJbg0D9lZipOv2AMIvYPA3O1tynCYkefTTb8UKLClaca0xMp4tzR5jD+c45wHWV7v
6ceuhzVN8yMguxsnbeYP2h9kij934e7SENWqLedCfB4E0J+3UjDaoCmC6ISWIR6ohVi8s3IGcgSP
rX+q3ab47urWEcjQ9D7Ow62RQAwi8Aixpgi7qfrQOe+FnjZSxAWqO2nmEP4PX5NMjnoLrse7tRhB
D7J7E3+NO2lfxJksD8Ty1nEUhDOKy10hQNkcndWZ76paO8a5GvauBAO7KduAWDl37fwCFaXWYBB6
vJ9zvzobJxu6u44yiKe6kJd0+9dz2K44t2Y2sesAA7AT2SEAvHUYivjaTxB/2A3S50xRuNbNefQV
7mUIwm0dYe8Luc/bvDoHntg8IOZ97dGmujMz+wYpTnunbFHt/da5WjOI+5Aj9TYQjXeA0ItWgRSN
/bN2Fvum9vL4c9yk2CC1EuesMS9OfUH9YEn9+Jhlo8E99dEmapv+2Z0QKie6Cj/G0kL5E9/GyyBX
j6tr31Qia7fKivzLfB099HBa1A2yfvrktfVEqYSw6HJOhful9BbUCKF01fFmKmzxwXflgIRhL35a
KsCKQzMah3zN9Nmgi+9YFYTbDuxosLOGpQ03+ejLj42Y5mTrqrH+Tr4X32M1H9tIvHbeN7zT02NF
JMh30GBHORKjL1rtm5bG39lk+/U5tcsSXEWWgdwA0iWqODjNnh9twNbhnj0Qbx60FztM9EGnF06Y
DPcooZHJMT73/dzeMa3rD4G7XAKIw+0yj8KTpSBRIeHUqvOgs3DNCmURPM9+ldyGRZCexqiuntEQ
CXeFTS960yCD7O/BKtsbYCsAorMPuuyCs0UYDBmz+6Nj1cSGzrS4iNyJaDtpnHtt9CAWsku1UapN
rzNsLDb1YIuvdRFPmzIZrN08OTLbzTQNvnjBFO6E06wfagRKtlJ10ycs3MkpRVZfuRQnsNhQ83f6
5eN+BGP3M8YWHHmrdt3XRdIfZ0yEPrso5pOPIvsxgjO6XSqvPjhFrG9dbKAN6Mr+CG5nzbeA7vL2
ABwtBozR2k+g0budnIf6QyatWm8XpLa2YFesjUS26yfe0PapGiv1hTRztXYrU2u/suVsE72MVKXj
ZNpVNTt/MCEvoYLRv3LbNabebQm0yBz3IW7RvQwmLzmvw665bR0yId3aEO6XMFl+pEunP5JZtNm2
daNk1wOag03u9Mg7zlgPOg4qYGsHDHEr3fZHWaZij6hTiFqAW1/NJHxb6t7dJV6K012hrD3yhuFV
O7peulFLmkRnwrfyq8R2WkC2bfa16Ef3PuuLBvBBsHy0J6dHwdFPwg8ynPVpDNCUrOcoJbGK5ETj
P7VviLzzTyXqgp/ioOpuMQ+PHps8Si+GGWu3hMbsg9PJZZ/YdXakGLnsIxowG9uvsMWTPC3Sgdq1
9VlVrGOzidXwQH0CidZU9pQUoaRtfU/We3Qs7NsWnV6xV+hInFeThdIMxWi4MWi05OBUHBfErhSM
o54+yxkXcJhI/nGZS4quGUznc+gg/neX77eAv1XpLf5K09bP7PDTsnr9yZYrB31QIaCy6SF0HZDf
9C8VetT3kRq7eGOBtsw3cYQgxC6Y5suhrbtD31CweSnE/V9w/Lfg2PhavBccX/+Y/t/pqWwQbOt+
vAqrX/7n7xBZ/ZJmQgqM7uI/ZJxgInueoplvg7smDLcp0PzWAZfev2h+QxojCnZ+iYT/DxVZuv/C
K5mPw0SmNgrW8j8Kj1/VgMCwQGyl+0dYbHMX9P5eB8dYo88IR6sVYz3iQxgb6Aj78eM/BuX2paT0
T4W51xXr3xfBl8R0MBR/kQa8aqzXo9XAQ11P6Iu2m1n1KxaTo9qirav371/qNVDi5VKgt2ilSnAD
f3TQ65K9KIvFeprHFLBAkRJAuPhOOmb/N5TqU+l0GGysntyEARra71/e5BL/W1Lj8uB0+BMtCIcc
GADl6yd1sWH3DB3hRKJ975bqE2Da3fuXMF/xxyVo6SlwAtRo/TeF2Q5gOZU7pwV2ON3TrXwkGKu3
A0kbYXXLLP2fXO/fvDmqOH9eDsIEdmm4yhAf2Kai9w9QhIhbVEYJAU5yEu05OtYObKSQJnHuReV5
McoHGU0tEj1xq23OwjorNyCvcCct867sdn0dsb+7MUVOhHHys2FCbmM71mPY0rsq4nrTE+1XG7d1
GnPohpsOQZMzNyvFNzebjjHwO6RsAxpBnbbdx8XQR1AcH8odGhHiOmkHjuUkF7vBXubHhcThknhr
iqniq45NvQ3Le3jF8ad0UYDNyw4N5rj2bjy6Uh98KNmbkR7DBuJ7jBh25WziEk9UtHhb2GZeexiH
dT1DqvRqyKzxIMryJ9XCD3Uqv5Nn3FELK8k0gvK8seevMfrNXCLz9+zNJYy8bN3lzdoe89YD+Fw5
O6/Pph8En+2ZypKbZvEtAnSCfemWw36qJ/96noWR/fWjczcWj8pyovMsSfWW06ZBOWT8wTEZ3s/g
u3eLk2Voz7fxvfZlsR2CfGuHY4y/K3o/8xSNJ8TOo32GI+gVScl2SAyMAe++Cy+2/XxPJKCXbQw4
MESIPRvmQ0qN8r5V2MQlARLoboD5SAOF0MZK3SGfqeau8x/oCVmfknzsbqra4XsCzH3u4eWSOHXp
cKJ3hbhWB4aAt4pSW1S23VUNcX7vVm1+QJSEKVKCvm/rGr7iVDlQTwb3MKaF/Qj8N9gtIwkbHXF3
+DKkduvEW3txLq1VxfdpQjxVpbWziQxOOmmBwW+m1JiUwm67jKKku2tWzv6y6y+jcBFfUJDV93IQ
+am1EufK8ONO9DrrDWok6WHQ1XysSvElIeIl606H+JApMZ9o4IR31Duzo0Xv8WqNrfp2KGhEI6p1
BSC1aVHCKuwD7c/2S+0bHhRy5THyPR4kgFAOF6jd0m1fE5/iW3+A4oS1VKRhvoROjFB1nqB+432a
x/gcLYd2h+POXbPkD6SSnO3w/Y6yrMYLWpQ5Xroj0SWkpDscnp2jK9ChoVlUnJZSyzOv6duLpbaN
A0vs1TeUrwOXGU3tBcRqbN+JqF2eegvNOGyiq8sxzqwLHfvuUcxhsvMBW1NgLunSIj2sdq3dcrU4
FzXrBUX3be3iY0fHHYsxxB++BLmutlEQwyyIouliJvpHhGUgdsEG4diPNlDPHCUUwDYIaUfDDOEh
Jw70i+l8dRPn0qjJHKIMq/G6rjPCJmpXvkqekNH7FDqoAgKMsD+k0CpO7ii+Kt4rpKL4I2h7lI4U
Iy3S9VzLGpXmCHrcKi29iyb60i2gXnSxM6gpbXNHlFXsMPx5xhe5D2DR5QvN3Hg8i1A+2juWfTcv
w0GjPnTKLKTMa6TNjmvO18aR3z50NMGAXPeTtWsg7x9gkYinfkSKogZCv+/nQ9vE4t7zmnBbOXlX
nVVq7G8HqxFP7NvBWVpO4mg7CagSAGv7BEAtFBnZrNdRkWsU5aNmeaipakNX8NYzB1fsDUWGL12N
lJobBtZmIrjcYn6Ltp6dXBLTHhMOgE05krdv4phOaFE61XVfBmcFKJe8RMfejRw025D8lV1AIkDh
ZRflVnAVR/mPCM287dr2ezW48gkFkuZbNojxhq5/GW68grXHluDfpEs2X9KIKM780u1OSOHku3pa
p8/1jJ8N0RBXtpGJXrZUwSvCcvwdKIJYhWlX2cSnq7zDYcpHvJeSm1OUGd0ErxCI2yV6D2EVFe7Z
n5/LckHQqa2IcPtqm3cqe/SS/2LvzNbbNtJo+yrnBZAPhRm3BGdKlETJsuQbfIptYZ6nAp7+rJLb
6VjOsU/f56KTTrcViiRQqNr/3mvbgLp8iOBB0+ZDICxpBVQX2pvcoypwWFzrKjeTqYHctIw3Redp
eLl1B3+z+xl7KwSt0ed7b0I7PXip55IzkGJHH1GxaVGhA3ecKQDLLGODuhPvabCoTtiV7b3d2/aN
gxluH2tR9MmzN0WUzLt8jvn4mdN9YApLMRXDyi0fUv6AJVME6OAA77U+M+6thngRBV8f+zmzPsnR
ic9O6ywfu9LE2ZBgnEsJSJwHUffbrEi58uDQ7YFUtqvc4SLj4flaZp2BQtCSc4vC7sDzcTqMqcma
0cA0d069KFAH10beDd/2Ff9u8n+7yacq72+7op84rWqTf/zadl/nH3f4bz/2fYdv/uEjZbvg8ZCZ
sVGzBf7GG9Jcm10+CxomHpQitof/3eQDFYIeR4ud2s6BmmA3+R8N3PT+wLSFns7/o2NdYxT01qQU
fYUvnxPJLbt3//z3/Tcng3e7OCyGNA96zNAZdlrcDj/u4gxGVIU52O3eHzVA+WVr9htepc1OMYjw
E2JcM95Hdkezjp7Ew2FMyv4uromm7LJU0EPQtmNerOIM5YNCLUxzAw05Ri2jIIpCK7mD+q/vFKV/
FfkoBAs4tnOUCXDgIE/DB2mU9hO3/UsOBzPiX/Uwcn/e91m13MEOeYCGmTLc50CAxT0n3YxeDk2S
/dM1uQZQ1NzIyK7k3Qhq9/qTn4G6o20kMS5lOWXHrkXHrAqPzo2aH5wc9AXLduW5kFW3FkwqLuFi
aJui0/xXUheVDmzbhOw9Fgv49jFFaqVEggqhUfQgHTs/WKwuhQXBB/XWYNu68Z98/5jTtI6fnsTY
HmyQ796OI4FfBWkxHJYstQJ8SPxgZ+NZXRslhBlypH7hfxxTon1BmXv6E36F5dqpRz/AeUMZiy6X
PWRFtHht4NUFjUerMgVl3yW9H0wJgMNVTNW0vYKoit41dRxw2tRjD2zUkfY8DKZ9D0O3oCNmMMVV
63W+vptskT/OWe6SwomASrSF2kRnUufflhexvPHqXHtd4skPpNmER+BR8ReNxfJcA/7dvf1+nfqt
uLLbeZXy14OR93wZJcJpgAuwnLZ6i71sGOaRmGW9sH/kQwYR2ZNnGlU9Up8YPLaAc8aroQescEVP
XExyPBfZsneYV5nb2HazZGcuaruRhouGtapScKXqQLyWp2SfjiyVSWQ81RQ2OVtRz56+41LhPNkX
XAtenR2Ja3VrXh2aQNfZ+K5c275H4M0fW83M7+O6nZ+aOu6uCIX6D+kywoM3jdZh1t+QD7SH6BQ2
YGPTGSMfUGz7xJE1CcAeZJDrenbvY8WbTHFTb+zF6MqdDS5shbqHCu74vbNC4YJBV07zzrM6f4et
zXydHJOuv7AtiLkKk2pygA+gGMnG6318zvKKf5dPjJ9Qs2PAzSTcwTe8GtvKTTc9BM0LnJr5mhBe
Fpg8QtZLr4fXhVMkMgBE6e3wSYttm8fmI9GlbFd4NPwRYov9HOp/Ung7KFK4ACrrCXPKcFXY+sfS
k3MasMNWUvKwaMsGofq6iMIFv7ZwnG0CnAR5k5EXuHf4+aEH8j8ZvPZmWfLqFkpScddpJp1Z80zp
TmKJ4xCVTLqMJtoU2HH3C4nkDXbU5Ug5SZaj409mMOW2+YGBCofEYqaHAQMfNyqYh5XVMc4oDUgG
FDaG2bbsR7kBMkGeWA9T2imnTtthsOyugTKC94QncSq1yb5FWDbAHo50quhup1MHAL4qXXmazxaB
vsFhjf/XfRqB+V6HQkSf5zZNv5Z9dSDG7ayXWjWFOaYzYfWsYip6U8ojA52feVkan34jLW1lucff
1tw3PoiOzTSKeDPEo5lg5i2XD9S96JslbeLzyCGBYu+6etQce94ZjavTekZ5DCE0zB60cs2LqBVj
xgLYUhKFHEqbEDwLhaAKfNLXo+PMpymsq7tYLt1Hn/dvUk24yPRQF5XbrZ0lao8DPSGcfx1Vajix
E18VqmlxpTckpJfYrWgCLes2aHMjfnBcJkOcspHbjbZITyOY7TkYW3w9OobYhC153QWtP8pdrEdl
MM3FC12bzQaqmgGSunHP1TxoD5QssPgPRgzVYZKpyUvkPYxIb2lv6QwF34jWz/6QxZzpPqtS5wzh
89vKgvE3fPVlkR3zijvUYNoDuFrdRbXDoiWJ5T/ixPHWjgbSGvpthfeF1jgSgZVT7ojWtYe6zA2L
22EyLrA7eSEGCHJdGnhQA+KxC8n4CbE2njS/PGPsn89dC4R/XVVLv4FJvVy38Jm+uTD/3S79fruk
TKB/iUj/uF26/iqTz9W77ZL6sb88A6Yi0jt46ZE5lSz613YJn/MfOtA0dj1si1zA93/tl0yXH2Jv
o8yAmGF+2C+xlTJUaId2B24s5dN5tz/61X7Jfifj6diHlIhoW0SdUC2td9ulhoEypbZletUaQzK/
WAw0abm23N7a6NRnsdiZE+f+eZ/AGC20Q2XEtd0GyLblnoJgfQfMdP7S0lhTBJpe24EkebycZOm4
XznUuGvQS067NPuSUzgz1lWWT7N1j3Ns8YaIg75hMCPMabbjzp4j1E42IUsa+zc6AA1Mo9WgcAK1
A05svjfLlqyNM429/kxDqALAcCJWNatxpZfEOTxtgsLkciIfGRkuzAwWO5PxFYzWpvbuY8NdqglG
BAFEDkWF1aPe0WdUdA8drlyx8chc5frHpHH7ZdhB4fAMoJR6UeqnBC8aDGy9+RxrXbt1m3q+tY28
BISN/YcfdWZt+VSXlPB8izX8ewP+/gZ0EGF/fQM+s3V/d/upH/p+WhF/oN4RXSXA6v6nReL7acX/
w8VaZuG5+2bMQWD/70xCVzcFs1SO0djuuJ+/W3b0PwBJcvARRFS/HX/+l9vv3WFFMTbZn3GQ4viD
w/7d3SdGpyFBHrH/o1E3CbIysm9MKN5n8Ci/C73+pKbzWqQ4KUVR9j6hOLF/l7c5tVCQ4Iny4FKt
eyZrK84IIv7jzCdwRcHj71CJP5rjGA3YrHbKa67sUJwK3703NqMG00yd1yMNzdRer1FSUh6D515a
5qHsoWptTOmJh8lJjIe/XQf/oOa/PwXy4hwDHQQKvj1c9e/ebKPpHcchdKql7fsvBUkyhwLw0bua
xSIvMlz8x9DQf/eW/+Ejtvm0VBRGXWvqsvn7R0x4Lm0nz6X6shDyNkMA+jKCtweyoTqpI33+n1+Q
wZl6uvCKKkv5fgiT6pokodD6yDhkVwipIChzfNoUnql9goTmPP/6Y1VywY8jGdd+m8UwruPDxWP2
4zucO4ExMZTjfqhkk2F6CMHrLsRWaO7Cu1sEM0j0s5eX1sGlVuFCJ2X5WNa1OwWxky0lc+bOvfSz
YWAJHu1hJCTJUQU9UD7Nhvebq4Aw6c+/L+Ym7n0mO8gWbzHUv810SvqrorTohz05vch60ArDDk9d
lIOlBxMKX6uJxHRkSwy2adVhfn7gHpwvmp+3ezJQjnNMeDAc6NmyXyKza51V7ORcS7DwScstnjjL
JC7i44jdu4AeMYpzAf6yoCbdXgSZgY6CYY081QpDxuJta1uKs9a6sPoGOtdOtTbLi+gdeRuC98xX
SztW9p8eW+yZsotFjhsva4z01Jq2vHVYJZx14o2Zv0/1UfuY5rEfXpqWLe+hDWG+0VLWzRqTJoM6
d/GVq1TSVicwnkg69PzRupPlPF3B2MrRD+wUVQCdx+B0xELQMs2nxm3s5K1Gi+WtnzWtB8auqZ+H
1KDwuNXNg6rvZpw1jvWzV5jjrd51jIX8RoF5JD2kG6Jk9ovX6vLyrbi9GMP62Yx7edGooX2w+8Fb
J0tCQb1vG+jIsy+fnarnGY49EgMZFWHyMljELCDOMWMq8o4X9MskfDTSLGvXA8aNl3zgc3xrbQ9b
SzwMPl/aAgXscWoW+8Vh1ntJos7fNOZE3T29xjSo+1KL61U3hvLy7VqNGZ+SYEJhHa6TTLINSSt0
A8vmzRrzWHe7boK5Q8R3zuKj74ZJccgarSlITaBZD5veMuKPMSHxR+JhtEthQnLlBmIo1wmYd+ul
6rz6GbIBNz9uuCt/bv3HGomYYUGZcGWgw2iBxYjl1FJLkKPzVvIWjaGeOCMZfKTc3fWzlOgdQVSh
zjCja/mS/FiYhwEXZ437SL3XyYIe7SFz7d8+f0v2oPYHz9rEmeuu0ddjcCGlr5/f/kwf0nVSzHrK
urHEe433ehe7/bieoIRuh6bjAsZJyFGlBxC577o0DE+CcUcdjN00kJqQnn8h4yiwyPXspQZCcJiM
zj0zqhqvNSEjeY/LU8e7EeJcGbc5jrVVaGrKU5cnQj9MAsSi5ByrlfGx6/pE2836kE5rqFBzeKnr
0s5XccXIYVXGABKvjMWfKRg1pi/jrDVjMGFgS24nuuqmjx0fP/OYshx3HUdOauxoH1xpHjzwCu4i
/pHR5nPuHmozjDfQJkkylv689ekWbZTZlYmvta291Dzbnpq1jNOeiZpkdFTJB4dG2iCume46hjaf
LTsj/e3G4qnTjWbNsMhZUbkqbnDs9Jcpbhhq9WiNn3orw9Mamx2aQOQn8jS62ri3PNpJV4OOWXSl
V8vZa4foC3RtcUbscI9EUZwzVCI/JA5ozVeinAq+cIkWh+0vwqVWL/0Xn+HgtO60gYgGF7dPiXQv
y7VvjR3yhOuGjybBrhI90PrQx5GGS6chy+SmeL90krnNZLJkC9fkomt1YuY0Ltndl1jwDyvWZXnh
Mce1TOQuTvaOFvKUXlqgqV1fP9toMY/FHDNHohS8UHafUV7QfMJH1TZ+ri1RP89dJnPy89ML3JLo
MbUdFszKyOiQ1tOPKWU4QHpn2zyEOiH/xDXNg1f7ekxdbFiueYxWzLKBcCS06Ha8jWgrzMKzaXdc
sA0tXS0+Fa2mLYcFhKF3IMUOhyYQNbMqsxUULTiGaf65RKPtbNqSQ7lfh1eTVke3NHrGh8jzH4jB
NY95377MhVSrfyIemQ0NgAD5nBgfsc7btUiOtIUYnwYtZO4H8IPuZn9y75k4ZpxuxukAsk0b1+bU
iID70j1ZYdV6Wx+Z50YOhhy2i2U8FrFXr0GE0A85FhjUaBNpaHqB7DwyPA/LM4Nm689cmPz5midW
+8GOCTz+6XtT0q6apg6r7eJV6B80Rg10SXaZdgXjeeCjK8J6taAQPc2uRycRdNobN4ayn/KWdq6o
EUVmI+yeK+mxF6mJn16ZE3WomRj5WhuI8psEQhWLhZVH7RlNdcZQmHpnTc48FmB7FYTxne6Lnqf+
lR1ixkJ5AwCJO5IrBZASGB6pqUsJeQzlj9jqmUMsa2njGKzpKcUkjyPk6h0sTf+qm/hqgjz3WQeL
AfAWJj3AYQn1zxHCO07dlTQj/8rJ66RAR8xY79sRslY8sg6OtkrC+uBDrphKa0HqqdxSysOEwjA6
LG9rk5d37IkRmjvzHK9aXhjAhfWyIHsN4BVYJl0mlO0GTKO69Eljxbf9VHrlaqgn62oaBiT+3F5G
nBha96U0Yd0ja7ZcEdAb7Je3nEmX2KzTBZpUu1YIJbqzehLjx2SG8LH79muJ0qbHuolTdhKhpvH4
cqmAOTV52+5xAsjbfmTvW2C43Iglp7UTbRSHHk7XwpLXggySGejwqZ4nA033xrBHfuukqHmv06i4
qiUClnuxmjqnhpZTssXkPY8jpUVOnj66LtBGyzkOWYfTFnL4fB9qlf3sxIKFdW5p7JrqViKWY8vu
eGQIInuckWfWzdy5shbT61gXXXGfV5p+rIdYe+3bxt/Fw+RLWGr0nEL3c/1HQ1JjQzEDOkLQ+L14
MCFZ4itEVsy2rQucmt8kUZ9oQyX4KrdxIwZD7dFEjn+hL+9D9Y2CluZrIr5frPOOr1ETDaeG3oAS
qeMoqbWE2agd6oq6aWFs4lHpTveOSdDnfoQh7dTw2uIo9i4MeH2HR1XtL/SjelEzJ1sgZFokPqQe
u+VoJ6ee4lvBdoNmdHuT6FaYAVMrEhLQObZeZzZ2BQIruXgj1o/kc+OzWfRjkBAZ3/AfjAyEO455
utSYPuLmUnmsLNkYa09S85Oj1mNOGbuYR8/sFXtMCoKCNlfbQlh7m/E661K1Weiuf7JmopdNYd5F
Hku62UbDFnqEWLeLKECGwU2oSE7iSs/FBRQ4WE22IWgXSJwrkbEjgaWXvWqJhVt7rEKK5KqCopYG
vAl34BSwKryW9PBp+XzjS2s6cF2zMRga/cbva/0GpXpcj3oRON1c7JkRNxv2xuG9dAa6j3iIrpF+
p420rBtL761raQzlHd82z+VS5keefAUmjgy/rWbiGi+cTeTn10NmdSuTj+pGn+voQ605AyN/wzxX
Y5FWgRnpbCBls8v9HF/EeGsW4sLOr9zQraW/Yq62j+a3QUEBHZVWoNKdrNDba+nylUgLX4g1cAtv
ceNN8boY9Lxio62N+KZ4AnerGcYfK0is/CI8r1gN+7Q6DY1BcTOki/q6y3Iu0iJmtUmclityGUO+
+xDWQHc7Z1PKNIRt9/rXxyh1SvrR2IaORQYbYYEpwE/GNkqEU58nXr2v7bdNP2kWqobVxvfXr/PT
6cfDpYdQoVL0nsXB7cfTmh/SdZJWfb3P6RwCL+C64qHpAFQyARTVybHU0eVtOfz16/509Od11UTX
cTiZ0l3w7pTIkTzHKS7rvUxz56XXIMwUnczldnJj1q+qKOeL48SsxZii2eX++tV/Mkby6mqWTE7L
4ZdgoPzDKZyKM9QT4VT7yQ6FsaKI2Hjw1KpLZzSrfR+RKVnpsHmeiS1VJ7BXLO5vv8K/it3vFDvL
/rVid0O1Z1X+oNd9+5Hvcjk5OrQM+LVAGEzHNLi0/qPXcYz/Q0lYHmK1D7Lqb3VGlvOHwYmLn0Ns
+o/z4LteJ/7wfXAwLjKeRfxb9/8Xudw03kk87I3VbQsZTDcI2enGO1Ur64YlmwY/uU0z30z9wBSq
F7aNMufGD2vLurOcpu12eABp2g5DYqP2ahoTJ8hCwmjy3KAy1yuXGI7acGa9eYk9WJryIzRmLQN8
jpV0VY9ltodyr0+3iob+pdBrBj+c7YngBa2IPaxPg6giSkNjI/PGXeVbDCTjJj0WQFFfTXZhGNoU
ZFhT95d0vOjoZlazqqqIMVmPrZOQR7iLII+vTTpbqZpLKlpKTWcYVg16AjHVvGYMv5iW9gFk858e
DeBsdjCRMlZ2iRqNNHuj1F/JzEoOLmeGTxOBuo2lU5u2oo8kvrTUCJKeqOR8i7U09ImVTQUlBTXv
eOUNS+8B/MrrNbt++jIZh1JMp1raJ+fPBIn/Q4evKD3bhtTWXVK7N0mr8zCeSbklmLFm1YISA4+A
p+vTEKj3yXzv2j2nHr6J+SmcK1LjuEQHHrphdA+fKgSTCIaa7TC//iFxwvi0TFI+MYkW9s6xpH6I
SnPcQKbCo6WDnBRbt3fiaOWSlvw4txKwNLGQLvDcsThqXalzylT1CUERLh5V3pML9yBX7ZbpktCH
6ErS0STau67FfOjOzz1xJFySLVdWYGSA2Nd+Hst1og/mptPZQRHZjF/dNmc3HiXZnnYbWN2R6axt
NeUdqti9axaL80oZZxEtHX11l4H9PpIJwqhWNOJOs/1pU44FO07LnakKbG3nCzF3sZbcNGeeSQsj
xBnqOeOR2ffEtim1+oosVDpf6+Wgu/UR09jk1Yx5ys7zNnwQFk0pY1zWt1bWxNVhKRNhrXTgUpFq
TeHZCT+gY+ccZqVI4IWjP5NWAkFirYuFT+9u6CK+q0WM7j3b12Rau4qh/sjG3sV+XJE+AzaHJ7/V
YwQlU0o1BjboQT0CSm45DNSkVIsGMneQ5lBoV7k302s32ug8WDRldQbHnlyNZR+fnLCcXowiduiZ
Ra/YwLEs5oMEZ2cT+jfKloOXo8f7Oc2Nas+ELBerXsw9SUrMr/1ebwt3W0ZJcoszE4gAhGpm5hXc
Re7s0HNDhBpAwWtg4ZwJ67Aex6tlSYZmbWgWJtKYb3NdjyqaqcPKBvnFIC26RQ9JGEJDk3av5VJM
57yz9R396cM6jihs4oqzNJwXLjJurrnJWauqHIhTGOYwV4XutOsi96YnI+mqXU/JMXZavePg3afL
HY0Sn8HGltxTpG5l4JHOsc892Ppl2zdxATppmKsnSTeztfLmIX5YFnAHO0pi2nLH/8jZi3lf3+9Z
ieZ7zOSyOhi2w54oweHh7HI9Nia83KF5oEOkfSUH9MEe2LObid0t9yNcmXo/ZbHAcxDOcu3VmjiZ
XadfLyQY76xy4n4MLT8tKFthNbMH9nPZ3ID7k6Z3TDW6Sgn3aFJewRBBzTa7Etgep9ed54XdJhdR
iI7Bd1VtYYWma2OxzDutnnW86mAK1o6fGidG6f7G9FLN32gws3DFx1I81AsZUd3MDb5nqnPSP9vG
TV+wpmgfqHQanztdji3ocsviXrPkiB1iATIoHK0/tFFkBdB8025DvjJqT/wBi/YaDbbfCnpBPUcr
x1vYSRHftRkXzkx8an0F7Nwa1xI/UGB0Dv5g22lhU5VjPe61pjWrTah4v9B37GKwCKfXUO29klZn
MWOHH6flo8UlTLSjg4K7gl9v7B1vcu8oURDrqA/ndW/EuOvJ5eqYkHpjg7uZLm+Mq/JShp11zmlQ
QF6AhyGugTpV10u/OOnOayrzqenlU0Q/pc/JIeEQR1FO7iF86T2nTwKOw3VRFwroK7oLe/W0DYjU
yehOSI6gKMZWPi/zvjDdHtJ2YGG+Do9Nx6pxtrxMbP/dT/3/dENyfxlABv7fE9Dbr2WpMtEvZfIj
uODbD36fgloEqQwPrqqHpUAVTv21q/L0P2zQFQIPpsH8H9fmf6egBrsq5lg6Wx14ucw8/5qCmsxO
Bde2KzzBEEGRBv6HKei3A88PByJXuUldwYSGPJHzfqyUF6xSRa3PjGmgl6/Z23CJ27mKmFNP4W98
IxVmQNCyLbYTnVX+iqlXe0BKFfp2aTAoBHGuaz7RkT631zHqkAb5MxrWrf+5pq3oZlKWo2IW+tpK
mB1QLsLcmIdtR3eRmK314uRGDWQGqXHjgn7uV0bM6WHTpvGyo1Gsemy7maesMkABfNSRjpblQ2ho
+KMsyuc27ZtrimdXQx+08lLpb74q8WaxenNbZW/Oq+rNhcUmKeO8KsP1EJf7xF2Srzg3o8+TMnBJ
fubJnqt0WPvK4BW/eb2wiaKzQ+vtgOUrO1iljGHMt/LTqMxiVJv016MykAllJaMnE1dZpQxm7PQy
kh5ROga2MqBJZUXTlCktLwpUHJRR/EjKtOa1fMxkAVCP8EDpx9IhPVAqo5uhLG+GzydvKRvctPjF
ba+scb0yyenKLpcq41z85qGj+ag8EgjkWa0sdtkUu1sgL3ofqKL40hWRvpldB19eS2goDUrceqjW
/dWAf68D43gvcMljOAVihQVcSyMO6cr2V7aD+SjzzNgysvJ2BWZa/IFLGF6TpiEmZOpZUFT4oGgR
6C6ugyKzcd5kBCUo8GQsN1YhLu54WyjJoZso4mbjc2sNmOPV3sA8C60bnoWSK1qK3W+gvNoBVMkN
GGrKKt4kDiV2mEr2YEwYokKm5Z2tRBGc9h8ZxThr4hsZxVRIJ6USUWYlpziaXewnFBa9En2QZWl6
CZX8QjmDuw6VJBM5FR5k09sU1sS8dNCrdfgm44DHD/epH9rbQak8/jR9FqGvbXleIQTFShPiIkfC
VjoRNJ6CzbtPJpmEHqFww6KN3L6ruNoCTBIn0jPxqvAaZ81U6GkpgBcsSpWKlT5lK6VqUppVNKBe
CZrciL6haHHEig61UrnsvK6vUd/8I9TKZp0qNazlsRDkbwrZ2HDdvMlmUilo9UwUa2CKQGWUEthq
Z7A3mNTkZVb6G+hGCy3OsYoZZc4Lc5lsiflNaHa2WCwUvPSbngcKQ6l7s8bg7d5AE57ubR6raIB2
w6bjUcBfSDe6nSYnp9Xdu96Lw/ijtBa0sUGkubktfTXdy51k5vXH5Ewo0vjoM3LTaZgS7RioyjDy
aaIClklwp0wPk7I7rfJqYVIqUx1E4K6lWmy8HxOKozB1JwMyKphTBkcZE5X0Ocv6dinXy5iVLrV1
NkS8uXb8ZT12hmRlG5Ioeoa2F+VBGgu2wZlWFahcNCToG4lxkkOdSKSSLKfZjdZ5WrIBRxjss2g/
9571PFTwqD7TdiIyh1EMrtpxlQ99dYT1xpR4VYacKvmbQxN3irCpsUHXGaA9lNngsMdsOPQGRt8a
ITeWkN9iof8qH79TPlzMfb96Ul/i6svX/3Po8pfyyw/6x7cf/P6kFn8AdEcVhMMFKfktKP3dr4SV
iWE88OLvRqbvbiUDKpHA4+L8N3f9X/VDWORy3h7s9v/yjP4GEP7hGY3yYuoWzEhSvxSwvjO3NEjS
beH7FcwKUBDpHFOmljHToUjPp5PQsJ+mYhyvQZCS/hnqpzyytYM+uWejGuAZFhTTrevOKghQFOVt
PuiP6PgRffI5OOyKjeN6GTTz0AoIddasUSMIDm7lde65xvq6MqS4TZkxvPhmce1M+bWpTbuwr0Nw
tbaPc5o5ZD6yhUYRfx30ITkXfI5BQ1UGy0/V0CMGe1nacOkSfTlVvn4LVQxWbDtRW0xbIhGHzWzN
tP71yWuXpzyfOZNt3Mo7u6bcTbQu0ndTvvpZeU0m4hJKm8r1ZNhaRnYNmeTWSueTHvGn2lRboVG8
sIuo1lWzfLZ75o+j+Eys6amZu22VhznnwNj8iBN/n7Segz0KtwL4xYVMgHcWvfmUjfmLqy9000TT
RW+za/UJ9DwFqaLJX9Oa+p0OSM3WzGdVXkQAc6A9Gjbe+BCZ08UrpUMRpBMdKNf4zA7A34nYAskM
dIh432HJsYBoE9UG0KsCy06OtEobVFww747ny1RbT7GZHSOZv7RNilnaPjNURKCA97mxeEMKDln1
863FUXU7m/0WqEaz0qy3tmhCuRD5V0CRyM5UfFBGTJsYk8N+xTYg3iSZ36s+mOrU16zHEKb5LOPi
ZRAMAnVl3OxZEbGEdJsasOxGo21l6vTb3ph2Q7ychBfhNx31E2VzdH5n8auJGXRji+Q6y+SJXSNF
bhVCVJrwDitrflxCWOL0dOWkkE1tnXW80Jh4KZtFa7miA+lYzctjazW0JtryodDttZzLiV5DWqnC
Knkp8XlsckN+9qrlNBpRwgLeJuesgYko9T+9xrzxSefiThXb2ej3iz20+0bSO9SAzUxquq1acx8V
fEeEO/Ig6wk2DsNycqqZDodJ9VKZwsRnwpVADW2PDleYq7rTH8tIfPbNCQe86l7qAREJlyrIdniw
ZE4fDiVAEGogUhXywQxFTLa3hzRtsHNeHHpLBA6g4O1zp93qjFz6VDVlugVNRgDGoodT/RzvcxVL
l0vRdJ4St533FFkvKx4R59rQ6k9pyP6aKPe8brVwvDMdLrtcRmEwN5YdUH817lFnxmNT2eOBtlXv
IEeNyCPWqk2z1MUNItO8xXk0HlEqu8DQcvNzL7pP89g6V8LLahXlrpLGWreMWykFIq+ydim1fQnd
iihoVBsUoKVWUz4CwH4sJNOk9UICJVkVpGGwH5ytMvtEW+EY4D2g1YXH3WIm67qf201jyZhxGiOL
dJXIFkTUG0fYbc65Ft+WFagTFI3Hih5rGmZsezMO9gtuqfZzWWJWK5HlNrnTrDyXnFO9+M62SIoB
Aa4Kb0UPASwqufyX1PhcQWBYdU2ByDYi6EqDqioX7YPfQnk6uAybkHOIZPDALM0ddtLgopsz98nV
nPNgNBSdju2rNrUny/kd+f+dfg22gQAeVlNoqMjY7vvhSJI6FiabrNpbyM0rc2h6JZ6dE7tBphG/
ayoh8fdu0AUBlQcaxSPYzL33/lZmpwONxVjF4bDTZyayo5ErSKzJgv63h+k/GD5/HjmpEyqDaIPj
KmOAd7r85LrSTEmU7I0+e/FVHF0tx6mYqJzFVFYd+G/6N1Xi/1kr//OgidckZchQgrghf/9x0BSZ
Ja0oHRDyubfjjd1RaQZGP9Bo7Zg0m8pR3m+eA8nqWN1+/XZNVID3n6zJyRuTKwdx7I3vDK6MsKYl
nb1y3xWtuU4JBN5SU0tHb6efUGuyPe3vn6dOjttsAryXjh33LdA1SkrB+KOzRuVyGiJGm4tp732/
wEgxQNfzptNEpGXlORzeMiTlpkqvS6fdFtSyySJ61O24WDvSOtPIS8ltRQGnbVf1c4Q7NWCUNq9/
/U7/4RICM64bzPEEMND3AxcjT3xsQ1a5j41ua1UMjP3llihj85tPVMEbf/pELQFohPQoQ573/mh/
Eow4PHWt+rl14Ch1O4uEFATiBJtpn+ZOL7vuI1Hc5eN86/Z6cRdHPEOtJXptVA+i2qqQOqI61JCn
SIN/5k/Dg+Y7Z7Mdd8DnQRtiaGGCABypkQb6m23MuyIyamVJg9ykt92lzOSjZOpPBj+xjn3iFZvJ
6asThsHXMIHVX2a5KhHzqp3U6HujHMzDLEBzBw/v2tzHM+TeuKQluViUTi2hs1P2YAzLrTs35sow
+HdjCPzU2iSkXMEe69df2D+sMHjaFRgGq7nBjOzHu2JxtYp+ZbPcL5N4205IVja7NgixTub+16+l
Bsk/7kmx4us8p5g3w9A11P//N3tva8yJm1tzubez8QLG4liQp/zNS/zDygLm1bAs9defLc8Y7bI+
13XiLv5Yk1OVhBfD5bNa6ZMFoDatusfMsPa+Zpzp54o3RMaOmgw/dmn6p0fwZGUUY4szJjX30Ht5
yPqsTjR4XyP4vC7OBFgrZNKTmw6DAowMeAOX7ipPnM3o1R8o2VAFmF50sOYECIEqW2fmDyXFB6Ns
tBCWTZ/SwEGiWelG8mqXXILAbq9HmYGuYaxAtJMNquAIa4O0KTmLB8i8l6o04o1lLr+B9lv/cMf+
h2fMOmzhlv3xSymNGs7EXJR7kXNQGOOCVsd+YAevZbznmE8gYbu1zmfvXNgc6cOuhWgoihvGGI8e
A6TN/2XvzLbrRNJt/SrnBchB39wCq1XfWLJ0w5AlG4I2IIAAnv58y5V5dlXtvU+Nuq+8yk62rAUR
fzPnNxnTsPTKNs1s2uoYkZnfdSmdNDTpqUH53WYTKYRT5t2ikStTJFZEUWLKS4NyfYFM+bkpMxaB
eFocqsOo5w88GMuhKswXcuHGWBJrf3BqfYCC8Zh7/hSXA8+nKzn4lE8kQmTAwmsyUulsb3uJ5DD/
i6SS/+El4c64/MX8lO7tn35GOu+RkOm5PeqwTSlxljjQfDtEFceZzP/FJwKR6b+/JyG3MMcaavjw
v72TveusjIGm9jjg591ZvurSMCvPGTdVZPH5YIpi4bvSIM02x1RZUgHm9Y1fUQBOXebHXQuLSDQz
qbjM+6BNAVsmtvOHqqxrYw7vaiJKkyK6SJpbgk8cqT6bcntcaoau4I3jy2OWO9VHpi9VKv7fcjNv
+gkWy9LZCeXqDsdmuB/5SH+3l2w4nVR4/I/RRcppjHyF1PNeZhOkewI3TwtKv99NUNYSWaLx15/b
ST+LkUYyZPIL+4NWz9v08zBCeVxd2IrO/GxX1n1vCGRFVGsWmzdxGThf/sZo+DdYJngg5TTvLXdQ
u8trpBbvtgv0M5ljNBBeZfA+odque6olTLs3+CDCNJD83wNzo74kYhlvS38decsn5pNUT/yAy1rc
CIeeJVooxd3a/V4W86PG14Hb2TviEjnDwTlvBIQiJuAFHsf6TFN8aDJuFpHPPJi8Hb4eb2rLey+U
bs+V5d3OsEIdeyA6ksZouSh0NfyWq5DKHvvtdxt14L+4j/3/4fWm1gH0gL6HJ+qfodc1ytDedpll
qmD9bNX8qEzuvZk2K/N4rS/11+9Wu7sYtsffUdqXd74lvGXVSsd9yZcx0Eph65S7iFzacB6cAPFk
3icg5NpdtJA0V1vKoEGrmj7OXbEDnJJ/kvUV3cgBkM+G7ng3bohJib+myg/YFBicMeW4vswO5ZY5
ODIh3n1KlnysWBZTWec0htyHhdPxgeSU2UEJonPmBB3s8XEIaUmxqN/M0/ToeojFutpfdmIAuNWT
II1q97nM8O8SDrixsV4/fbURiSzHx4Du4FgJktO5RGgyp2cHR8elmh+Dv+7X/0zY/sWEDTrgBZ3/
v+/CnrppLP5P8jF0tfhHjPefX/rXjC38w+OXYu4Gq5s9GQ/4nyO20PkDdQ8FBQUMdtzLf/lzxuZ4
f9hIyYBJXQLEbKCE/7ULY/wGU9DjlcCNRYTIv7ULg3ryT2d1hMXKM9EqQfKh3//nTmYCe9EOpejg
+gWWJmSyQtdOLAyaWzyse7/lIE/avAwfIuGgp7VFK26ZjnfpXBdhmA6IeHlQhfPqXzIVwC20T7Py
s3dcgYijNwdHR6A37ygHB20tHDzywS7tGUwTdAN6QU6SjsYCx6jAoexcU+dDcGAqzmvkes552vq6
3/WRyLcYCCpVHoNlNCzbJe5FNROCSlJ33X1lKPeusEqccEXmJgbB4MbO7A3njD6A2Fk+gpaUN6ew
yRBbyGKCO+Hf2LDNJMcZMoOpcRw2TfivODXNdrfU/fxmsnKOYFlk409+Fws9sdsCXsomWMBxKHsc
/4Ffr7vf3oIlo3VJyFbvqp1gXXYUJoXrztnM5pfgAz8iZsdX1Xo6R38tsq/N9ziBK0urV7kZAb8u
39mrKz312mqzeowqgogyPF93esraZ6nC7m5U0FWvln7JvdSdmG6BsmYzwnKttjI0HQTQx1shw4el
4vvquTw4p6wsa2L0M9lCo7oED5vY5LuVh+F9VlPJxJzlREFlUQBBOiKabR+EDayYLTgtspF3ldVH
9x6wzuK6dAnMUfz8SPvqo2v2G/1hKwp9XUyRvV9+a+ahuXZPltWHD+RFwf+tICZHa+iBiORO4o6x
njMCiE7EejhnA8T4aZmC7q4a+tl42tjN7HzC1xE4sJfqa/wH3M1kHRw3oyEZe4Kf7bSi/6G5v96G
qbNf2eUihCEemqbQg7bzRaBquBvGAnwIi43oYUHOA2fdjZ64o/KHxdmWnIN/YMbkAUJjgKcUNTOC
inQsDP0RblWI6cGKrqV0gnw/rSbql6VsxTEjyGw74ZqimRLZZFzbmTHrRNtBs3PMJWyLWLEgHU+F
x9aIuBE5PQaMzKvrAijcvQwNy4ktJkPfWjbBN4UyTE1Gce0a5iXMnMln4gMqdg45mDZsOUZZarnG
Bj8IPAme6MI3ZNYzZKxI9/iEfCfj8zH0HBNEOfV6hyM33OeDtdnTEW+IMZ5HX07mqe4Rpb/aUkXj
2eOvIW55fL4HWW48rRqSvF1lN0HTzFdiHtVr0Te3WeTk1zUVRfRZosWb7dh2ms41znljBrDG7dr8
5jmm2IsNjxMZcNsuG9Zqb/r840jSzAkSsn4Roy1SIyq6G7ww/U5xh5WTVaSivvRpQWlbYVzxDL2w
O839I6+38dzmTnbohgHH/OQ5jcREb8lUlFig/GrJ99RoKv/yWr6H42oKogDmyZ7SdVyWKwNz2Ang
tJeuUfvYbeH1WKrsRKqzSqKwW85alNMuWETNaBmZWN8xcDdc48vbOGnqbEigCB/wCoMyFjYqejkG
t5Dpn8ZNAYHM9QEmkPdiDRd6z4SEcSPZ8w4DxCNZCTYrAVphQ1E35G4PdKDGMBNKP99nrUrY77ZX
ZivVz3INbs3Nzt6AkunjgoHkqUX8fVfOnUoAnW1s+tV8T0iBs+871D+a2KKD62+3og+hpyGMJ11d
1fvVqqwYPo1KLOYBeK+GTqZVuL11WcCotA7uNjncjLrKEmkXTCudbjj0GYrREjjIzTBk+s5XdYj0
p/sRcdoekNuFO5Gt2R43C/vyjKCRDgzNcesoZup5Ni5seutqrdcZnXf+3glbpblF51MFa5va0dRR
mHTDKwxHfTQJZPzGvIdYF18bB0wav6bBrw9rQbDOOGjrebbs7N2pPFKLlqxwT37pNjhZ6TJOk0+3
cHQa17tqsXjs8Q+xV5U5BHWJ4P8cAuNPFoPEr0kW0UFsXE1lg8lr9FySgGZ/C25Xkl7pDSvsXTuS
WcZHxKrZS9Tj+HK8JgMEPhXwPsP+R9tVHb3JIqrvMqibvTXRTGfCDvekg0aHbpvlm9SZ+RoNubEb
Z5DQnW632xZx29Xaa6Tn+MYeHP7DjfIX445W+iXAjmkmVtRP+1xt/i3LUAu8/DJW1tlbyvw6qpow
Ykbm9Uk9iilIKpuqETuT2FJXN2vs4bRJZttybh1AnMhJigVVIcLGQ4BC8BDIoDobQ16ng8xR1BqT
8YLNQr3yxLV9KiYtr0xnePSzsntg2G/eOmXVpiGIS3+qeQxcgFOLrZLlsrSxbSbHs3INlHVB+dNh
i/ZzagbmcIXTbAn6Fk12geuv55YxiZOUa++lF5nYt66Y5kfi52HKg9sgtafH65/Z70Y0/SLKPP+O
Kgim4dqaiXK9by1hXDe8U1B0nAojIAAqXqU++5YP7oEB63vmT5+h3XuHrXNHkmygY6EB/b7Oa5SO
dWenQTB89A3gyNkxT3C2KqQBtvyZw/GOq9LAjRI65XHGPdIl9ra6LCgy6x5L9bCrlK4eWot47Xxs
rxnxTbtmtLGN2uiCSYQvBi13ymq223wdSSBq1BeBFs+sISilqC+YxkAZcmbiMSxotGwXQTBHl8O1
8vpLMdOHyUhXFy/ccruizcSHXVXPhu2zP9O9+V7YgSBRLQx+YiB8nGbrFzzXOBwE/mMjeGtrpva9
h5lsqczgHK3ZBjF2ctHkgEXN6QXYxZ91W2WcnVLuQI4gaMxngjmWtTkRpHeCoYR0zre+Cb1W1zXP
fNwK39pbg2LUUI5FAoL2MMy1PHfj8uRuhdpbW9Gy2bwwbcvta6T+TEZn6p4Y22NFUmTFxVnjrMxT
oPHjshzjtVXNHn4+xiEj/MzAiVmoUN7M3nPu0G6Tlxx6D7018lx5n43dWAi5JxZtBD5ckWXw2yDz
M2g0OC/ri6lnX6SkIMiEuAV9DCXcKeVKdyewtcVz6BcHKpbgEUdWnha1LvfIKpc7uw2y+wFg/MCH
Ti7KQRTmLfHSbuIFkkeUDR6K38VOB4Kvbx1ZfsMM7bNVLaaD1MJD6mS33eNU4L0taQUD6Pyej7Xd
5Uq/Nnrlw17aXsZSHC7FZm+1d10w5omrI7q87he64CMLNDzEhnmXaXW31Yg/ihEBriIdSjbv7EXb
eFPLs1bTvbTGu9Fob6jWRMIvzKRtzJYExj+eMHC0hM3wmnthTVSAh+KVVVXgetdtGYbXftO34A2G
2F4D6DmMubZ7e2ir/3CYIJCJcf1XjR/tG53Y/974Pf9cPtTfayqIUL98xZ/9XuT8AaHOdvBa+H/B
lP7ylJj+H75zYZRc0IUXZeR/dXwYUZBg2AGBnCyv2Cn9v47P9v4g8BfCiQtJnkk3TKd/Q/1ouRc8
1N+PsZnJeS5iD3IJEXE7/F7/ODHlfTFmCNGY4nt7eJ0NN4hVTdb8Yte3m2X0u8IgVmRhuP0Y6PBG
YXf/7s9l/yQ746k3B3WecDTEF7o9OrjJOK2Z42eHmbTm+6ntjQ+cX/hB/M7ssZ9nbKA9D2n9Pekv
q/PguqKyG8C2tRWcNmsI7VtW4mb3TdW9jcfbqLbOgUI4IvsKJdoq+Emok8ljqaJ5bFxCgaFB7jdy
OTjkpR6G/hvZ6yNapKClBzoX0eLbbLOzaNwFhemqfVG7tjyPbi5qzsO2QoMaL/YKH0UwNrTOQbfa
L+6aK2wyG/tUrB5utqAHtAMCfJDqeZCXK4b/5XO2GgYKKCuo5j6FF9B9lG0WfuV+mQcp+MJFAXmD
DjWjhlAkqQBiG0pJU1G76lAxfbwKTWdTyQQh9yojMhCyAJJmtZ+Bgc+7rWPLloZdeSQaChRDK2B9
160zwlFewp0GEvS2zh6SeicvjkKJp7yuJR/WVN70HGDH0tYvZSecQznqMraaKD9W+m/xwnnxKhZB
67nipcG5fNO5w1WB+fhV5U2bTLXCELngPmnniO449z/HJdOYrPXbhqUksfuIRbdzypfqZZlHcqsi
qyT6yP2RC0DrTlZNT1C24HnRpx3oj15Yy3Qx568+wC8I9qHdHuwoepw38YL+9ReDlfFqUx0D8Cq/
3Yo+SJppfOsadW7mrj1Wo5ApZo4U94IdK4RtV1KaYBlRZxQ55MfKrl6kaYh04tTfVc380xetD8Zx
y+511MFNMRcjjqbLnN3J0orT9eDOLsUyfGMblWw6gxJIcgt9jKvn4jqb6uEmHLW9u8QgnIJOCMjs
mxdj+yyS7eJwEpM9Hxp8ID/Col/OCyOJnew94zGXqwtcNP+ZOVl35xlkuoxiecIKUh+AEQmuXimO
beX7Meh1P3a61QPJ6YHgxIJ24lwo9sNgR/u88bi1CiM6zL7+SfhRc6KRRZzJ2REzahYwwhfxo3Mu
JaHXNsRUwb2IzEYB5nPgarew573NACdgziTcGgTmhvbybHmtGROC9WLU2WkDqBk3ihm0NxqvHglb
sVMt5bnoUTcZiGB+OZM3vAOF5u5kRF9p95JH2fsXE7RJSuZcTVc+/nr4IUPYp467GehzfFa+My5R
AqoICM2xrMzcbQAPDMDQ5vTIBEUHT7VbyXucqgS+9RmiFol6YE/BG+4y8rxoY3CHPyu/GZPRtLb8
QJCRzbg9H3A7OCO/Gw9WtcVM9z/JZcSyns3zPTIDC0MBj0UezThsYOevX73kUN3lgbuep1G0rOv1
qqPDyKMFB3/1zSXp+W4BjytSN62+hyWdg4rc+8s0Fb/WUsEixS7f04yZvdS3rDvUm/J4Wuy4cOE2
WnNjXhVt1CDZwsJU9IZ9ALbBn6xi4ruW/iEoOk6JheUCGfRATukNWJRuF1No7+yyaMOxn0P7sMPt
+0Ji7wtJNMttXRpg26tXexMmDBPSyBoSKEejd29LAlRTOJQlsE7xlalwSIUtxUszlBiSfemJG2b0
M3rzaXNSVl3sIJrsW19j3oN34TDUcOvubEUjShFnvp6ZoT2ixDOe8E8HHzaMgTSviJHYmggY8ZQX
vMZ6sQm769plT9Nn3vj43XZjNtL1jeOItajokLCIdo9vfz0Ml7eWdb7/ANDW2Wc9tnsGGAWUg/m+
Lhiwi1UdtYXHB3A/IWh9uIUxioL2QTvrWzuxpHDnJvocbPUQLG6hkdc7M7j08bu/EoQhTMCfhAaf
8OeEacVICDKMJUcW1IAlSmM0rlBBF/twnixc79DGQN2IeMXuvs8IQotB6d4KHVZ3m2HONysx7SyY
Jggb7UL8mcItPgf2b+ROfkCytcSmtmH6lOUUS2s4QD1ix+qMN9HEqcVedkVoRitkgkU54fkheExj
Z4T29DiFmx1XISPBDsc6M5cuQqe1HIy1j07wTzI668Vkihg1n6vs5p15sbRPFvGjUlUInhv0ezGC
EPUciZJIjpANUu/WBDWP/QnFfk7dLX8tffANoEu325AB7E0lRcLgC5qQi9SoaJdiP6HXOhtV/3Uh
e1JuTlcWOSHxpi9dpx20dyylzWtkw92uNVdCg8VonjbG0EfDC6K4ly1tFpPhJMwR7OOfIne0KiGE
NBXnXe+/bxvdU4toBgzQ+G53VXXlyQxV9wqGPnP0yhq6tK55BkAdCbdIdFX9mvw62i9ye8cnDdB2
o69G7ellN1lnZcxSSo7+Ksp/NNLSCTHGw31W2VlSMMu51W44c7njpMDw9EZ4/S86zp/uKOp97VEw
zIv72gwkqTeVAr0S8kttgzvEktb71zC5bPkUwkuXQxS3qy7uIemXD5HdyZMZ2ts18Cl+DEH1PjWZ
mXKYdpzaYn4NVxj67ug8CQHWds4ZPpULqsrJF/UPu2V72CDUOk1u4+/LOViTFqvbno1ac81uVu/G
dXOT2Vl/qCJb2YH6QawjvgcyE6udSdP8okx7u68c7KPcphEyjCIgXpEfmOTbn8eqfOO1r0aGOm34
3AceX+uY69Nwye2tF52wucofJtKU7z0C/d6C0n/CPq8TAthuXbtTR2hNuYOIrZQoiTJ+0Mx23W9M
KQFaevQWK25Zd8t8+xKPkvNJz3pNiegksMufGYDnnc3wbWkZsfE5x7a0urvZ2jAzIu4/BosXvutK
mW+TuXyWMhvvNtMxyt08F/OxlKMDAcKfGYKX5F/i4R3n2CtWRINzxDzb83gizOaxDyPvESGVMhNO
TYMSw5Z24rmq/qUGh3hQXtSczxR9VhevweAfpLQ8XpmWEfyRJnebksnmmsfh9oTwc0rQ0VyT1lR+
VxDufrR5f651kWGZ7Yo86XPnC+6MxxhO2J8WWR4NsHI/qmIDE89J6g4ZkKjIhksXAgI/TXL7UtlN
6mnTQ3/KODxv8C7Uh6j17ze/vcpoEQMwF3a3HNniEawI3SH4yvIA4JWtAlgYnnj15ODeWJPw0qEh
kd7D+4u8QG4Mc3pmyt3odI+D4w6C9tBUt0tlh8xasw6ayCinPN2GcGxSFgfrXRuK+pBbQ7nPAj3u
LfRrO8n3hWrENw6lx0LxgBRAvHKaVa9ccdP3Wi/mU1WOZFaWgTiZnqbizXr/3Lcz7muBsKgiAVrX
L7kt0LjNxtrE0VYMZxQovBCFqaudFHV0hoU/J0WzWATJu60EsIHtZjPV8DDiGX01w2368tiqH0PV
YQspy/HOzYvhW+d4ZM8HqivH1MEmUjUeLgiqK6QQRN10Je2D0s8EHdlM6z2XWKItkg4Cilqu806U
vA9XUeg2zQ5Dh/9Nky3rf88rJjTpHJJjh/nbjXgRh4VhxUAu186tXP/WB7PzNgca71YXTE/11q5W
qorWuKnbRbxljdfuhywkC6fZlpqJfwvjKCzzMHZdYj9i1ejm1cyW7AH4a3tcGo5XJOtPuqE2Zuw2
/WibtsP1EqB9Hbf8amgpSet27sGnNHPzjDgFNY0Z2AcNwuy67FS/X5uxSLu8rxNpbDUrmIFATA2V
64Fl2DCk3sYip2RRvZtLC+54u4H5tsv2CAouv7cBjq2PYVAO3d2SF4uXRvli9n6FgxyYmPhqGJGu
JLZMk80i4ItyU1y4uFXQa/ep+5OZi3E3DAaFBagguwQaL4TdenGNxFeAZ+tNtkPqqIJzFP0hEefK
d44jEe6vpBqhUQXwK4MjTitp/cDvl6WmUWb5tZhn0bODMYcS3V+usVtPkFMqI9CcPsQ9Xc+jIY8T
dpzHpR/pBSxSczcPDsA8rsaZ2ao8DTyT6TQ64lqS255k9hT8ajDSfprtZWA+CMbVh6WRz6qKMvGG
jQGvvBtppoz+RTK3bUwq8Zj/BKqfH/2poQS32PgkvRiCF3w35k74nM47bG/VXtlq+zAprK80RMa4
pj/uAmkeOn5ZAnf68UFKIQk+dZtHrS3vvEmhExv3euqBzIPhVDTOLq9Qr+CCojroySZdKnzaA17u
W9ftG4IvLfeboorcsbkgHKG1yl3OXUdx3q+7xR7G3VQHJ2a9c9rRuD+OuYj2Q2XaHx7O4CNhYDIm
q6fHN0S2Z4Av7yByZ06H7gLeEo3Px6sK/aOOjPkA7/vOWYroC17E3cx3gv3AtFkL2Ouxt+qeUmrK
r9E7w5EnIfmyTPL7vYwWb9ezkkCXvNVmbJUCCXnWFDu0iwXdiFG9K2p6cn6C5miIzEkNzU3Sar/F
ZFwzBTNMY03c0nH2ZEqi1I8C4250tvVRapJiWFXeLBWzdA8gwkAFbtQ70mGKn1L67k2WCcFB2+es
s0ifqBQH/0Tq5VoTALQNkDAH1O1cOnp9KEYzup2XnEhjRp3HyheEY+Elj03V4VkyrfuQDGNCcQC2
woPKP1TAVrjtVlQbko3lbYVZOlkas9pZdebGJc62txyTTOzoC6ewgb/5Zkj11jtBheI6PLjeYhHr
Kucvc+FiDbF7nNYGvrRF40nkAAhKVEoYsFa8cTG+SD/1t/oD2G+xm/m0YrtdvkOuvSpycKpb/9WW
9XdVzpfnDU/ejhwt4IKL4+zwztoxAlVyy4TyPiq1kAdF3lhCzQz8/RIVVJPEw52Xg4S47vyy5WlR
wcEyqyCxB1dc13le3TN/MM10IvM03M3SnG/VSL1dmjO515fxzxIqeYr6viavY96O7P7Nn7qlRStJ
jDhCsQb/b/T2QzkGTATk8DkWy3gOCCuOTSh1Z7YpaVGsEsKeD3QLId6Z5ej8sFVFvs9Z3NKvUYqt
LWohdyubE3nNc0V6iVpfWS6omHnPjYNa4IVS6lkYPaG9wxhcFT7ShH7ZKBy74pRp4pbiYjKGtJ2n
98jq8cmsZCiV9ktrcOSVM/566QMVBcoZvmLMb2JyUllwm+GMQjXznkkwBye4VfZVuxbXwmjfRhmo
46qKp8EHbMJJutcr1VGby/ap6GzQokQ3OXPrfikPEJuZI4eWRvOyBKHzS8rG2PZ5G2KjZ+pB8b2A
MIs3v3kkuQNPfpeXYDtlmL3P5sTGY5lnnAbRqh97yyIQvQ4ztjkMIPTeUwgwKf4Zl7v14h2qyYke
Ww4s9ISO1/n88TLoH+FQjAZvQrPzzWo4MwaP9SbyhVYnS/moZHBToRG7m32XwtrC/gdSrhJW7NsA
4JB8InzaTWYhb3GJhSf+hv9UteEvO7cf3ZL84yoU0EilWZ1Xj8vVcvRnVsmJ6D2jyncAu9hIBADU
vHo5byKoeNWtl4ErKamtUWLsvcwCZctIO5oIBLb8C/FxpMq7QFDQO7pJrmyOBH8ZZn0EcXEM5v49
D7cz+mhy1YRks5MbN1nE7nWrsbaWxBdLax732qmCXVD59Vl6jP9IklAJOU99QmVqJxl58UM+P0BW
/DIbwROfrR5L//ahd2WbMpgJTq1b2TDExuJA78IAcWuMO227r+BG1NWYGTLVg4+4uXYICDNlvhNd
Y8GZojkbvEmBlc5NJhdjF5uV98ViMHqYyFs4lpkWME3X9ypn52yPq7MPKthp5ej8yLzZetKhV6Fr
Z++OEL7TPz0VzE+cfXbs+wDvA2InzkPPMAosTGJlhntTEzrGnIWcmt1gVtUx8tsbd6yhkWyOizNE
6IidNoJx1g1mUZ0vwYgWXLZ9JVb5oayuI2nZdS7pjtv2WeE3XxICiIyPDp7LXWDWZGFz4Q2xg7nh
GFblcA3Dx06wd5RFCtiX1QrYH6dZ1x/UWbxauWw+BJuVu047GbCHYvo0hP8L6cEqYcYa6twzhn7Y
FjdLPBHoNpHC1N/CxZvubbtwt9uLrhymbNB0B6agDTTO0ZEkq2F3uXjyA1b9YkklmqMhQWIg94IF
Nv1CZtySIu5hMOcyOIpsfl5z7xsVgvfUk0G5B783HnkPEJIMii1dFL7okLQ/WbT2U26yXFKFcxda
KvtoFpxQZZOFmJVtZAr1BSt3pW2Kmmtyk1Tcj3NxRQ0xLvvcHzrsdsKfzm7L+RP7I9klhPUhqGVI
BDZFMwujpmmwNrc0N5R3upMekT7d8DJIt7/q+zCcAc0GkRlPIAQOqyzxNHEugCXGBXzLLsp8hqZj
+WnYT9vrhBycaCayoWKHAXXBlnhVN84kp+uAp6dPTKlHZJituN6klEPKhQVkAzQmFROe59iyRzzJ
w3iphDhl3prKD96xToe82lM5HmUIvKk3lp6iNXRhUuZGPWOtcJYnb5JEj7YmmzI4d2A3pW1EL/Vv
4UWRl3na5lm+wC9c18e1QgCeOLxou61fVqJJFY33YnNFU4I2MgUy/Qund7tjRfBAfEvJMsyH8Yhc
KvXkRCCpyPqHJZ/t17KkAk9R1eEsHzzrXvUdlB/kWOGj8gbuU86y7r7ejPnVcMV0dkBRTXHDAv9m
WI3xFcyxeWs2ej3YEl00zatyHhR2nsfIyGhfBuzsV4ZR2D9WcmzPowpnPN4XiS6cQd7SruVYjRsv
bG1qxgKhCumivJQab2A6aaaCsTOgPr5lwn/hP0WDU2P+sVcPPoH2+KQbYtvHISfhvFL3W65cwqpW
aQOjAvBrbkF+Ll2OyrYu1l814JO3zFIUaps/IvhkwITSHMFbnJeif518osy1wa2bdy6XGY9USrMj
dmauyoM00J3AvWyuhmwJTrM2x50k2fJaWrA8qOwt87pDcP1tLNtx4ZSFUIjCyU38wc04TkbjQVa9
vEXoHx6bwiIVfd7kAfejmziy4ikxBmTAIb6U70xvDS4xLZ9N6rvroev1fhqp/hlnBkxpjOIRScec
hFEOioZdRpJL1dxMY/RpzJa143DKjn7hjamB9fwGgwPY6BJbgOidU1dY4T0uUujIqzeffSNAkO+T
N+iOdB0TFWPCvHk4qyKabmCaV9cEIv8gdImQ0wyzVRmuH/nagL9xYZBlYclY0coaZmXD+kI2W7YP
YJntpA1qx+BBPxQgt5N5IJCnUhDBk65qV5tBGxnKzmKl+IOCePSQlxvmNrwJjB8JrcJ2hMuFRyKw
WOOGQccc2Ipq0jA9e64fFw/ywFpw2ZTeRUhS4cy/NoI+1R7rG2asFpVGV+wt5DlxBI7Zqzb+vZk9
KGdZ7/TYMgeeq5dI2d+dnMMaP/1OIGdPmZR8RO3gx1HOwkNDKYDHXJspIN9ub1sVJjAXJmZeAiaX
tAoksCAvNjdwAdudUwjCt8r+VSrSYaFsHDPDPlJYjYd5c+d3Y2ENYjvGd8eEcGJuVMgLsvWDnLmo
kXJ8NFHZP+ipf0BtV6+x2YVc7dalESxq4y50ohUCCMLKHmzQNV6/L9cIppvf7KuB8x8L5Iaw3MUK
Omp27XmzXM9SLpiF+9ffu9j/6JX/1draRTvz/1tbfxs/in/YWv/tC/7cWv8tHcjEdG/+JSv+S6ZM
A/qH6WNzhPn1G4XIavrvWAAWU6QwYP/9JwTgd5iQaTrol3F8suj+t0AAv1k8f+e5AiSK69F0SDK6
bKoBFfzjsrpDIEEdFa43EWvFjUEGYsh13/hQ8JvGdU7VssD6nfNcXrGWQfm5rihmBIL4tW+H49DD
9kKggXtjmkiqENbyWKyrd88pq0wn7iCAZLDjHG1O9DpN45O6/WgE69LSukQzjIRvVEpRw2SigbBH
APbMJWzWmXEXNewozt1QMmlMbMvqwl+ODFaCmjWq72U+5QE8k+yUBVjnMFqHREHKmR/yk9F2AZM5
tyB+Ky/1gMOchSMVSUVRZvLbcs1LdoR5Y+cXQ8K2Yhho3AbuQC1us6YpGONxkCUa7sZz2xBJtsFe
O/KHwiUN2OCHxgf1TLwQBQJYsvJh6aCzLUwpN5Qq+6LLpo/IMon+Vg0CG0Ftin2hREPbzQgG/y97
Z9IcN5Jm27/S9vZIgzsGBxZvExODDJIiKYoStYExRQnz7Bgcv74PQlVdKSpb2VnrsjJTVlWKRATg
8OH77j0X38iCHuYqQwrlKdalnPYPpnF7bE9kGpWV2AIKmW+TOB+ty5l4bbPLcys27y0jhoVaeZxn
a6el8aS6kCAUh4sxsmvdHsEMRwKueEkDPZ8f/MJOu5sGVGDFUyhxZJbj5X9mhP+TkMWXq1vmfxey
fPza6/96SrsYyf4POC/n+0/+08CgfqOz7PvgAM6GA4df+k8Hg/zN91CyuD5QL15R3vX/mRpspC6s
FiqAewEN9Q+hRswQGJiB5dLTWqUuoFX/hqCF9KQf9SxsRVcyGKmjwLyYLd6azGPjTgWN9wQMgBpO
dVB5WGgpb54csOZs6DVMeI7P4qEX1saUMUEICCF2hS2mY54AJd9HOPwOHUGg7+FTciAnXPkpDXRB
648Nj5MO4ZpkTGY9QCSdYzNNvEvgGao7DNkQLVvPcidW5sArSBLNPXQFIXRBrynnYxu5VwxtNCOd
oWcYl0H8AWUbwu7R66Jt6Gefwml6En0RUdGOevNh0eOCHKEwh3S07J12s+E+nmpxpWvSGqgl9XSQ
EL2OWxKo4SOZNr3mR1BHI5YZLxDp3KdRk/W7ZM6mY+e0gPgmU9EsceyPC3mzp4xe0SPQUqJKuj65
k2EPaSBE+rOBUpX3e1n66S6FYnTA1I+jNCG/8H2c0JaRzgxkq+dfc0IVp1CkHxDM0ugM9HgTuIaG
a6G3VgtLKkakDiMqdfX7vMnUHf085z7C4UXFmL2nOJCAuNbwA2sBDA4rFcipu5dMkGyV24IyMrfQ
6bW7deuQwHtLqU00OxyI8uYocCLQ1JcXYkjeUSsY9U4awJo7RR44eJGJUmURL+61Bp9Et5eGEB7z
RaNd1MdwqvQHtzcZZIV0EXtrlB21SYN2ouuJ0w3ZolwvgTzqzH5Gce6hR6Qvm0f6KaqMfRVO3QeT
GxdPg119XuPqrkTSqA3pm8kOmzP7XO2BUorjh96tnGo3qrq4CbIS+EOVoPEMSYlVG7In/Xfx0Ps0
+ogSp08wPkddJO+h+2d7L/bna7M0X7WEC0NzevH3UZvGdwtJJFcz+Std5jtbWAEzJgxEoIXwwbtV
VnQvHP0JkinVVK3yS5SCUXyatF2M93NIDNELiMn+sz21aHKRxN/7ZeOdMKg573MfHyqR9cM1BNnW
32pCfPVmasruBqfA5wkQ5a3FGXAvJ/urW5WfcZGiOqf70ZKlDaWySB37HeuH6HdlZ4LnIE6Gx8Va
NZWAzvc+sfE4JUs60UfbHTzaVH5dFeQTT9PnBDqwvRMkOiG7RXCJ3ivrIOfxlPee0jB/cP/ZJPQt
wEzsxL5uWpjOKJYNDZhG3pHK+7z04bPdkfVkO+G+Uxw7KZOkpMi7Kmm7CwqMiDNi6X/0ouAxjpqv
NmVANPyqaPYdst6jh7Y9eIdYixiYMFiZK77Eoc/cwW+Ay0vb47Zv0xNHj+lyFhUmmRrhzkzJtZ/k
TR/2yFWCCODHduia5zK1muGhI46cj9QfMmuIYBOjpujaHKjZSJke6vB8GGwKAa4DzZ8DQ3svFwkW
bYiQb22DwWQnYF8ZlqKewM7NDGTrpvecaK8cyqBJGYl922jOSoqqlGj84KPblcbb6OVEOqB1jHWf
XOQBiVO0c62DF6HZD20zHSo3Q+0C3u7T7KHoLZHqn4JUHdwK0VkTsZJz+kX2k3eZdw9qkD6fT9ES
jl65JRWK8Pi2bK+ynNNJPQzNxYglfjuKMr6ZRixO2yFblse2sL1LTwfdzYzw8GlCtDsUsAegCZO1
RMJ7GtfBfrac8pA1J9/MnzDj+Lu66+XljOJ77/G3ToVn1zeicNp047kW2ve2biURDVhD1GWOa4KZ
qmvvHU7ij4EXJBwVodomHi22rWkWcxGRwcC2pshzxGwhFYRZTScqDGtc1viZ9IaMYv6QwGVSYXeQ
eO9WkdhtscTmGwQgSjajUiQqx1AO0edAUYn6LwhccKMoBO+bxK/Erpb2cMmRswBeGnXXaTF8ZmEh
z1cX47Fa2om3lBbGQj1nmvwVMKm/yIrVZq9c1V+7ZRQexli8j5UfHB0LYVFqr4CnKsguCoU3Ilm6
Y0+vYANhM4CUWHMkrQj5Qf5rX9pmNZCFeXLpT+6MhYqegq8nCjhrQEzfcDIbMCIRlqlSGkvFQ7Tq
jlUfq4upCWkKIsX6Rion1g2jaK6XDXMv6KliFzqyvWyxbkMMiJGk2LNz14l69djJVWrmmpukidPb
FK30Ni+wK4NUCneeTMUVuRvRgZPjif5ou0cd0L96dYformymfYZ48Vo7DjvMwU0uuyX8HVtseRl7
3WsbAoMc8ul3tvnD3haGIsDAciO65DLo+vjIXtjBNR/cjiJ60H2FN6KUNPmG0bunUlMeOqtHu589
DHZv3U9JdgduKLiC1UT6gV3c0oVfDrOfI8umuunZGx/f4sFbYGeTpARo2hsHCJLubD64OWKXaeC+
PrQg9fyrJdNmuDE9YYp7ycqJGPtM0dO2Y3CauWe+Hs2vxd4nUdgs76k/h9an6UzlS0muX9aakkTZ
egb3zbkoQHArLYQhpSF97yFmyLA4LmxlCI1wb8dcdAwrD++YzHCJbWzRlV8N0iFvYw9L+04SEJ7s
GpKOPjroWz6WtT1fkT8hyJ+o+ovWELK2HUsFpouq73hl+/nE1F9U3IMx0UdT2stelMyYQW75L4ZO
Nyz1ISNrLiQ0mH08TYxlgHmxCg2B4+zxfkygpwLipORgXfSc7O96E7SHKWhhENGJrchQZnrNW4cb
hDVpPpCGHKO0jdB1ZmtVssnR2oels2LJKETsbDBWm6ke6H+yulEAqt3GOXXNQK9Ry44zG6r3IcSq
lI02PRLWNujSSZCRkEWzbSEE8YrUwIpOQdCPA/0MM5yKJLcuKXb4bPwi+i4bjpvhO+FZvt7WemnT
A44NcGhBuFDPcAYkCHFro/IDmbiDw5jdB0nXPmRhNvWb0Dcpiq3QQ8IUzYeO8/RxEck8IvibR3tj
m071G9UZ/bGAx7CL6Gdfl9maWwXNy3yCEOUeEJlcOCiwkJMsINrhME8OP59GMEGRucWYRzH4pT3l
9tkqb12DvHjdASELKOH4XQJFtT9iBFoLbOA1gWeiCjsgQK1obebaxgOm9Scm7wV/U++DnxO/U29E
yKE8GyMo+y36xfna8gB4QC+X4A6D0teTWw0ApNm6fgJBq+0DAGN5gg7OS24ab8J9hbqBwCLlXfpJ
0KBscjB39EU35Pveq4oLFwfsPuShXaEEbscd0YzmdY6C5HPInvuDNL46RW5S+dvUjOq6t9ma7aJY
xOENDDRnK436pOHzfoSbD+g69txDYS3xVs6efdlJs3Q46DL/2WlcTJfk3XVEBSvmgUKGN0VmzFcJ
G3qr21S8MJ+mV+lkiT3MMP/TOEJh2xJ4oKKDhXE32Gnsd2TclN3BVNp5gAPs7D1/qja1UfmeoIHw
goTtYe/RpzstapwwksXTQ08rBxn5NG8p8slNnTfJC9YvKPyyrt2DSNHB0kxuoICBtwAQi/LQiXQL
aCTxD3K01aus5Hzd9OlyGwAre99MnP+3zOcZGlqB0K+yi0+xsIt455kshBUH7hr2jH1lN1FLK8lr
T3Yb+/fOorGe2g3sdKKC99ay6hmU2+wN1Fv2/jYuFi8atgiRkpypuawOk994F1lhVZezzV68we77
SHaic7Dsbq+bFrRvTPU7y8rxNlNKnpgkRigaCS+LokXcEyR146wFg8RqG1TXmQ/IUJT1Nh9Nu0G9
zbveudmpoea6L0pMAHGoiy9J7nvLURFpRrl38L+Nup5efQTnwbYpwvlmlHJ2DlPn1of/nP//T+d/
2nmQWX5x/n/BsY277ceEFFhU64/9sy5IQgrQGMSBXgD8yHMp/v3TzUJCinLws5xrfP9z7g9/s21J
DI/ND4Hjcfhd/6gMuh4kBFYotstSuS6Ahb9z7v/x1O+ShgyA9Fx1wMVyDib/AcZElEgLy3hAYjwW
uBIrLMD3HaAYf4OVtv/8hxtz973e+F90z+/qtNL9//9/lDj+YJk5Xwx2zgp6C6l1yLeQodibV+q2
du8TyzTPlVvLR6PH8AmUDCV5yikQyQgmfgnHrDv+G5eGy0Bt1of95r0pgKZWLmaN4uh+CWcujfs1
3I9mIi1RDb54dGiAYI6wO6LbKElgjf315ddf/6/66/rNlXQlcK0wQBou3l5eOmlchfCM74tyzYwO
rJGIBlsPS3OV1uvl5hJP2q+vKRkjP1+UoeJSW/aJhXzDK6qaKhriJpT3xOzJR9YY55KaBHmk5PiE
T41G2eSmDhcfxED8DblT+tVnOr0oLJ/70PqrORgC+XzsccVG+2Uhjs9HQt1u6b7b4jSuxxuCYVdb
NdmOBDfMuGyc7a+/B+/GT1/Dd1ZSBzy5tYbNv/8DLyyYAmeYVSLvxUDfNB8Avc3FwDYo6GfxCEG0
Ps1rDuavr/ojJ/D7E4Otj/uMvYfknz9eFUu3ymavE/eZGMUjiq2UYnGVfLOzmcarIJDacxtxy0En
Wb7HlP36+j+/mMoRAdoY0o8YN2/flTEMK/KGZgoL51zc9YVB+jHfxWMrbn99KfEnA8URIW9WYHPB
nyh6kVG6su1B3LNWzw8W/f38MKb4edCbO/0rYUHuy2j769tpl+W2URMvi5Up2gE5qr9ff5o/++IO
4EmwV4Ss/zRqpWvVYcsO837QLS+Jq2BrXNN9t8dNWuXhv/GSKDDMvJf8R3lvaXSiyezUckZ53/V0
jREwEXHqrhFjwxr1jBnERajU16e2TRnlIdGJt+UYzqu3VFhQ3bKlPlk+Uaox9ox4j6IQTkI+Eg2p
6Z4kyUjka2Uy3jIa4fN0FcL1Lr6vzf8r0/Jcm30zvSjJ8yNrxsMM/BbflxVxNAQYye6jKCMlm5Jq
R/6rPz/Mumyeuw5QJBk0zHuGG3gOroxTrLXb3oTtEaodm8SUpKniYpkW9FgisvvXcxz0rx/tn8yC
CqszFkwQqa73lpJjoQsYfYwj9yBRuCHn28wGr3kWNlm15Gv+1cheK+c/zB2+7TGqWXMB4mAXfXvF
Uscys3PT308EjJ48XXovJE+tfzicBQbbme86xychNEojQu6AwePbnrB8vE+HPG02TmX0q1OPjHSb
GcC2eAlSx2XiXMfE+RYRlsPiRSmVjFRKlCdD2Py1RajjpaRVThbLUP8FGo5v8PZr8U14zoRvuBLq
0bnd94cpcQnyULXEON2TNYTev2FDv8uUlb1rnQLNToU/YCKSaEQLLj1ik7bpWEbJISSdKtvARXTs
rZkp6MlMjnu71OownjOUEr8fBAjUGAWgFXlI+rFZYo2xk8n6gEAv1jtb1XW3mc6xTG6okn5nS5s3
I+ungZNvssY3rQYqN2iq+2ENdgr6MruWZVDfjhnYF3yZHcQ8uMDWJ8EJ4Z2oTfHFznuxw8nInpnj
CWcnw3n61UDs8q+0Sapdqlm/r+zQg+zZOllz154zp1DhwkV11ygqTyVBu6HAZDVPQ1WQSu1ESr0P
QQnaAMxIe9t0cmzJ1vFi4p1oqJhu62sZ/A6iDH0jZUidHxfADvheh8HtLiWoF+syCoR7LeMBOX0z
Rhz5wxDSyyjwQbhj3N1DyCRWK/N05WHzkDlGmSRumjsVlwUi2NBNol2Q0WmljMuymzNGFB5KzmU1
3tkWRFlMCYdSqxKaEllZe94Lhjm2CVQ+BPrmdSIeG97mPjX8mFE9GbKRg+IKkG2BjJceg7pGM5oP
rMwCBUiDAnqg6HXlnPPBfKdur0nuIjUsNucIsSadOf/GaUJJJNRfAgyVOP5kYl/YadZRqipj+Bpu
d+gANdM9bp4n214+iT5IryR2gB1ce3Q/uq7RpLX9hSL2+EArtf5chr33qXYsD+5Gk7wyUOav8RBl
gCeSuNrZA49nm0SaUIa48eCyqXHLwCptyldQAWcMbJbFWb7Wr26LKnem09o8Wl6Q5qexCnpYJVUF
ufBRjaRihZhvQKmrXanKAESTJsdplagRdBFJ/imI5oXtxyHUgrANKcnAySLqKGw+WcnoO3zcPEN/
YVpTBpzd1s3PQswFbhzuNEXBGjo8fDFme8t9aUlyIvGtoHmOZDgqPsxWzxMzkWZRMIZozFGt+chI
UtKL1DAqN0kgWEzdquV3oH9unsOu58n6YuGh4si0trbdBbspnBheVYwguc9HpuzUxXlEgUtvF0Mm
feRNQJCoY857QtuZjcoJ0HW0hE+TlP1rT542DBJyvSyXeUi5JU36DmD3puUNDaiROvx6ACN8OE4c
9YltXfQ0UPHFzlvWp7zK5WMLJZi/VBfhtdYj8zPTGb6zwg3LeCeE5v+JwcL0AP7Y+Ei8g5SKFPqc
Q0Dn7qWTrNQbXTj8jQ6C2C0KNaYYbFfBddyW4XWo6vmBmvAaTmYxo57nSPZwwXXksYiqrO2Qpgc9
Ncv1VoZ0tx77fuC/nj8t/Q5IlQ5I8LuabafcDF5q7trzXiQvEOa+q1Dxw8ofxS3AbgHXj52hkZOA
i4N1UcrMPAwpxw2nyCSwNcnyrGfSoM8p6kZy70Vp+FK8klwpT8b+FdP6/AD1sX9F4oSMMc7Yfdr5
6L0EBWR5RBf9a1Ow2lJnbZ+zHPjZdk5783DeKCx5Szr0OU9Vzuzvs77g0bZ8mFkG2avrFIp7oUhR
r9tVa4drZuvXkX3bYzCurxlGPDu5flqyEFh4+prCdcQnsjObTXgNOmzvibx5xnHNam5yaXX7SIbs
0vsFTNxYw3u/JDyWT44znh0UcWBmvm6tDhH+eYODfjrc5xRiX78ffs7pqhRL1ixnz7gY9PA6EolI
Aox7MxE0Q7CR574kigi2C5YdPmAj52zZBFY1ZfBdRPQ76DkuXp1fIRF52XwY0UywDWLlIX9vug/c
qX8twp5n1EQBmzv+Z4h/vNvDsmFuq9ejCriz9EIYwcYAVculz5O+BRenLvk69Qkjm/9AlZ2KspUU
fFpss91xmlhx8buzLweMcGtjPsMN6a6p4dnIdtUNMsouzRRbCSo92PhgVQlv29CbCJw9sh4+TESu
4Ubjw+BPEYSY9FP1mOUBQn7d2oSSnzPSMU14L0mJlmMD243vf54EoDwTkUOLLdgWeUr+ofEcSv68
YY2/Xr6cdLCl7sx2DJ/tc4ac+EQzkVhxVima3A5PFQYUSYIs5NyHiS1oWKXRE3E9891sYv8Fmxrv
K4Drci9T7Om72OON77qeT3IeifDVBFablCnAE+zR95S8mXzcuI37u3COyAMM6vUBZS3k/YOso/ZY
doJWPQYzNK8cR3sAP5pNkQxWLqCc4vK9sTPvxcky8SitgDMASjaWJuBej5OzZhM7csX6Mc/TUsUH
3Dz7ccOL3oppvjt/Q1Yi9sj9WoLtapCn5wPvMlnN8yIcXtGYI2rK1G1vJo60jwPV7kf0vTwWugHz
3UIeFgnI68b8vGwaCnXTriksgg2DhO++eA1cURlYsMRkuevWkPvzXeuacQ4JJBLFsuvWj5P4fAuq
xO5LgwfKISyCIOkir3itFgPgQDmLc8D1CU7N62Omo5S86a08Jw4nfUcvIWHIky6AzOghSSPf2U/k
YR5N6mEg8KCReg9zNyG2rrD7Y1/obO+F/gczC387fKpmm2NrMbiXOUCyeh+GwVTAavD56WJIZPte
gENmiEQ5N5oIDHELaG2d+2aZWRd1LJjk2YrE65Ec7TpRlyVj4nwDvs9F68F9zCTzwjqxdrFixTmP
XXTGLGuzpt47q9T8Dt4uuj+PT5cW7gU4ORRGVevmN2oIGCKBTRyG69HoSGLTBf8YEDj2gm+Nwvi0
LbuxI9ib+MYCb9dL7FNLOY8Kf855KfAYi1sfeuGFaCtxm3lrtYFmBbFdflUJ4hW8ipmIPpe1Va2k
CAFkmqD5dP1C1lQy+hCoE7viTvw7w0ao23H2FLfC5Ssw5MSjl0A224ki5s1SUcsKo8CBHuqGQUOO
NrO9k4p3Hjqve07qDGqbYLhhqyGe4Pbj/XJznZc7IG/cbAQh6/KtM+6Sg6OOYhALEIyO2DFkho6a
SaGO0UIcWisIma6G9dNmA8TYvdMarhs3Zn4ojdtRu+ao9hTOho2fh9oU4sNIz3GSrrZ2SMrIs+vY
Cy3vRxGk81EPY5W8Ez3pT5cV0+gtpnY+hRdorgAahNFui2jpHrU3sAmJrTx8sqcmvaiaef2+tJHu
XGwi74dgLt+Rg/wlsSJrm+PboB/fYo1f07SnPM6+xTiiN2rNr3AgfeTbsXZ4gWeWx4zE3nZrUkw3
mpJnyA7F+E95ZrjPacMDrT0YMhfWkDkHuwpogcct7KpknMvLtGmyG8fthdiyapaXnOznY4W6FSpT
01Q40Z36WzgX7Bd8OTMZsskkObaXeKTnudf2VbtO/le4HClEhknCnmpwCUiRRVVcWrWkCkOVjfjx
Ipqs93GG1nzblQ1/0lTlJjneMt9RASR/yIEg55DoU2xalAg4T1kz2ySYH/IYElgxt9Z2WCWN54Ny
XjAKJifkVQ2TtiKQt+PjoUui2ISJfdqhZeSTzufFJEqYt1H/1TlMkTUHPg+bcJ+ta7jAoPkUgeiO
8ROtk51NughZElnDlKeZ02p/VtGJelp3hGZBeH0Yu5c0jcVtPHvhk7B0/wpeLdjhqXUvOYPxXCtf
sn7ilmC0ljGz1YKr+nHkytvzvBlmOZNjyIJJewalpizW/WYThcF12QWo1COkQI9oTprnHEs72YLM
e13LK6QLBk8aYSuzau/gr+ydzbLgnt1ytkuOEg32V3f07R78wMAbpy18c14OrdT6vsNoqZFYrMwl
Rif3UqnFVpcc2Ga9QqYRPYA0uah1PxzgBkF9CHrtvdj5Ih4hm1Cy80JmJeo83BKVWSwb+Oc5SZQ+
C4s/Gv8xoWKNWV45lw3mwNtuidfp4Lxlpv32zY8lfTcM//YhzksV7H2j5YErJ49JN8wfSJJZrhPs
Xx+wd+d0YRWJVx6nneXAgriaqPwS06ZxG+uuO6fvsp0midfpnPkoY8/6MjSO94rMYfmK4W8EtDP3
bLcnJCDsq+RJNL19LdZY32IN+F0xUR3uqDX3tyWpBwZmPbdXnjPT0lfoKOLMTz8iB4jf++zxEbuU
BXrPNU0YqKu5DZ0m+pAQ4/ilbg2/Cc4MwcO46QghXs6BxAWhUmI134MT6cLRfz5XZ/6j+f4rzbd/
LqD8osOT9l/qqk+rH4Tf33/qHw2ewP/tXCZG2okB5ocIuFD+xoAm6T50gSkoENX/Uneq3+zAYedA
SciVitrYv7o8EpKZo6hnQK5e2wZ/C1D9tvAWhh61VBpKKwd7zan7sZhNYyLJAbn43zebXQlT2hPM
FosxzHq64+jz9yp96wWRu9LnWetuvniT8ZHzrRvZlN7J8WSwA1eUXsBZhNpcBDQy0Rb8RQn7bZ3v
fD3X537RXgEJ96ZHEGY+ojXaZSdVJ/5Lth4tzpvV3hvTi19/tbe1Ny7Fo6YlQEPCVjbk8B/aER24
gXjIhXvK1zN4CiXg6OmFqcmXMbMqtrsnlUNH7NaD2q8v/SffkpFECxF/AW20txLdqaU3bFude+ol
ZekqaNYyvFexwLF9Lv+iDv9TV4AvygiEB4FMi3LO2yLjXBcogefUPU01zTyOgOxI4BjYbIZHrVgt
KspwyVXJ4h1sTcchmTmw5tgyFyllDSRZf1Gr//nro3YOfJ9CrvKVu3L//tgIykTCOTeO3FMwIZsk
37VdK7I5f/x718KTQeOVIczAeTOgYsS9uMqMe3L6iXqCa/WvqCfnh2HdVv/6qa4D5o/F+zD0qduj
vPaUzdB62+kh9W1dfgb3NEbJN7yj4Z4DzN/tqpwvQoP3/E9mqTejlsK2q7Qs3NOCTeuUBSOlnmCN
xBDsvf+q27ki/n/6So5UQmI34Ra+jWUKIkeMC4TuUyYJg9idGyjYb9l9F13fPAdtzonIN7yka8PJ
JBoe3gg8/tc39k9GsE/2JfXn9VVdNxk/DphIwkOO/Nw9zYGWV05eoc1u161RY/WMUA4+5T7PJXt1
s5C1szu/vN7aAWUG+asO9J+NXgKzQ+xZPGl64D9+mLwI/bmEPHTqR86N533qBMbqxEkm3P/6i//Z
pXzsAnTQWFp+6rPPTcARW7XOKfW4vWG4Jl5ZxerwCXye/q8v9uPawvQNz4reIQmjksv9NHwboHow
0RvrCvsgJwTL6ugzORS6lolC5YjPNvirmenHKXi9JBwAZTs+eas84Lfd9CZfXEnDO7yyEVte4LZl
o993PT6YyZof0h5rD4otTgNI2qgqxLxSJd2Dk7IqtvNB6oPgXjfL5xnke6nHLFRTyACwFhraa1nm
1zfJOy+x/3rLUXz4QJzXJjaSDpwhb1P18Plk7oxE76ov7BJzINC7OvWtQyz6fABsUhp6ihwWuhqU
WdYYfy/4ZfcdxZVyb7IVTxkRboQnk6Tt18Up9essc4bu91OtpIeR7NgZUoXxBMe8DWIwKtbroYcE
xA4uET/WrZU0Zfi5XZ9J53KSWfus165VELtEPGTcQEINM3MH5JNaIrKV8AmynEVUexi14ih6j18N
h7KbdmWYwIcoOkAlm3hIHf+iqFqusRaozikWbbsiQkFF4jankCRuwdsxQhqXIxQ1e01GO1tu/+rc
m+t1XFKH70SVXKE/1K90kdpngmBhjhK9bB4EGv07S2qLWg9JeulnYUIemVocH0neRH3oqQXe8lzp
3H/JCeSgj4vr4MWIkAK5ADGDNJXCbUmZ9EuzRPI4tqp96Hxywb2JY69KY5dkjj4EGjKF0My25+qj
hfXjRE2Dnl9EmcKZXe4o7cIn48r04twgP7eOzydUvUjuTzhF6qHv4+VJjggTmnAtB5zNdmLu+tec
9DgIBY4m6bOPCG8PTBc+DQ1UJbpuhuSMqOK3lOuxe9HcNxftLXKRdZWDihEccCYTJ4dLt8uOsTtj
bTdKrQfVxHfpTOByUFfwktbKDFXHc/HdziSnX7pp876wLcqG5wJpm4ITJG2cApUCEkAVM8saBK51
YCCy2ZHyr85HSYv6FrQ5d6RFLOdVAOJ4KocYo1kX/RpaFyM4NvG+XAJxm1g0vnbGKynJUNCncqGM
y3qjcw5HG1ERNAWRDi1Hb0f82kATj4t0fYbnHLAWafwWKx+RdXlDT43zfePEy82ikJFvRUoLl8wM
78Wnm4Zkp+oIm/eM6N7HziKPC9wktZOx736uxrF6DMAX3OB5L3YtrBqxoSYgAsSFdneVFjXmwmJt
JfTFPOMCXECu2H3kU51bUiJtffpiG+Vl5jawkYGXbgJnoczDcJt6PYV+2h5bUy3mMSd3aT/USdNc
IQcFUsqYhFiCLPOekhE0gCwaSgoGnf4WuEt9iQ54uCUoElaPmTPcikPOzLRd1qouOkTM8xrBxyef
sIr+0HvG/4KTEKyWrqprWp1dfFiFHBNQ1ibdiayuwAYP9W2IEQVe0NInn+O1A6dqjT8CueQFfYjo
JIxW7UXQT/4zkYYkO1UAA7Fi1leOW+KOmSd3+VwVbY7aUS7bHtF6R+QYgIg8n6rPGf4jDSWGlm9u
d+pi3Yyi0Z3pee5WicG+ZQ+4IT+iPJSBJDM4IcChAtn0MFDyu0TO0lxmHXB04w3mK4CJCURyat2b
sC4/pfnobqGhw2WpUqJWWnCrCERflCaSJKDQvYskrvRh7MShRKiZwfGg/kzDEmNbVEOx7YDKYCOg
/6S3VCmUA10fcU9cr0++ma7Z6QZH6Qjj7aqUuDgXIBKNwiKMdi5wToriTU9ZvienqjaYc8p6+ABW
ARDFWPWHYQ1erBL7SwFi7VNYpHKThmI+9BaYpqHgc4SRLu9ZlYhBXpjer323nQhYsHmiChXCNfWH
6g7JVwM4HzfS1vLZkb2c2waWzHgl+rW1s68bDZKUFF822NKZqaEz2+rXuLOZkOolFI+GfGm5sTWd
rE4NaE6CAVnvPk8TKIC6bm16yLTili2t/xokAg2zc8VLmaI7asw11GIGD6AbGCsMeV2x/jYxN5CV
zzo8lBIr2x2zrzVzjuqBOxJagDXucWxcXv0h8SBSzyTgHM/Np6Zh2K6qVvomObW6Z1m3Mfu5ZEAe
49Sy5p1PetjtKMGD5ptpRndtLZIGUCjd76vMnb6iSWljOCSW95F+PkTPJOyPBYLdZFPNcYonSmTJ
7/2oXzLKqnvPTeN4S7JG238CYDFY79OlwbkbyAQjA9WyrQ+SYp9MUwvy2V8OhK42H1AygHUhnWf6
gGuwfKBF8U0W4GJBfL/LtaRw5ReQ9mVIioE7NPI11kn8uqTp9D4eFE+ONz7bt9RlQ1oR5DERlJjm
ZtMWvboiuoGEvnkCRAGLnnmchCV0zkcdzvbJbWtz0/bIo31SMaxNV0Jb3fg8hQyFE10mqxpnwpKE
BuHVde47ooWKdy2EtIcyDdptVwuMMiNAL6T2zu+EZI8n7TcIr71IpiCaAyfd4sKEnTIsU7gp24Lp
Iow82EeBe4Vc4fcIxsX7Scc5OrqBvBLMGp/zyc/jbVckeLuyCjoINewYkLhJbzrcTFdWOIVQM8e4
f4GM0xALiEyhSj2gp75tobvQJNkCxjLpwWIzC65CSBltUhezNkjRynn0Adgdx8pZIEcm0bVthuVe
J4AmwzGenodCt7hS+t5Nr+Z0nr1tUKOx2QQRUNlbf6bAfREmQw87tbKuM7XUHzA6AzC08gHsMVp+
O6cuGky3Eyv8NzG2/c3QNOPFzEJ4qrK+hHgWJhFVe8HxImFyuwCoK1Jayg3N1nhU430sR3wDVRZ5
JEAz5T3nsyas1RTe9ZxKplF8nqTMtc1YTTsJCTXCalfLG60MTGsUVKS8BIVymRAFpGlJEu8hJPuc
XgD1XddtAZYU/nLsB5U+9PD4PgzC9E9BQZDGOGPGB0pBV0QBhXZtyt5YpjK1c5pJgR6KlgTskmYd
0jYR2YQkAXFzuVV348I5pSooYW+9OkrfoQ+bP9jdZN14qUZMkTqtcwgsp1MblKDeAQKpB7pUpmF/
MTB2v1GonD82gaO/TF6kXidf++nBptFLvA55hcU2qwtFbEtA3Z5MojbddQlqpqPSzTcvgZPYZ8gK
Nkva6ytnmuHf1DUxKcmctmbjIkEj+gk+nkW6xF7afqTBKLJnjxcDVBbxzkq0H1wdEG0P8RZ+/viJ
8O8aWU28ZO+oCyubXM2qeFdBBtEbtP4WwmGHp1ZQQILZ10zFPDzNAMRBzJ336/+phf5lLZQq2R+O
Nrv/Zu/MmttGki38Vxz9Dgb25aEn4lL7akteZM8Lg5JoACR2gASIX3+/AkCboGV1u+GIRty4iHmY
GcpFVDErKyvz5DnzYv6mFXy4nYeLP/94AB8E2r2fCW3+zQ7qLsNzYXD5N4HNyqRQQB3voO6Kwkei
ZquRz+Qy9D0RakxocldpcNctnayhaI7fwd3lCTk9+HXIlNLrDkr+V+Du/VwLqUjZINeiQcIBuJ4E
q7g57wHnZutSQQYkLW/X4bObB/CuPO6txrv2QrcPce+DlX/8goNMa1ZpQZhUfIG9xHHa4XTtzP3N
re9QpH1+/auaxNDelZI0mG2TXaGciVrcj3DKrZIrgUGYfLM0IBNfEppKKr0qkGjb6io1/psvK9d+
gqXCLsB1JWou1VAXG+ATLkEApm74DLLLtlzap3VPdqyzWeaKYkS0XvgEvH54vc70XNKvgP7WF0Hu
LGcZbBjy9soEpDv7sE2LUxI8xmVOg9y7Jf3WcIMvZ2lUHAE4pwqmZfDsqRtTouOr3GgOFFVBmHqr
96mDPBDgOzqtLOKz2KaLzaemgurBWr3MuKx93ILxvgpmKTJONWQa5WmI59PCK6tAr9SAO+jWVlCG
+68Uw/ABaUYIQS29bUeyJShAIM5J6qtlAX/a+xKgkh6daBt35oA9g/YZRQY41DM/b1PD/+81/sJr
IMAucjA/r6Ccz8u57+87je6f7JyGoVM/IaNDVA7uG6T/d6dhyhNVN0WfiyCnkEUnTMebo6oT4nWa
FQzQxPDw2M43r6HYE4faCVSeMP+inuz8WpNMP+EEXQ+5NPaYSNuQB6c5oO82gHwGiHe46ntUXBKw
q3WYwziu8J7iziaUAMCBen6QPSEhpn7waJW8V510exbp3ONgX7SNoyCvIM+VZ0F5LJnKUYEtipa4
5EsO7zZ7QXLZMgAO/XfLrEpgyybQhc6rWp2uSW2eJMrSuVYllCw9hzjER7T+LFa3q/t6qdXnnKxg
DRVpvRD8PhmiCqX+VqqQvKyiAJ4YLy/KuQM4YW5pHoyYrseyHXmugPllq6w+pSuOWuVWSh7Xqrec
F265fSetyIkCVNt+2WZ0DDqJCwGqtq2LxSZzlamagIVzOQPuXM+8E/hAoKJBrn5ca0Q1x3v28oJf
PZDbaX4CKm4Q+jl0D+H5RA/DnucOa11fSrPcfF9nmnNhoKsBCVkl8l8xxLngj9LCmvpq6LyDXFi9
jkqImqe08SND46/kDeqaqORZlhFfwGe+ualnhnergi94VvyV9BClRg6jkVSdGP4S4XWjAC5qe0Xw
KQjgEoVgOwESpMVvbTv7CMYREVJxpXRL9YPqqYhTOM/L1Ez/4jARckX7eXROSdkSBky9h0IT4kX9
SScke9yZDGmqHoezL4r49d04Vj5zunE7s+TsAiRGdhEuy+KEdlDoYEOJ+nauLeubal3Jjwmalv7U
McrqrQtL52UJTfj72Zb/lmqquoDSSblyJbV869EFda25KYVBe/aJpJJ65sAX/GkVlRuaVwP53I9K
2DulTCLOFWTwaBrCSx5i01ohb67kWnuOzPV1makKYJaZcb6lv7zgmo0meLVdnVQGgjAy0fip4X8J
Emd5iaZC+QQvFaRqBXyoSUaI3lxSs4Is5ozeCSA3CLv4ZXXPplzdWhv8dwB+9nylERX7ywxqu8wk
H7GsDfSzkUWFhqpCH9xH2Tq2ls4ZpHPqkeqTYbIiEF7wUUHSAj/c8ib0tPR6awfqw7aIkoUdpCFa
nuCMUHwxQOOJjMtp5OX5OR1j/lVQFPLNTMDw7EjZ3ACEYHKqtiY7m3r1Ej47bwnxtO6q9xJY9bc5
XejXmgpNlF/b9XlpiL2JKhONdmX+oHt5+ui4K/da1zPnSHar6q8qon2fRXOFDScQ/VLIEcMsoDpa
33Y4YGcz7jfSvUeD7l3hrKMzCX6cT9sKsXUSB1z5HGE7WVw/ocpBvqfIaUXWy633vOT2f5uY6uwy
LeT0wUrh4gbxKJ+ldvIZRPvqOIXD52OYMspqA0ILMnW4XQN+++tYSCvKhVvTyuxWJ8CL1ftKzqC9
tkhzHm3X0vYGSDyNr4jPnW50QxUONV5dZkZSKCcI6agnvrxOGbPaVLfZKq7vGrNNlkgn+YQJN1lq
KNdKEs/AZNjyZ1sK8wcH1OMDbVrpLXpOACTgaKcfTUPi9hHqzbMUCVcgr5UDk7C2XptnOqAz62Rl
e/ZbW+Z2fvK6v1L7JTCx/ERmtiXqlaoBJkBs7T1/VaZIobt1NrtXs8SUjgt69KDNT6X3y9phBspS
lY/MNJc+LLc+RGUG7RgJV//Iq85sgB/bqcYeXE/VIJ1d2kDC56uNiVCqk5aJewS35exLpoN1mcog
fi5Sfy2d/voEdHG8Al3gXFaNA/uJKBTC9OhalA/q4gRQaXWbJq57msImmZF3xc8QSOMvVBMXE3mG
BLV2lMyB9BhXSmnOvrL3NAEMjedaZSnXZlmtLj014XqcQtH8AfAzsCoPUm97+vq7N+fxfmTM4nOR
gMhKVek8oAR5sPghFPa1Xhr38dowaOghtfYVa57Z5xnQ6k+oRtc3yyqv3gbWJjoraB2AMDKKTLi2
/c1lHMJZUzpqdhEYZXYRW6n0oTBD2thLVFGOsnQdvYUYwb+2VOZfhg56aEVe5l83HBP8RL7+mM9K
aBPqGorsVUohaq2Xq+jM2nBZT5ZGDUMqVPMFkloPKlD5c8mW7MvcJ1MwoyHwNMg19zThev4lM6P6
LCs3M1SeveykjqwIPUx6vBeKS+oF1Rhd2hzliaqc1FrinGrx6lEJQYl7WpSiRZUkF4G+mX2JLLY6
MQGwO7H1CITd52xGC8QJ5VFeDyzrZV1l6j20tNs1JDbaBhmRlNxDktenMCHPvmB5m4WOPjYeRCzN
0ppdIlWEeJ0sGljJIKv3iZ/J060arj5w3ajdqY726mcrXD5pcQgQHS2Fi1WJQGqWqXR96IF67VVl
TudOUN2i4sZZ8rohECTyS/csweFyJDuKjc8W4eBB2ICvDtegrdJ7Dx5t6wiqKdhpGt+MZEd6RgbR
O7JAgoPNpT/llFAsmZtqUd/VMImvTtwwv6BB3+KiuAwuUz/IS+ousg9oUlr6IbSg0WmBHgHbVbHk
x20pBx9x/8WjWuqbxdq3dOmYPH9oIYlhg8pF6yW42SCzdxJa8hY7gNkqmAZaMENsR6GhZepA7HRu
u1IFi32CcLgefoQZkCIRjRxQ4kjUnJzUlO6QSN6Wx/laXj+n0J/eYV8eagVpfF4pdX6mi4wTGiUi
5BS/K+qcxUNerc4Nibz9cUW1k+6F7YOSQOKtxbY25X08ZM+WbAhwiRjrUkX3E1yI9aTRUHKcwfxw
GStL+bx2gq1E/apGszxV0aNWScA4R8l65X3iHPA/5RKUNFTpSs2exogDPkCJ7NRQZaSmew7ETa6O
QjJGSKF5tAhJ3P7vEf8WAQ4Y1UvZrjiq8tA8zmoBgdW8dXFSVF4oM90VLi+IcxYqL9EkQvcKTd3p
1lPrmShu6zDV1Ur0wYWu6WImo1AyrZWl9uhpM3+LRJ2ZrK6kohDhj7O9AwwaSyc1NCWPIaVDQXgR
oh6AZxc6ALVy7RolhO0Ygo2aAkVhSd96dDwpmvZZoccH2AusMXfAn2drCCOW1X1GbHmOJCk9czky
GV/pQbIv7HUtgeyGMhrIxUyhBSeryxN9s4GXChI4aJZQCJ6WGQ0xU5qpNHQK3Oy4QEZImiL9JB/7
Wh18tazynuw+FWCyZvFsWq4syOHLVXhrwfn9Tg0tlJ3UAEbs3NnWd81G+j9zs+0mItJVJw2rw916
kW3vFzkZ5HxHiyg+bagJPqC9VaBh+qt/9PpAXZ7sL+7KqkLuac+LfXup5mVeGyOY887rZ5Jwmj2B
rBF3Bqa0eRgwiCO3+1gCcqiDJuTiC95HPNxXuZzvLdLPluH1Gbbr+frfvDaDNpF48fznH6DKbA7l
XsageadfWQUyg6Kll56CdpZc/3uroEy499vAfgQqkIdk4LhWwSIXOnARdGUCtFMxoIpqTYEDbn8R
LBV2ESRyYdv4l2b/FK+jQuxFmhR6CFoysH9v8gcj7O0DB5FgkAbkktvJY1L7k3dgUYFDwRSgq3Fa
AOY7eBvwC5vAegl1+7MXmGSd+58K6XT7/EsWMH+mZHBMGSjzn4r9JCAALoEqHeQFdB2GXDycRtlg
N8t9G7AdNgApQrCs32xkXF4AhGm7N1u+h390IOgTLvh4Oph7m+fAFBQqL9gILCYAIcWDlxjbIhjt
Ow1aBMh1oDBRjHYR8K37liBORc0BNcfB2Tz/lkf86X7ASDnDBm0HWKFVQwcYCZ9L8xycB1BaTgCh
gM3Vu1NzbJYA3Fwd6hN1maOfReh+6Mbe903BshCDhxYEGO43UxnXfrC5ZAw1BcEhRrqAXr92kgfx
kWVMdJOKq0YXc/OMbj90DOrDNoQ94XA0ROG4neWBa7RhWFeoOzkUoJuntb0RxcrQlR0W1345VKYc
Bm+6AQj+Za8gC1I5QNXm6GYPbR6p1aEmAEO+gMITbBy4AZn0pmDWb22jDUZG9NuTuzSH+gFdmwCo
YKdrMNM0T38VFFWecCYqckNLOC43SPlWYDSG/fzOhBYBQaL43dnvW4GimOgvGABmRZmNp13wMVkB
h/XQnIFuTsiECuxLdygeBAaOLuQkWG61/aYRTV+hijV0+qo9IQEMF2J3CxA/8r4R2ASHNg2YpCVa
Dzk6R6iY0PMN3QrWBGi5aptGdxgehMi2MaFmReoIp9s8owsJcFby0Cujht6KTk6E7dDO8tAWtAng
MJLawMWaZ3y2QG2rfal/fl3i4syxhy727iJwYAsKglWm6AAFM9eY3Zg8AlthcOZMngCTEOmh7s58
EB6TOKArE6pYyFt3x+a4Dkdezx7qFzUHYmJSo8g5fLP1nl808Qi00pFdaD8foS3A2znQL+rqBAiZ
SSZRf3EVHI1EI5lmVMXaz9uAfEw7ghbsNm755x6BsgJtyODpRHeqeA78okPZgcZzMizdjmiXfUyr
IBBTQ23BIFASybK9We7vCNOZQKGgCAbT1i2M7tIA3aToyB4WNHNpkMmbqwRfzcNxs78KXJsR7QOC
TEKpeUa3I1SZgG7oKnBvJmDCEvqzt8yJJZNQ+FZYGF2EQM+7PjhCUCdkComDwCA2z4E/sEgqg6fX
uDk16zwiRwDqbXhSXSE/BjELNv7i9KkuwcAkvOX3YHpcAQKbV/CWD3IEhIk2FgCpdLfRD8JErgyY
h0OEMFpHAAXN4DCJIhs0PNa3WPDAIRAsUlrB5ahdmDQ+dwg5Ay89zBbgK6LQDPXMy2GSkL/l4Gxo
P8bmEWhIModeHCm202VAMbFLF4rq/f6hiEM0BFZbVNqaZ3zHAnf/wVbALKkfaRYtXs3D5tpfBfwi
yUThFLsrxeiuDGQVBdR+2F7QJmioAj3ZAS8OAiRhC6yQ2jQsiGVqXdCIzkjAvcrgVeASTemE8nt3
Rh7YgkUOAadJE0i7IcaHwWEVBicXNX1CoCzY+LsdcWALMP9N0PBgoUTbyshiBJR+h14cuT4TCsMu
t0sSHMyfSiNno8xu6a5MozsdaTsbfDpQeufoQ2sCpp/mOTwdqETiEg1BltQ84zsdNFMZagsalUQa
TmBO66otuJj908EirUbXKm0R3V4ZnS2olJ0HRwoWKWSUu6k5tr/1QbyIt+RyISA7O8c4Or9A88fQ
JAIwDPgfRbz4cuWNogufUHzXv+P3RuYdEVZvt+mAtBo7gn4U0ottuPRDWg2/weFAc3vnF9oAbUSR
gkgoDU63c0biXoS+fLsjDvyC2BFYHDWZzhGPaf5wCLZB7CArgOPVIQToouKDSAm0pqZrgrauu0GO
LlIgK6oOzSZQbtDIKBEXd5vhYBUaoKIFZls1R3cuEOh3tfF/bgVkUyAggJFRtKT1jkVqkiwvaozd
gTG6SxOFMNFdNezSxLGooOxm0cjdPIdOoIGiiEJ319kwvk1g/kiQ8qtoLBEuw8PKXu/SBAeBIpdn
ADkKiBVa3Zvn7wcHf8NrfuuHOYKR4LnphPEX+Uu9MD/7g10HyI+fd90fosVDwPt7fygaY9rvbvtA
xP/+Tw8L23So7H2461hpvqf7590Ef/zq3nftZrX7P8/9RTbPnrxt88G2e82W0uZ/gvnjPJzvA9M5
jNif39/kzz9677m3C/5i4Hx1MK4oTw0eN0NSM+oP3GDIhw+8mkf5PN+9YtupI4DZQ0c+mgf+1ziL
/N5bt3jnwWPHQZzNn+PdW4q3bjGTw0eOosVT4T+ti97gTdvO0MGPFwGsKNlif+QW9Tt45K7V4k38
9Q2EPuvwsb/sLaRy6Lecsur+c+/37IBaQ0c+W8SZ23/lDvYzdOSf89A0/YAvtu59O/Be2+oXz3Ov
Z4BKi9AZ+sIX6HZFsd/fkS34ZfDQ0bM/P/AiLaBk8Mhx2TcL2Fs46IcOe/Wjb2pBD4MHZoD102q7
e8XG7bVou6FDX8dr6CYOl7ltfhw69s3cj3reA/zm7zhebuZwG86j5/3l6Irpw185z+dPEDYuiqJn
0125evD4/pPnu/N+m2FbBB0+NGdBHhc9y0YwXQBzh4+d5z7/SRJ/N1gTQbWFy98xerzODof+LS8e
R8WBcQsSeBIYQ1/6dvGYIXXZX+22eDV86M28f251KPPhA5dvzudhknt+/1jv6k2/Y/zLRZYvep6q
K+P8jsFvFpX/1DvGuurI7xj8S5ytdnbRWHdbeBg8NDxT3pujeRZzUvbNpc1m/54vOJ6vDvd+myYe
Ovxbz++veJt3HTzsKiAi6d9q1DaZOXjobOEednI3XSpDB363iCI4TDbzg2tC1xE4dPh7L35evLnI
fzjbWmTA0OHfx+ufGGKHx/s9X/CjIXbZ2aHDf2D1F3m+6IUUWpv5HD521b9VdvisoeN+LObevk/p
UpRDh/20yEJOtt7IbfJv8Mg+N5sD8+5qj0OHfphz7iDK2N+aXdZu8OCLvHjz6aWXp7BL+mrw+K9J
rA28m71CWfzqyC9lmr6RqPyYf9qRo7z0z/rJNfEXT8Finv3nfwEAAP//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_xlchart.v1.12</cx:f>
      </cx:numDim>
    </cx:data>
  </cx:chartData>
  <cx:chart>
    <cx:plotArea>
      <cx:plotAreaRegion>
        <cx:plotSurface>
          <cx:spPr>
            <a:noFill/>
          </cx:spPr>
        </cx:plotSurface>
        <cx:series layoutId="waterfall" uniqueId="{4F2781C9-8DCB-4877-B227-41984146D7B7}">
          <cx:spPr>
            <a:gradFill flip="none" rotWithShape="1">
              <a:gsLst>
                <a:gs pos="100000">
                  <a:schemeClr val="bg2">
                    <a:lumMod val="65000"/>
                  </a:schemeClr>
                </a:gs>
                <a:gs pos="0">
                  <a:srgbClr val="0070C0"/>
                </a:gs>
              </a:gsLst>
              <a:lin ang="18900000" scaled="1"/>
              <a:tileRect/>
            </a:gradFill>
          </cx:spPr>
          <cx:dataLabels pos="outEnd">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FAAE3EE8-DB7C-43EA-9886-DD8E21636646}">
          <cx:tx>
            <cx:txData>
              <cx:f>_xlchart.v5.9</cx:f>
              <cx:v>sales</cx:v>
            </cx:txData>
          </cx:tx>
          <cx:dataId val="0"/>
          <cx:layoutPr>
            <cx:geography cultureLanguage="en-US" cultureRegion="IN" attribution="Powered by Bing">
              <cx:geoCache provider="{E9337A44-BEBE-4D9F-B70C-5C5E7DAFC167}">
                <cx:binary>1H1rU9tI1+1fSeXzEaO+Sv3UO2/VSMZACCSBhJnki8oBorta99uvP0vYEKw4wNTDqVNmpkKB3dbu
Xr1va+9u/ue6/891crsq3/RpklX/ue7/fBvUdf6fP/6oroPbdFUdpOF1qSv9oz641ukf+seP8Pr2
j5ty1YWZ/wc1Cf/jOliV9W3/9n//B5/m3+r3+npVhzr71NyWw8Vt1SR19cRrO196s7pJw2wRVnUZ
Xtfkz7fLRJfhzertm9usDuvh85Df/vl2601v3/wx/6hfHvsmgWR1c4Ox1D4QSgjCmbn+Im/fJDrz
Ny8bNj3gtsU4tTdvYPfPPl+lGP8Cge7EWd3clLdVhQndfX80cEt6/P792zfXusnqadF8rN+fb79k
YX178+ayXtW31ds3YaXd9RtcPU3hy+XdnP/YXvb//Z/ZL7AKs988Qma+ZM+99Aswf5XhqLNXBIbx
A6oYpTbh6u7L2gaGEHIgJRdKCnmHHIBbb4o1MC8QaDcwDwNnwPz1bS+BuQpLP8zC10TGOhCE2opJ
a42MvY2MZR9IZZtCmZvXZyrzEol2Q/Nz5Aybq7/2EpvPt/0KCv1atoyRAy6ZzW1CdtoypQ4YY1RZ
Fn0A7rHKPCvOblQ2w2aQfP5nLyE5v+3enN324bV+RVz4AaeEWYSvLZUJhXjsY4gpD4hpM2XaMyP2
Mml2w/J47Ayb87M9xaZdvabvZ9AHITkXzHzQhy1ciDyQQjDbsu1dLub89jl5fofMetwclau9ROWv
ZPV9lb6mf6EHFjw7pXTm8m15YHMTFszc2C91r6Mbl/+8JLsBeZjCDJG/9jMWW9wmq25V3t6vzn8f
JUNTTNO2JGVirSlY+ceaYgl4HltyRuz16+L+2WtkXiLRbmh+jpxhszjcS235fJtlyANuXxMcAbWA
RpgbK2XSbXCgNowzKolFH8KCbbf/ApF2o/NoNjN4Pp/vJTx/lfEqq141KOMH0AnbZGSjOrNoWSHB
ZIoIIdY+xpypzksk2g3Oz5EzbP662EtsLnVTB28Wq1jXr+htOIIzJgkX1iZbmTkdhNIHlJlcEcm3
jdpL5dmNzvboGUKXi71EyNWwJNd1eN3U90v13/seTg6EJYhgTDyYry3fg3CB2eAJ6ExzXijNbni2
Bs/QcT/vJToXAeiiNydVsspuXhUeSW2qxMbzq5l9swAfgWeaqJq7rxkb8FKpdsO0PXqG08XJXuLk
rpLwhy5fm7OhgkupiNqpRISogylAQI5K1jDd75B1APcymXZj9HjsDCF3P3mbD0H4ivQANw84/D9R
1u40FBQ0XmEgoa01djMNek6a3aisR83w+HC8nxqjURZY3bwiJsw+QNAmhMl/xsyPnQ4xxYHgls3k
DAz3BaLsBuTnyBko7oe9BOW+avNG/3iDuTXp91cloQGQCQAI49vZjmUdmERSBSJ0bcjw+uNs59+K
tRus3Z8yA27h7iVw68jUXZU6CV+1osMAGVOgQjf0NFTnsU7ZJjIlDg4UzujuS24j93K5dmM2Hz9D
63I/0Zpo3ne3ZXU73K/WK4Tc5gEBG60E2yA1YxQsfiAtW6DsuwZKzXTsZTLtRunx2BlC5+/2Up+O
bjVKcK+YsjJ6IDkyHuSkO4M5mx1wzpkFXdoZMLxAoN3YPAycAXO0n2Hcyc0qeMWYAUwCfI5p0fsQ
epYJEQK1EQjkUBu919V1dP2sILvh2AybgXGy2EstOUngbXRY3a/M61gxYIEYbdNBMCOtbXVAuC2Z
sH+S2o8jhZdI9BtgHuYyx2Y/CwrvdRNW4epVgwHzQNkwX1Le+5DtYEARBAPERv/HJimauZgXibQb
nUdDZ/C831M7lt28MjjqAESB4vY9Jz2P1OQB+DbwpSjF3X3N7dnzAu2G5uR+4AyYk/2sJpzo7hXd
PqcHpsWlsDh/cOuP42fFDiaGVBJz8/osfn5Omt9AcjeHOR77qSinr13bsdEcyNFNY22YGTIzYjYi
ApOg+LPxMKgtPPYwz8uzG5P7cTNUTi/30vOfYkma6/gV8xeGDjVqUVuKn41OjzXFFrBflmUxsmnq
nNmvl0j0G2Qe5jLH5uteYnO2CrPb+037CiGZQCl66tp8pBCPgZHqgBIU42DndpI3z4qzG5XNsBkk
Z4d7CcnfqypA03Wts1fExQIFTZiw7N8UQal5INAqZZt8nXLC0D02ZC+TaTc4j8fOEPp7P93M2aqq
VtdBU93W9WvmM/QAFRqk9dbGas28DSpt0hToj7JnbubF8uwGaDZ8htHZvmJUDq9bCJ1KBvA6sGzb
QYAlUb4h6GVXG5uGYPqx7pytnpfkd8Dcj5xjsp8UwET9Ha/SHPbtNZvXODuQtkCeed9AMMtmpgq1
hd42EJ7ruBps52OAXizWbpRmw2dQne9nxe389nu5quLV/Uq9QmgAFFB+ZkDiAYXHoQGa18EXTJ3r
u/ukXiLR7wC6n8scm/0MEM7CqtJNGb4eNjBtOOwBMmDj/ecdhlMPG6Jpi9ANmTOLp18i0W5sfo6c
YXO2n0XRs/A6CP3Va4Zu6C9ESKBQCl2HzDPWGbkO4gWFuG7z+owVeIlEv8Pmfi5zbE72IrC+fvKU
3doDrO3a1jv/5QFDtE4jJgNpw352b8zsGhgC9BHchwczonN2+O/3Yu0GaTZ8ayb7cbLwLJzak1+3
53PqiFY483nvS2aRtOIHROHAJ44f3hvRdaHmRbLsBuLR0Lm67Ce5OZnm6f88f01Pg14nipMGDyWZ
WTCNmg3Oe1K05WyY51+s2YuE+h1EjwbPQdpPbu1MZ/Wr1m042mvQiYtmtd0kNDGBEMf5UDk15jwO
o18gym9guZ/DHJLPe+FmtqTGEfYpH/iqy/h+dV4hdKYHyC4pn05G3X3NExxxAJUxkQJtMtCZ0rxE
ot3Q/By5NUtM8ut+YqNLHDH4f9D6hG5Bhsr/w0nD2SEDC6VoGwcNpdwkP3OEXizXb3CajZ+j5e4x
Wq9+IARcKI5Row+NbbqbtvkcEKA47DZdTbAJqOGiHtu587u1fl6qp5C6Hz3HaT95nQ9xgkabVz0i
Cn2yGWDaHAkx5wEcCkA4UG2a94d6Zhi9RKLd+PwcOcPmw+le6tCH8tZ/1UoCmjxhx9BWI3drz10l
AUwOuqe39eZ5SX6DyGYGczz285DbR5wPrYakXb3q8Q8cMbAVTn9sqDNzri9omraZbU917AcS4bFN
e6lUuxHaHj3D6eN+1g++1Kvgfv/+9xHcdBMBKjsgoTcGbdZwe3fZjYVuKCpnkcFzcuxGZD1qhsSX
/Yynr27LFBnC64GBPk7TEhT/zeNo9N1KKpXEVR13XzOa8wWS7IbjYeAMkav9ROTv26p+8/OunseU
1dYE/y2ThnuFOEWNGsW0u69ZEI3zAxL1AzSub9qiAd9jI/ZisXaDNBu+NZM/3/59tZfu/++wutZZ
Fb4uIQ0yE2cH5MaX/ErhWLiESKAT+iFb3YLpJSL9BqKfQ+fwnOwnPIPG/Xf+/T7+7x0NegihOjBi
v7mNABU2NHoQ3IljbtC7f/aaAP37eYF+A839wDkwX///APP7q/AebgtcrOrV4d01g49uw3v61bu5
4+7D2dCNGdoJ33rrn9z8+da2GdKYh9sLp8/Ysl8/r0KZj7ldVfWfbw3cwoJ7CnCTIXoSCS5nk9C8
DrZ4/RJ6e6SwcQKYmwgz3r7Jpjz1z7cIPVB9gFlVDHcg4JoKhB4oH969hPZGtAUJNGkL3H9IcW/V
/QQ/6mRA3vCwGpuf32RN+lGHWV39+Rb19rdv8vX7pukJriYKiuAKH9wSg4MS0sTr16sLbPDp7f8n
jtogIqMqjgc5BP/UUZ3lC5mzrnH6MdVub5VpvcyL4WOi6di5SdC6yPCUm3lmvozaMIuckY3kHy9s
0sDJsli6oTK7276WxsLGh7u2x2In8euPmW0YTtkk37hR2gvWhPky81V1NDDTPyx7JQcHixgee6kQ
l1HdZe/7vh7Pk0jUnWM35nhsFZXHXS9Ky3fouI0XjfZ6x7CSwKmDsnCYkuVpX5SRI1OWOEYvoqMO
wlGHlTI/scbQO9FGWV9kyufvyir8FlmF8U+YpMZnv8ikw4s+O2oU9Q9zP2dOblf5h7Gv7EXaV59a
278RRoxJepgpCegnTod4qVQcLAbBDCfys/rI9OMfecnCzjFVrReZOdaHIg/HJS3qfFmMeHrQ0k+S
9aYTWvVZrQvmNJR+Con92WubM+KpzAn67LIrRvK+7/LISeKsdajdTf+k7/WQvud2/o+X1tQdSd2/
iwf/m5LeiSx06ySMfYqH+Fsh2sixtL7sI2P8GieZuchZECxiO2+WjTm0bhhmLrbg5555h54VSSf2
5CRC4UiBj1ZFz46s0TI/sNgwlnUb60u/UsmVHhp+RXqWHbEsyd3C99hSErt3srounMBMf1Rj/hGX
D4zHHjfe1XwoVpqT8nOu6tYJQo8yl+XJYWfT/GPSiWPPHm3HFnXxYWiD8h8e259lFeoj3ZfhEakG
/730YutwtBQ5VoW0D8vE/pKMuVE4nHVffO7573iqK8u1/Cr9RJXXXBtmUWauVZjsU00Tdp6GRUAW
HQ1629FBMR4mQXbJDNIfsjIrgwXV7KJKarWsbC9bMBZI14PmOFHYhosgMVq3TftCHZUFy+MTPyfE
8cNBOxERtlPbrdTnlPTNqe8bdbPsSkN8sXgXnvJUmt84Jr6ohjp00zCi4UJgLfWS2KVXOqwfzNNu
KER9oiNTOEJE9fDDyMRoHNml1t6PQVndWUJLFjh+xuPDxApZ6ZDEd/M0IpePLyLdMhHXOh/K0A82
V8A+/Pi/n3WK/+9uJv35y+kG2Z8/oUK9vnr2yXfhbNrkoqr5myZD//BZP+9Anazrw4WoM3O9vqz2
3tT9mxe3DP1WrfXejU6WkHL+lJ2flWx/Gvu7cRtbL+WBshjDaQBY7zubfm/r0SM43c+J66DQ8IQ7
H2w0BGxsPTqdGHgXFJs316VsDD1B6xqjKOooghYchWsg/o2hZ9t2fnoioaZCLE4t8KQ4qLht5xMS
lRnpYnFrE69u1CHNeW4krpm34XglRJPHK5hlUS2zYqgGvqhpL4LeNbRnfvezkmeGq2kfW+9UIIZm
ESsjK447lSbVWSLS3BgcHfci/y7iOur1wpAyiZjrWxYnt1YPk3GRBL2VrGxb5N41S1khz30ZFjCz
KQkriMJzUaYfAmLC8i/8RJRx7uhOpOl7Yg0FRPbTlAynNGVZ9MOoWo0xjyDd4Q2RqzzyheCPTRRs
FFpqJ1oGy4Ud8dgXWiQNm0AG9q3X6SwqjuuUJ/w44W1VWsdj5ddh545hjptCEtMLqbd8+vGTV99+
/tSvw1AzQi4L/6Wm1x/54jFidiVNGd5EJGZx6NaaCSi9UtQoomXZd35ZL8qg9nngGNwY8+xjx9lQ
UZfwUXbsXS2DrIodDZ9SknNcD1PgtaeFBLXxWEYEI4zhgB4umkXhatqW2zL2QWjQoGTGjTTK1qQL
f7R8q1gmNq+Z6WRlLeW3WJhejeD/Iax6HpvpuQijLAoyhqINYP7cvBm0pQ1m3/gD9px0WjNPqn8C
7tHMd7oobMIPmYf7s2snCDQoG+fpxyNKm03bwhWuOOCruADlY03L8ggaX7ShYfYBu0G0YRXMFZ0p
xQqKZMBsj6GVnIcG0eSMxcXQXMaVaY6Bg57KBIvytCSICrclERQ937iZbKq5gw6ZAVDL0IyGOPOu
PTVmojzSRZ56w6HhpZUajga77IHK04/8dfIo/ksQ+zj3N10WMIsRAyvwkmgwyxsuO2j5ciByJPFS
lF1T8cPQ9rj8VjZY9cKpJAi1bxrhRakO21CbeffMRiAzS2ZNlxjj6rxJUXG0F2d5ZlCoMRIqr43v
6Fi1UuO4r4NJIdJeB7iku+kiPnI3TKuB5k6vKINUIjSD5jLNZTS4mUHK7FKlQVpmi0Lokl6kCGOr
70+v2WRPf8bViPVxjAVnwlB1xz1Z0JaZLWk6zy7NYuy/92VdYhOYTWxiscy+Y8Jw+pK1xmVO42JS
mrrT07cw95t/u1gEOcdUOAPNzJFLzMWwC1rVQyX19ywRBmx4BOs1dk47mPUgTpknYPcrv8ENfGkk
MljUMk9LIo5tIzLa2CkCWNvJ8g8BRmXhmLSnvI9znT5jVsh8j+F+CbQzUlxhQIGwlDP/1LMuy1U2
su+VR6WRHkZ1lSfNx2Kswzxzu2IoIJxhpS1e00OR6mFhx+NgXHZ57p1Uqkwi303H0RxO06DIas/J
kO14tdsI00guZKr8MXUpUz1MIjWigWTvzFEl+NQ49LqieEZNCdLErQ2AdB70vpImjnDghLmYWQzs
zKxoszb/ZgktIuHmJi5vKBzPa5QqXTJaBky7N6ytZ9JwvNbcmZOceDZe6ruayWLZdMgUnlNoPrfi
6ARBMCIUIRSFoV+2RdzHVeoFOv+Wl9Ci4pBVsc3PKAnYcMqqZsByKK9Nxqs06IfBcpqg7IrAhcHv
5IVfjJ5xXKY8Gq9Ko6nkuR3KKUDoeZsm6ihuxASPrpjCFhpaS7QXeRnF49WYyLiLHTNJJqcVYvUB
kM5UgF8yxKrjlZ0i5/McJqIB36rR9Gt7kYuKVUtpNRN2ce+HCDCKu8cr2zcGJIe6j/ARGsEDJA+N
bIoN6lyk8aqvZFbkS9WWpL3kTI/1+7KMEXcnSVrS1DV8L+2PfQ7n+jWzM49ftWZLsMks20ec0RaZ
RojytG2Ym3CsvoUqKDoMOdJ/RmZbg3lD5hOVJ99Gklal7/TUtPLK6XSkkxPWFB0MxdNPnFsjOp1P
peSOaYDvnj+xKs0q6FLWfWVjM23GruGT+aOVFcN5y7YQ8psXsRGbsKNNXflnd2RG+YyWT5TGllIw
XCJMLTgu3FNCOaLkbds9MmSXhpLpVcqztGZOrRth3OoiKGCNgrjKyGHpWTr82Fa2D4uTB0L7h75d
01Y7OD3YJa1TU784TTxbXvYMieDgVB2R7UVtG2boFmLs9Sk2kRk4kcm9MHe4BwIEyh6Y2Ie6DRBd
nHhRXE+a3+JU3Ifp0uN8cFhcsr49enrh53bNxskfc6oQ0bt7qcDzbM84ll6QdUVlfWmbzEQQK8qS
Iohtx2nfcgRZ/DggXY9t28eK4Ztf30W2hsynLc2aqKPepdfLaUvTIhzT8jjMKZtMZDFWJlkWSZtX
4dEohhha53XpFFOTwU6hnRYpoEZPT4nOLJuNCMiG24RVA4K4N2hmqguWpaOOMvrFrgMG3apBlkCA
2mDNpLp3eozWpwGyeUE/qThs5WRSyryAozECgjCe9GL6lS5inGhIVGTx47BLpnUohk7Lc6/o8a4w
YNMUBz+V1TI2rJItc7tsWeUO8BeY7jNTm2UAmJrC5VUUPfO4D4Qj3ttGq+5jYiWNHr4wv50sVV0W
2FpjMob6ujbtmGbOAMZmvLJoNvnH1NAEgPQyTfzhcEwlqf2lYkbTfUGUWmI5Oiti2H2sHWFNstBQ
2GK8S/LJujUwm8chzTuYtRoRCR4Y1p6Jn5BjESxF6nMsRV1bgVG7ImkiqESgaISf1uszmcLpQMhT
kfZMR22EC4iuLCpspJ3mL6Eu6UYuB1kYn9vU0rAO6/CWBnbfxi4yy8DPnjMLM3c0PZLjIBA14ZbA
C80TLzPSCCHz3vpcNQQ7pB5whi88gu/H+vAo51ocep2h+8qRCRuw4EnrZQhZYPSwSl3ZJ/VHS4K5
iZZezW0YAyhke1Gi5xseIDWg+HWfwVFtYPOLLsNS9omdQVegRRMcftxPQBhRSPBNDZFqL0wNWik8
EnEM3xTLespTn15tPmNgcVZdTk4ARgJ30SAKmmc2CAcrwzf74XMQDDLxnLqJWe56nelF55KOvBwO
iwD8pe0oSlUUOGVZhMU7M2lYL5wc0Y5xWvqpwc/AS1rMLTrd+9dmmJjHnddwuYitTCc3PErG8iLV
MsUfEBpJ0n3gLTH7cWFHmRKg8RA/VmCuOmG352UReL0GjWqm5D0zS6IWWVYq4kZ93ZSeo3u7GCMn
yNqS967fxy2UoR3Lbkic3hARj5aKkoZfyqQeuO+aPWm65ihXXUA8xG+eX5/UgYXIzLXGpBtHpLXY
ivlJHw9e4xRVHsllqyyfLURq9OPnTmoaXjU88b0F4zUl7oD8VA+O9OtKLVRIu9j1ReIf47RmvSi0
2Y2nYFJN84h04GqXvlHZgXmYxzrlXwbR+rHxRWmz7z/3dc/qM6OqM+MCHsNqbkQpZflltFo/006u
NQmqT6ofk/jIC8FuLEfN7VQ7KtaMBq5VjlVhfydpZGc3Ac112y+wVYbiVjV115lunHQViY5rLyuE
vUAeIBJ55KVGLM8VsYw4PmplTqskuA3sjNVY5Z4wu+RnI9MttvRIyioPPqG2V0vzMMt4nlsnjfLC
IHmfiT4u/MOo9euufd8Jzw/DpcfTrhEXXkZZcSIjHvj2EntFgofP29FE+JlUdtgpxze4LOpF4JVj
NJx0fmUE4VEXpvA2bqw6DgPb5mEj/tFGI0V1gs3RGZ7bMYQt5LzJEXUppx6Y3csPCbUsfKvXvzTC
MMFruEKT43GjrnjxfWwKRdt3kSxznx6T3jAsyx0iETfWUZ9FJE0cwdvJL5rCCDEdnwk4lVXvDShr
upEIlPA/DF3e5dbHyDOiLllaMTNofhI3g7LbDzJiIlROodTESVhlLYL4yvI9zxhPOU8qrJQxFDDZ
Z7DaRSBODeaVVvKehEVIko9R1EW2d9hFMAT+oQ7RjFi6MFmTSENrJCY9NP1gCIuFmccRahhZbRoi
+4f6NMPz0ihR6kvj20XhlsiDsbLUbkJ4EJfIYPoQyI+QxSkKNcX0PKgwezcPSMbkMgq6acVYUsf4
pqugNi6z1JpMPm9r37Zc1dUaG2DMEG8c1apM8b58PdWgFiOWr4hwwYIFX1J5eFoSECSZGQkneEjO
Ayr+Jkk/rXPGVQQuyWiMElAYWWwH/LYokNAUyzIMEWm5nU0Gq3BDOxCNAQR5UzRXdZQ1YYb1MoJR
HwXNyEl/ZkfWJHIIpPPxUmJn4QkMLxXfPaOfNpgsjQl5MRj4XaLSaWnaluCtcLF20UGGFgVxzHEz
n7JkrPgOwi3A70Sfa3kZC+4p5vJOgQBycisgWIvN7vHGSuEjrciYJufVw91iNNg1pbuJcZUYxfQT
q0R8xsywNC43S22s336/yOv3gSmg8ZlF8xQCkMwI2u9xKPOwPAozNmDSBR3xd9scnzI/NC+RgPta
OWINlB7bGlsNmXdT+icZUYMnHBIH7SA/qLTRWKWWpgneQnNwbKULmsNrlRObwxT0+imu0ICOWr5Z
fFfrFdQ5NAh2bT2ngIbI0dxcZ7Ijx0NjT9m5uYZ2vT1QMEmwPpKHGHEorGSafI8SH/apT8rpMQEP
JH456MK0gi+jEfKmfoeZsml51xtpbIYGUmKS06eQsKwwDueqGHZXVQeT6OsFNcZuxA86YZpbh4Yp
sjg6GVHg7PMj3wSjZR52YaOh0yryJ+aj6oBv2Fq0+E6kn2H7VAIRKyZftgh2P1TgsqcPpO30jbe+
jW+oYU3qkI5ikj9rpB90X5rET/wQlUQbnxsUjPjsOK4Gi9SnbL1XwqhStXW0WXIVtSXE6UMW40Pg
ATQeHuVhDD/fkmKU5hdEbpHdLvLCqLPQNSvfw8NFFOB+6EWd5OA2ExAGoGwAU9CcWNqf1LmBf8Xv
4qGRkb2MESz2wzumqqTXxzXXZpq6ieJJ2jpehSLRCVGkwfuDuqjwDUGjSM7TosG/Q9qBRBNmR0AV
FeDyk/M2rj2QAl0Z4ekk8HV7JTOvRxbgDaje1otOwZRHy54VFBbGLoOksQ+TFC42PeyNzFPViVBw
Vf1XU/YR7I2faB3Hxxs6OaqToIyWTZAg370eeIWDDcd5FGA5jtidzhTaTrBgldfF3njFAlt39ZeC
dUEnj+v11HvlV1gilvdjjBnFfleJQzmaBFauLvm0fKTPp10Dvmra4mv+1K7iDitAGjrNtw5Dim8l
NjjeX4SgQg0nTEbwyrjGNM6UA8pikOkZy0mJd8iBTDlsK5oK+2pNsoxEJKW3bLKi9OiJ7xUjPmNc
U28e0nKwhoXgMfhSj8RIfdMUuVPm1gmICXGaxnLSpxrlO5DwfmzXMJVMegN8XjXA0kRLZLbT4jUh
m6gC2tgxuPgoyXwMx/0AmOXXDuGZZ7zrvKosw3PFoomk1A3c3ZkVe0zWn1AXTQfvsPciYwiWsstF
Ui1AXeCPHjgWSCD5jftoDSgcOEMF8EeDj5iVzNLJbaTCm7ZbSUuCzbdeyajWYKJZaIasfdeNIvWs
T/HYdMZliWAarMKYF0p+g73F/jK6fMQKRGgNmLZRnhkw/kgvJ5YqCRGvIrJWqe7yb1INQUG+8z6R
ybmURT54S051VRs/upBEvXcIj8YS4VQJ+G/DtRNilVdgJLu4/mz6ReT7KKYOLOgvOguxTXGj2rAt
6NfKs0FNHJVx06bKNehYxVcjbyjXTgPv0CPZJ0QjprQsoRrSYJenkaJui18aVutYHSpT/WIzkzWW
RR6BIHbxJ6SGaVp35iZJ2sn+qcGfrAmi/0l5wyqd3pHdsfdeRKffCWIaeMfgD9MbPQZ2Ij1E5j7V
NsLEy6HKPqJF73ysB5IfRlDUSStVOr2y2bKIKWGJFK43wEtrPnwyp4bvlv1QMsshtDTtj01g+Z12
OjMDe86H0VP0pCuySct9Y5zowAp1InzjCMvqk2I0sb+5ifrDOXjLSfI4RKXx2+ZBolRwaQW2inG5
ztiyMBqt2ImyvOGf4rXBitdEY4FecOwGIykmErIqZcn5IvXTQntOUMjGuGxCkWPOdYcqXvsupP4U
xgW8xzOsNpnEau4UztAx/IjjiWZS8pxOZcZF1vXTnrS8kcahI4IqS9PDIEqgjcv1goAHnoxejJZ1
fC6viBGdBpQllv0M8TVL6MHlwD5gB1MYN0l+oZWDGjUE8NX0MtBaQmrL93toQ6dhZguDTxqUtCBe
AqcNi0n2Z7K7bb5rejxuVsKJiOnPmeL5sypA2fTa6CoLVNXaNEbggCEF8gBo0tOPmhHo0CYTh5nx
LFBW+FdOaf2jClVnx4XtIZS83yNm3GvtFrnH+QecVJ92t5LBBGoTRkBY85IDso1xfFqWbQoBbWrY
Pzb+OogtUQ7HPqfbsngto6BvI/8SJxZhxkJBpni8qvBHXQ9HjdD5uXX+9YFoPwVxIG1FQS6qGa8Y
B6VJktT0LtDAA0fhx/D4J9YQw8xtNPvpCZKJtvtZ3plmON38L3C7gk1xt9+cyOyTiKPbJ5EXG4vR
BeNE2g+SDUIse17Z7TLKvbH81HRsiBZpk032nJUwDUY1cvijZyTa3umQCKnUdDsns5RAq+C8LDYo
0+isgRUXyVqpOsR10PG+QVdPsQztNgQEAW8GaKZicA4ILYxgEiTKWdGMblsgs1+KlGlhOj1My+DC
1Bd4O/TDI+fhwJBPut26npWvzezTk5jDCODwt+RM3EQGSpagN25738DvFjXtjfY8qOLJMo13gVBe
iaz5NBh2w3GV68upLoECCI7F4sb6u57X6Zzf9vOsHtEILjttzjdur/eDInJMDcuqHfSH+f+KWhMm
KP/pz65AMdBmy38xB6zzwES3YXS+dksIkic0rDiBXmRVMTmMpyc42ZdH2xQbAuWn6RoQ9KNwMJoz
PrMbxj4sRxEfW5lRxsK10tRi32QJhXlOBX99FKCzUcHD3z1Dkjk3dalH06HxpX+8DkVaAXYE+4gW
Kb49PatZbQ2fjg4N3IRKsYrIA2BZt3HLzDrwoj5X12YEmnqjVlTGU6hYsnRKJzu7zVLXTHlJLccq
E1Q6nAShaOXWLOutL1Fnwgg+I9e6ReTRgoPDxBLc3cGKO8FsnLnalsw0US+ywqA6KkdqBtUhFf3U
JdHg8Hyj0ReXodDu6soH56uc1BuRxTq18GuSniKKQGuQ7+o4ByP1nnJwIubH1BO+r48HxCxCn3t9
GJN+cD2KUtjXqihSpGdlRHlWHKZJM9LaNbUpq3RhlwIU4HvWE83kR7WuM8YSSRL74GUpKfqz2A9a
hVaeppUhAVcToYXkGAmQFaaLxIhybJFN4GQZGBY48TrcQeZgw4nJO/O6ToHiu9XsgpTCpSBlncKT
rqUGAm1NbeQvGW2w3Aj9ZGOdsyqZgkxjHXPlKNoCNzO3yRg6cVWnZHSy6v8ydybNkeNalv5FLANn
YtNmzcFdo2sKKUKxgUmhSIIDSBADCfDX1/GI7HqR8bpe2rNadC8yF5mSfCAI3HvOdy4Vnbo6k/nY
2/L/SDELjnNe/llg/ajs4Pht+H73pTgXF/myQvFCzzNkUSOLGS8pBnQ76xWBi9K11egExg0c4TOM
/fgcoxyn8Snzhibyss9IcBYp9Kqg//qf/SHdvI6Xmg9WQA6GMpTD/Sh7boqZVYGd242IckGMK43u
6UJlvjXtgk1n+ZR6uu7zJ/ggZ6cNtSmJstNsNMyNT52ECt7WWOfAHA5cLWHYVyJEMfyHR0usi6s0
c1v0NUydN8UJch6TDxOl/RA1/aQDgg4dQ2edqYATw+Nvptnj2tabi3blSxJAMVkrlIyAEyufeLbd
DFQbvZewybcOXT4tFPzajhN9TMhotveMiMHzmiVoBKZS5JNQXyYoQoEtizPXDBHvZ2uwwKdvs5tC
4DzpDxMfs8iiuv9R/0GQP9evfjLnw/Dn0hh/VKlTPg5oJRUFqSPLVZFMhNhh2znH24iGISq3IVjp
Jxwuc/EkJxqMB9GlbVrytt2eUt+lfe27jR27ZI0vOhLvl0K59QIKy/yYqyyqHE35Ke/MSKBlr+oT
w6K+SNp01iXuPv7eKzl+aUk3146GDD3yGJsjmnBIXdGUXheSfJ0H3I7TJrObbOtknSec4+qSQB36
3CVNP3f2bu9HQxp0C6YpPAFmPOhMfOPSPkVhIq9VErTXYtWgfjWkcQAy7cU6W1pzuhUPueQLeAPZ
fXR6YfXIZVv6ZJrqlNHlqtgjcfBsgjs9yTTBny78VCX9lB82/MnLAn3iu3KzPYLHYB8LHcbj4MJx
Lz3t0wPvyfwkE3gGwK3Jossgntvnze3F2wieFBKDFZ8A3XYNiQy5SgjlXTkHQXyTQD48KKMx86XP
2QNEzQ4clYnpRwgLCn1WKMPHNep5d5B+CppQC/Oo1wRCCLYCkK3OXsVa+aFMxVZULKeMF1+6NaL+
EmSE/aajpA+b2UqD9qsT3JcrRsB/L0yaizpggboSFJhEnYSmf3BrPKB/E/N1qk24VKzg8xvptbxx
GIBxrbPwvEJZevZ223W7ciizb0k+rJdQ5YOrboh5VBfY/T7CbYunct+LEIQ4eMfXTS7b9yUIXBV1
4f6mdT9HIB0ksMZ911i5fJQAx8NZ2Vru2+CuMtsubUlC2Z18mGMjRqtXrVs8xleYzDnKK+UWdYik
ja7TUbgSCvRLuvlvxDJ2SkLcPqu2pobkSbqydWLN69TPcZPkZjpJnqhXLx1qRQLbvdWlHcBmDFXe
taksAxsnb3DM5zKOxgk49BaXERHmwYXT8KC5N0M1GNM+L9wvX5STIioXZ13FQgVsvMf7gxNcQAvE
jef4XiWu2O5ppPlYTfvav/VC7iXMJ/GCpwAspZRr+EBhblzKSBWVVYRdJd2UvOkiczc9fIgVdkhi
8aLMlMwGCzplCzq7COauHMOBvqkAxVZdoG7sy7TXy322ZcMBG32WVbTb8wsTzvwe/BCYk42r52ie
5HG1Ljz2cs3eVMyeN/Tvz/si9uK4yMSX/SLa7x5fyJGb3NoG5al/MoqmrFTJAid5aE1J+LpeZnSQ
xwX1MdjsXNNnOhn6HjsZf+oVm9/Xfd2/Wyzwes3n6DYB8HAkOCnqxS3mCXVvUKbbtN4ESg9fdzKD
bx9DBmIMMveJe5LgLHPYkUjfFdCp0iG7yGEYVVJP/XFIrXoGcxbj/a/RVUim+NBnsX6FXrjc04mr
i9CP9EkItV+3ul8al2PLRXsuutOUEHOlbLLdT5qpT6ookm/xsGJziBa/nhIvcPNAa7sLY2Ovncq3
y25z8Qw9qZiOLBNJjbYd5CfkGHq5B4rdMMbVwx4V/LnAvv267IX5hAO/vcDNlt/uYWDAVmXdYaQs
vYHzHsaVEXSsi91PMda7mg57G8z3A6yB+9bNcqlArJCD2vrlVRqbtGj69/1G0cReA6AaoFqI+VMb
71Rgzxbg6vOhuAjhRVar3JO7Ym1jOAYq+AhYBDbuxqfJ3tHKC4cavM4tpPbiZkjjNTcNwayW0ZQj
lexmC2R7D/VnPAWJn15Go97wOy0E6C580QIVTG/z/uRoDyw0lWF3RWcZfbUBs+e8ykZugSDZ5y5a
1+XIkQVIKsrD/DphsyoOlIiJXgleyBr+crKXK3z4uqC7yMt+N3QtRcym0xyAQ7j2wZLju87IZtTN
QlcYUKFT4XY5JYu4i10SPOQT7WSVOcXnhlOpHvu2WwUSC7Pn16Ib5q4O1JSC1GQsDI75qvX+6ItJ
WX48lx6kRu4CzzMb8K3NWztcDdAK1FiFOSqXKhWWrbdQcXpdxTZsP235PvtqJmN2A4yQIeEQokS8
NhAIzEvaoStV2EeUNGmGwqmdgDtdrCbLr9LIkan/tMeeRWvp3UKovYqw2ZHLIoFTcVxGP6marzq1
TzRohx5kUDtSVaqAteNQBQl1T10MmqeMeDI+zD4M9uOGBrivSL5E5GajvZuqSMFfuM1HbKc1wL29
nqG4XfURwhB4+OFwZQLvdH83+iCje4yvfyJO1NCPxHCmx2SUijtjkr4wtc/6bIwg/OsZ90MB27Wy
oY9Ek4R25DcDh2tcignyc7Ubt0xlLDwMqdz2w8XUJenctFu63Q4d5Nu6d527iFs8q6TOCsJzSHW9
Ci+HVknYpDbNfRltcOUzE5lTkFKXV6JniS7zZIghEUJLfAlloD5WitIkVtJHR6Q1wrhpVx7ZqEIJ
x4O5AjMARG4rc549+iCZcxRmtvDdWGEnNfiBmQSd675hE1qKrOFylGXaLqGjzSDyMOeNjNycprdh
sGb2GSazYBf9UiRv7bp+3XfePrdcfm2pTPsSbYJ42sCcNKxg6khweBBsEpmCLZfv16OPxhPCSfaA
nA2t5CJ3WebAR2UpRCqe1DRmtVIIYtmiS7C/rkZ8My3bD/k8wl5sHbuF81mQKnR6W+odh01yTzWP
n3KATaruVmhQWA9YMCU4ve0jnOXwIJdJF43O8/ZGz9P8ZBdt2sa6dkVmaRJtXgbC0Usx90sdTct4
GBaWPk0DCRtq+Hw9sDS4jQaXXEcSZurcapjqFG1RHUUMUxtsbo+7i6KxRIZ8FDWh66IbGSKTA65x
M5dSbaykeiOuWoa2r5JMr7KkoWBgWwFq2kud4cM1HuL7085U98Hgxy/HHr5frXBTbuXuB3XCKY/D
v8uGse561Bd4C+wRp053sEj+VXaS/KXv2vArFEF3AExEjzOh4pDLvL8PeqIQIsr4FzKJ57EHodai
cTvkEetf5y0yc5nG8/waE6aubBQj2saU64uqg2h7xWSED90SKO+dWys04fFdj7bkat3C7tvA4/zr
wNrwyxDG280KR7lO5TJfxpCyX2AKRMN5T3OyjHuy3GaMxahbsTmeF2HyLRnOTbqfxPnUdpF+n9ci
6Jox62DQQuSes8spnbq50qpzBh7YPkPEzLc+rOIR+0iZBV2f3o5SR++cczOU0Yj3UPZjzotqwN+t
IMthTXAv00uR2Siv0cKvo0KtNbRXQs7ms0TXxqtBxjH5ioN3UyUNkHm7CMyQ1Ub2wUW3pNHzmWc4
hPs62LLzgbxLU9e/27WQOB7QeR5my0BpzSyNb2ApqmvpAbuUqkVJc+O0le9DZFxXacifa9mto/tm
jMe9gpsSfZqVUFc/VrhpawmncG2mfo2vIJ63QLk6t6OYB876HVMMV3YQOTfXiUf/VgYoR0w9siVI
m2ARYJHJvqYvRo/jay5XVw061vVIgoWc7JaHT3D9CgpaCTVcmZmNj8cNRdUVdr9pa9zCeY9SjqL0
BF0SzKeYb2FQWXYmBL0gqWyUXJF8ACmDRVQlXPA+GdZDu2aweMRQ9QOKNNWc29i1Yn7pItTU8cT2
L5O203AXzeGma3QVbMCWRrN5l5UKbTv6Y0CifkruMhuzohzCpYvfRuCswVStQeF6doCRNzhyO/A5
m2mFbtslsrQ7F9pWOQ7c1NccvloxlhaUeeLrafVMDNe+QPSPVNqiAUPyb4VqFZcO+Dm1B2Xl0n1p
2yGZ23rDrQJ7BymheFLl6pY5M4cWtdp0abkNEDBctFvThoPLElOTLvAAnxiJ4AkdJQAuM9XKJwHp
73srB1yHJADGZXsQ1vAmVuD3+PjfRUBzgu9R95OvqeQu/ZKqNOJPP0XkQJ6NEDPSs2QbhczJa8S4
z0gBOIazP4P7cM8/kD4kLjuC995xvy2hpt2rlRsPEBQtIMAF6GxZv2U4IrAdmxfLISgUNwYFpTuR
nhKfVLbVdhmOO1w3XC0cef3cv8eFnVZRp6OxfrqOLT7eXnYz6A9dAcaJBXuKDaKlWZMBoO3iK2Lt
4mfwUZ1BjYPeoV0OUhY99uMAUdQBdNRtBMgMpbuk2DE97VBEFcmxM7nwXkIdXqHwdhVQLztuSdNO
LunGRm4ggSi0g2kubnaUfkXDgjFjcOdWRqUtw2ShSZP7PU6O8CPFiyzs+ByA+jFlNCMUVyYW904D
CkZ8kGlAlQUqn6uhmTNNeb0q8DOu3BGRfUCQyfof9P8V7dr1HiLuegF9uruZCYurIcrsbR96LxoZ
C0BkK4VBLYPxqaduyy8XlHB5GU/SJ6WbtmE6KkNAV7pCbhNCQ+vwIXfCBmytiWBlhnPU1ibe/aPu
gs2hQAjGBhUoOkTWyzQ9qiwxomaicO/BzpyXZdhuS/hYDN2Q1hvmpH5TmPSrSt2vaA2mPVjRjag+
5A3KCaUvLE+H9aMN3FlxQUUdTdU+8PaA/NjKgoOwYQFoKFroVDGSzHOTeKIvQj3nr+M6JhAscxa1
cwVBsUvRoeZen0SREVtHJLXmC5AM4BylkqD/KrAmy4oCKYzAO0HcOrXovEWZLKjDbx2MQFduMaK0
+ZCNV0GrZyD2NkXoA8yfFEBKIm91XUwphVUWGH5EngIXJndtUMZg/i4WOS59ZSGYve8AKbA2GH2w
AZnxOXeJGLB09x4Xu04oK2jTg/n4HgCqgnjYy/YmwDasv6K53PhD3gt1rrriqLtABZNdqSRPu3ds
kbE/xmvSP85bzG6Bb7YfrQrxzRfb7oDRMQtlZN87V8qObM+FS+39ppBMP0nE6+Ba52LGbpojpe2G
lD6GkA/zmvbzdhlCtOjqDczO5y1OkG9MB51cTEnfA5tU6dPC2vlgool8yZQOS5qDj+Rq3JEc0Lsv
kcvyJ2Q9EeGNrF4RNhsngPu0W+l62WYK1JyeEBgvW7Y5vF2KZPqm0A1Xcsp9dIBzBf8Xef9O1+0a
r9h6A+QwutLIHNhj3OrlnPH1+ja20t60UbgWNUlbmR8AaMhPm8sNaGgz4VOCUsi/JooXbSlQgN8t
wbni1UVSTCVqat+V2cAoMJlh6XiNA70HEQa55H4XUADKPZMya4YV4F8dE9E1++LwO20KzA84i5D1
Gss/Ns2nJmLaVZtJ/WuO3WK9dmZSsh6XtXjUqTIWL5emCxqCDiqQiObbeGTRdcHHIQe+xLwoFULt
10HAo3c/dsOVC6S+B0PYV2DTojekdewE/yOnvupS3asq35LO13bzvS5HVRjWWN4VI/ZfFY/XfRj5
9GCyLX0JGJfuBOVqiCEGzMKXoxTha0dBYpQCgMhpBvlCmnxLPZoCGiFtsTCSikaEPf80pE5tFc5N
VHWoz2seq6U4f2/Z3RZvkKHjaGanYhTxlwX0R1uudnyNtZi/KDPPJR4JA+0RpCcArnbFkh/Vaxts
pEVt5YIqQOVxqyxiRxq6y9eptcGl6nFT16ob8jtjzXxl0gUZFJUPN9AF8ouAkeIFinGXYxm02buM
9rhxCdGPq/LR5YCRzFHVr8V2rtaIANIzQeLJtS4udMynrN5pgMJJdNQdpzRax0ekeLtaQdyqFZZ6
Ui1xahuUL+H15GcOZnELv3Dm3RfKTFhKbQkinenQiGJkfwB3JnWSJua5QLl/DBMWvs8g478Q/EqK
AQv44hBF+IIsUHHrAB8c5Wpw1xX2DeC0uZeWeFYWZiYh7oP9nrbBgIomTMQR54Ga0GbouC5yQDP4
7ZttidTnHmJHXTg0KguGWuyl4+H8EhRj8tTzOBFVAlX/UsophEUHAnSI42/eQv1XzSChB6l3HFCD
WGt480hXfUFHOwv5qBI9J+md6fmCXV5j7BqYKbUglw14wfleLPAaYITOd4kH4uOPW4QMSVTHM3GG
XxLLRb9fAjD35pl1bku/pVMyDxf9XAiDkRSJIuY87yJNNoXNawBlA68N3EZPwy4jNYDAcEfZWBDf
VWrIFHGX1juomGUWufSQJNNWfM0mjFAw5SKH0Y3Yx1JO0hp1HviJOvBZ2wK0ScB+AZNGGQ/ayyOj
jZsGeH2SAlHlcv5OlsDnuobRCoCw0XLzA4eT2rUDKCbZsjPcjjW4wAZp+3Yny8MaFwYtTBe7TKmX
udjY2tcwiAv0fYgyda4/9f2s7VzrDUMGw4bI2Orl3Q77GvoSf0V2vtrmBCVZuUuOnQGDH9AV0wqK
9fmTJFlL6HjkrVvz5bMN2j1Ky44VA/4fGP08c9eB0WiYr3uv2ZhVjtAiXw//2p77q0MO1xAEyPkh
VuckLwzYc+D/V0ICUllhCNIL38Usz4bG+pNxidNJwSjXOU8skLSVuAABjK6HRfc3b+Cv9vb5DQAU
QHgXc5jgEsIU+usb6FKPbFTb5R/DzzcgfpInYqAjVlwwwxf76ZT+OSjn/qfz+HPgy6/zFH4dr/C/
/rshDH/5of/JyIf/d9Mc/jK36NdpDiHBXJx/oADncRF/Gdvzv8e397d/DD89D4D4+St/TnIo8AAH
EDUhAliw7HGvwGH+c2pPgQE8wD7wYI0igkAFP/+/RjnEmPUDhSHHSMfzE9VA1fxjbA/5jwjBfozg
AmaAZw/Q8N+Z5vC7146/cuZPQoToEJj5p4XUhzJKdJwEFzQIkr7ser9fWJroT798J38unl+nA/11
vWI2EF4GI4jQ/eF2Qer9t/W6h7B0IJoHFwBWwk9ITqBUsKS4ExtSuH/j6Z8t+1+M8/NrIY2KkD8i
uIAHzmP+fr05cS1A6a4xu/DhTO9IptZbGP8wWXbi7mUmur9DI+Lwnz8e5tJh6BZBzgsz6s7zN399
STfodAGoyC46rxjk7GU2NzB+WsjqkLJTHOobfSGgaaIDsSjX0IohBn/MoNVMxyVtbZWua7KV1k04
+PpOXdDZBR3MOEXeJ4AXkIg1PaKmpMdtxygbkfkIg5PcdIViQjyMA8KyI+YRPYcmm64QUZUHxPi7
E8OkmFPSIpBdx+3Ej37BUd+1GkEgo8VDBA70O4zU/YUPiXrJZXtLrO+aLR+nykKkv9ijeLhNErAa
Fe9j+xBpK/7AmKb5bo+3/jkiXV9OhI2HdOETijCxVnaetgsyMyRr9yU6FisBAYMoXhNyqEajifV1
Hpr5hFYBaCyO3TcytsHFmJ1lQBVsF4vHeVMmjrIM2340f9MFRndku3CwlHZuS7JsqFVVkRyIjtRr
NwR0G2rHVa7RbPgNtPArHuaVen3DJ9kf8ilHT7QxrPOKcEwSQOEspnercvnaI2XxuadD9EhxsvBq
I5p+9BjX1JfAi3PYg5GfBxAGnTuotUBFBqCLvw98LNIKjtZ4R0ZIRhVc+PkmRzTp2kMZeCn8jlAo
6xSExbPB1++w5BJIW3cAfR+560jFXO8fOSjaRodEvSIitx5mR8wBI4CCtHTIV30oIfiRT/ybV72s
WyCK1y0t4HuHe8pFo/Hl8ImNt8so9s8YdRA8xIjW35AdOGypXThAFV1JUA9dz0gZzOA+sy69ZAjO
AWyZdBP7brghfWs/Wp2Z9yH0/djs7Z5NTWA6eoWvQCPVk31bzFhtkNJO00gge+TjB4ndhgo3uWaB
ceUwtM9Uo25bmByPgSxQKUCLRcG6TYDvE1IhZpSVuTTXfaASqDWmBRZGiv4NBBrDD+dfY2bjGlKQ
h6OVLY9sG6ObjOv71G1bWBZ4UA6WNu4eh3oU8zESIAzh+t2JPDikKjC3CFXu7wYjYipc2fRdwv+8
QwEP7Gw35hFzkYIKPMEjEOOusen+JbAqPkU7j5rI7/oU5PvebDTbnqaJ2qoN6XrwInmYNvE5j9kc
XXTQgNekNNDl/bcp6wAbYMoVypnMAg4ZS1/ICFPM0MDXQysGIOuR9UPlxyXbb4pt9O5ypARzRyoO
e4SULEAB8zLoDbEEAE5Wby2+iHmprV91/ylBeKA1Ywkwuli3T7k3vKGhzlsYv9A8qoABLyvThWQl
NcU0HbcVzM0XFySIaYFZjKCQFpsmdTcGvjjoXndLglCIAbM/bHv7uA7pOdAlu7U9ZQuMo3IGYrLd
t1BYC0wtyxbNrykLVpiywPXT10jCdwPXNrGAN0hL0uilBxSeHqAwpvlH7iAuwu5H4gijxDCEQj0N
AowQCn6qh9cglcMTXUV3VGTCNjyLPL1YiRlfcuaDMyUdMV9uNouvADvNpNz2FePj0oDTY2piqKcR
W25C59KLSAQkR1Pu0d2JnYafIj63famX83/OWcaevLfbtyyaoDxO4SQP8Friy3kEqVLaBDLdYMfk
UmoyXaEIp40Rdp8qsTAoOhCL5+slSeAK5WseHsJMz/WoOuiDGDxWTZpgRBkICvRbjNGvcOhEtZhg
eto1opZlOgUWTe+6iQcXJ/J7gkLuBm+kaw8DgHToyFTsNTInI28UIsqXcNfp3Zh22dso0GIjubUi
8Kxz8RBsQw5nHnmWqUKOG/8vDYz4A67n+BIT4+7Hoc8QvMSAvadWcHAM54eHhdg8hszivh3rH+f4
v1UF/k8KvL9Uiv9dOfn/YRWY4gnPv1Q8/1QFVm8Y1QSxugPG+Y+JXj9/689CMAzx2KEYuXByHraT
4hE4/1UIhlHyHwme7XkOLP8YrID64c+ZXuengocg+c4PZ8N0ph81Iq7gj/mNGAQW4w/mBcFsyRzE
7r9TCP5GQv4gWBFWR9eF54mhdkrONc4v1LdBRFQu1rrTtMUYuLNBDynnGIG8asi39QFHkr/q3ToN
DSGDeTVzsj4PiXZIF9Bp+fzLt/d/qRfDv3ZYP95NgrFV50aHAM/MfquocIPKgXK7nqJlCk/tsE+s
tPkMW8etBvm4dUvsa75KFElKFGapgNxDEEB8L09QbuXTBzWG3OFvcMib4xg+A1MuwqPPUvY9RHrQ
/U1HFv1WSf8ggJG/BjaOnQ417m8EcNLBoEK8xZyQj23bOkPK93lNoB0cTO7nFINyXNjXXY79aM8z
CGR+IPFRQI0JYQzO5oM7rcOqC2RaA0jA/EUjOI7aXKUDgnNzz+8HC74AMreugcbQF82XaySCU9d0
OshuO8VXcfzX1+GfLwMaTZLjQmRYGwjz/3VR5D6AjC1HfcIYHPoyt0UYlckQYWnIybr7zSn6JFk4
fvnXL/tbPQ26+TzTBDU1TJzzv85v65e1CMuzTaRup9NU7OEJeUd7AsaJBCnjL//6lc6Nxy/Nwo9X
ohgXcE4PIDFf/LbO5IS8zALC4gRoL3lD4F2NR2YKH5WD5A1ZEMWrYuKLuQKOtYm/WzS/w//n1o9E
Kfo5dHnYHX57eeDWHWQEFOr5MqQYnGTTt2E8vweEcHUDGXguPcGlP27jsgHJGub8O3wk5KepT25c
BieoQh0OxqMHZ/kcKxmhgiq8/y6DVdYkAHxSpQCx1AUmOu/2b1qt3xufM4YOKSQKAYVj0AMUkb9e
KJLZdEpTFtyGlom3DvJpW4bBYKakjD1m01xtvBveEbkEcbcviKZB2ukqiNH5HwbV1lx53uYQ4vr1
e6fi/GNNJc+v/vUlRmLh94uMmRBYROdHViDKn+a/dYSZKjqiACHe9glSLLSoDeX78ZzWpweD+g1x
qoU8rMKnFjPfeA77cjqis5DHMZGYEzQu4lFiNqEr83FrP2+9mC+9hrwm00U+g5Yqaoa8FTqfvu8w
eCOGQM56PZ02GWjI6VBeW1STfQnfByh5tHJxAapmfIz69r4FJeXK0ebLybDlk0FlE9fZGuGL7HyE
vSGx+16SrehvRp4Wr4zAw+dZEd7sEMEoGhYOLRNrvrsMCgWJfPPFXodbGtR7775JDSLNIuwF/0CY
HGXFYi8x6y76hCmmG+YQ5EHYlTsf2DvFeAYY2dMSfLUCNKWUGkIxsLrLcKHjR7fKDPd9LIanjjKX
lysUxCsMHrWVx/cATTeid6BGXAPlcjmEoQvXZkTwBdjWhih7tUacNULHCt44veMMuGCNUJ65wFET
bRUiuRkU3nz84gTh15Gi8imFL3m0tA8ixL3E/lZks2o0cf1+WIeiPQSQVt8AWGx/AISXaQVsndhy
aqO1PTjTz7g5tq3x7WqLg5oZr9F+iosJP4oIU6JQuK/gKMte930Ad2xD7Tinbi8TM7IqRkknYNsN
TZsg7PKwxWFSd1qBme6xkswhNhuGDrs4dzcZbKSRIaKzGCFKMDlAnj4441G0v+otcGcLiSps5fO3
yIvexAqOtrWSnMxgQJbDolz2IyB6w0Ajdyjk+micnwhme132Po5tZXENGLAcQmGjcRBu9cQYzkN0
0NvSYBpWSyo1mpDdcTQE4EsHn2+YJ+xGam4ybWKsqI3Nod4qi7PwkAW8Z3crbp2srZZCoqMOYwzz
Okxjp2gJ6RXGW+PAqKDKpSGFKsyQMETkgCF/zCnm0h22MR/RhTJUBYd0asVeFXuKHXOKBrCdgqtg
BLTqW30PTxTJvbntij8Cu+YdqckcGSDYhS1OKTgwdjXFucnTvpqcXnZ/oQl2NyBLLc8RvtTrvhyo
0lN38GMm/AXRWsgqjWADVblL/XhUGL0QVLis0edAij2sAQUMosY/JLgDJBOAiTXT9LkXgorLWFEz
NgNifY+7RW9x6GGohtd84xpNf84jbo5MrXJ6wmEcX0HfjoaDlXgHzWzGdm+K0O2QpXsvt1tRgKJu
AtwqCnx+aK8UZreONcYZt//J3nktx41kXfdV/hdAB1zCXP5VKM+iN6JuEKRahE3YhH36b4FSz6ip
GSn6fm4mYkLNcgAy85yz99pd4OLTqSA0t5xPCsic81d6Hr6DikahMAJCE9cHQ0/sPf1cmNdI2Gsr
SMokDOYuzJiNDE3lQ6kYUnttYS2cGUels3ai62JvjSpER+rGvlttDNB65SFOjCHaZL4dA73iv6ON
QQ3M7RNhuRqHhNE/qhXtc8PUZsIPzXNkXhozbYNk5fW2Zt1P+WB2l07lT1CnmW6cRVewJUUYX/gD
HymFtQUZYhTP6GGK+FiDURi37SDm5AS1SN3bqSlexBgyFvcMbl7s07gdNq0zJ3x49P24QixwTWsG
BJsEZMZzToFvgr1O+zua98Nr1cQW+pghCjceDFCUerC/ra3IS6ApRdMblyiQLPumVcK4NxQ6k9Xg
wGVZK1AT46Y3ZZrsG4RcCCohOZtXieb6j4VeLzdnmtbtzs1bOgvjZCtvTT+JaxMPBR+sRHlrnNjB
/EdGLNzdklWyCYjnHcuDav3QvE4btNW3plf49mG006E7q1Eth894Gq9Fpjnjphwkb12W80yvxJRq
Rh7sLl9++egD6xOfi/HipS0KvkVX469exVmZzWs/63l0qjzKkpsCogjSuY5TQcS/saaaqoivasOe
mHhZVaxzuanCu7PUYqbHid7ViMVwd1qbqa9xU/D/KWL5RiwgSGWWc7Iq5CPiGf+Ijy8Blo2ogPsC
DeLLUKAEQdFCW8pSo96eIo656amscJfdeewWu7bQjcvaj+pnGHEOhG47Tsxj6UV+dwICyORyatwa
iRv2wV1l8rMuAs7pS5Zn4nrsWob7NUDP7GlwZNTuEc3JN6ADyxqS1DnobEiI1ibBk9Bu6dT6T5oe
yq0cqoi+ns0yNzVDfJvgfTmhTEpFIMzGxA2dC5vtKDb9xybV+miTmwWPyayFln+wi9Kov0oW5Ono
GdxSG/TO3COpQGazRXjTb9hkhvpkNJ0JqtvPVc9Oa/U6R+86/dz4mEm0iWP6cfZVY/yJuWFqQQ0b
bo922uSlRmkskvgBz9qh4rIMa42xHXCfvlfncXKRlPR0Jj233duS0dZ+HharC6rEdt5VOQTvc+GM
9oWmkG1s4rqQ/SmCThOvPdHK+J6TSPunjosJv4ubtP0qi9sBscDQezW7wFTf5cg8k09GOVtev0KS
nU0PlUJRy4shA9/EsIGioxZWw2sc6RDIc7d1sgN4feNmbLVw3jUoKZNNMnfcpImpUut6zPJZXEqn
WuSaVa87Z9uI8aFMnG7azYC6FGOWVySLrsyVrB1tm2+M0RqboM9pUOxmwE58VHuM3GAKkaKswwpx
5BMDdOM+jRvuNXY6/5F7XbbXhV8Agu3MyoeJIGNkrmP3DPRm8Ax6i737INBzDsGAw81GcJ+D5qpD
YJ1s7tzRmyqxuJoUDtN4kVgqoxfbVLF1jTY5dw4QqFAdJeOoRees0aohkC0irxWnsU6d85xW+aqB
MrFtYw8G/zDq+mGqbZ77ieFMAvgvds/vp9L/dVJ+E4PBGcngfP4vb+1PrZS7pbvx//6KSPx3M+X7
H37vpvgO4RXM08QPGPTvYzVM1H/QSWGsJRbMM/r0f3dTxB8EaCzUZ7Khieym7vzeTKHPguQGWIDD
QA3SKn/0FyH+e7viV2EYlKkfSg6eHAGZEGiu4aOeeu9v/FDB+npLxYyGE/GU0d94wpYb+Gv0Y/M5
27gV0ihUneatlTv9zittFG395B+YNsdBlJXDPSY8CT8VrCjcRW+fJToT8TBNizXLWbp2nSLeZCq6
JVxib2cKEoyNtJ/Z/+PQZdeDaasVJ0KPhcgkYcJJEaG1ts/mXeSr1s4YY9R2bt6pAplQVZnuerYi
eWkPfXtfWD4kB1fZAdAh2vwYjybPekBI+GZVxDKgL7qZaHTcpqUjdvUgbPaitJO3UCK6Y1l59Wly
Y7RrYy0BkllzEsAzGS+mwXEPEuPSJsUOcbSbkOqr7SwEpuXsBBE/52XjaCbCMnyGQY+lWq7csV5s
gHox7We90Td6tdhkRC0u9Mbb57l5W9E/Wy2ss7PMkKKESP7T0e9WC+qT8102Acnywq3SK0klzPrq
FUaDAD0bVslQA2VBgs/FkqdZ2dnWFZp7lGnKRlCGkk6xW21HMxqL/VgwF1yLduRwhYyrFkUdDFP8
6E+G+TBI4XAWcPvnwsAHFre1H+iTheSnQm2jb/Iy5lC9xiZv6KceNMd8VzRWlnWbZCg9jQ1yNNx5
VeadNm87B+XSqivKdl7rgj4biHZVK3xC7MwwM71LP8Kjz+pbUzkyWK2HnTTbZo8mYNy5ssDUlhi2
ezXKQt1qrtIVFYkmY7XC6WDRWIoSceFm9A7SxeOx0bJZA5/V+/CaUjQvlxpi30oLmN+M0bwrq2Zu
mnOZ5sC6EMyVTGIgtFg9Oqs1iuRiLo5uWCineS7NUNw2cwXvBpV8mWhptkLg1KTDTagyuStg/7jR
leXOtMe3ePv0bt7Zc9WoW5+D1+Q8YP9t9TsNwJUHYs1Pc3AuZiS7kdEpNNEx4QM4GLfGM4rJqaq3
bHBFtzZy3XgqvWq8gYA6U4GlRY1KDqYMSjotGoOEyKTFZ9u2/iYBwcbEUyRZYLJ3TSvlSEzMzPWZ
Ffj1n2IGTByUtRneFnmsVWtWkpqKjJbQYwiQSl5CfTaNtawm/YoRhdNvc80daADUcVmsDKqM44Ru
c18Wucam6lrRevC66a5hH4lWltaMT1mS+5gca8f6XMe2GbAJRleL++7KgVS0UX3FTJEz9rDjA+hn
mC1iIxkabcYin5kzF9W1AyLp0R/x6a1czoRUrajcmBb5RnMw0zQ80JAMD17lasMK/yO29UiNIjA0
Q9FQMAqXSz5neJCpsqeVwflpg4tX3VKfFddUhNHOZVwUG724QsAe3Yd5NZ4wlaC4qZlbPf9vQ3yP
l/rNhsj+4P1SYXJRdkmb/BDz/q4x+fZXf4lMvD/YC6EFIPuyXXY881+zBZ/NcBkRkCSyRHbQoP3X
bmhZf+hAR+AeeECF6VvTZv2+HZq8IFgE5MaAQFHA/LPZwpIN/2OXFQLHosawDeEK1h3anX9vE6KK
GDqks81BFKHrBTRbjFs9ruczNUi1LWssWfjtXP211dzwnmq2OUyyCI9ak4THtjH7NVkJBrptp9ih
+e5poQFpYSKcafdeJemHx5VINqWu/LURp+OVwQjua9qYxB7FUf6Ixl5tcAXC4IpleC51BLtBYbpY
cmqWfyPSm2Gn0N3vy1o6dx297d8wdThzfPgFbOzSCBwXUYppfWS4p6Qp9CXP9GFsjPHa4eS6i6aO
pU2p5XvxuX84M30/kfxCcMMvbsOHZZBj6yhvfiIrm5pBDz3LqsOgNczao/wV0B1BTSG/wa/f6cOI
YHknsDzMqAxGWqiZlm/+w0ln7hwDv7OTH4awbgPWnWnlT4LEIStM7nozt3cTjabbX7/phwHB+5si
v9M5AAL/1vUPwyo8zu0gizY/dE6MV5xBPrNfsK8i6EYBt+CfvxsMZ3gkxsLY/ai2Q3HBXgOTkzbN
AHStaOS8ReFoDFdd7t//+r0+8oCWr+aj/GIPtXQf3djSzP7h9xwzxsIy05NDHY858VZx2OYBeI4S
EAc64niKx6uu6YyLoc36/Zy7qmL+47T/+DsLtrtl/Ib4zGVR+fvHyJEZTLKz0kPdZTIOxnZCCQr/
9N53Kibzv/7SP99DSKc4MJseWzhqog+zs4bWpqUaJz1UxjzflF7TBkrjCa7iKotptS/IBuywmfeb
9/35NoKkgzCPI7+DVuwjLRoD35BEqHUPgNWx8fVczcHqhiWfAovPr7/jh/daZGnE9/kcIri81Cgf
1kAbUwhbrJ8cEqOOMIpP7MeV3kxLpW89/Pq9Pqy37+8l8DpTIuEbFx+pNikKD60BYn+Yp3kwgjJ0
5TGH5GcEv36fZbzzw/Ts2/tYzDzBoS23q/n3m6Rzcohv5ZgcEMKj9B0HxsWcQopFFmOJuzhJJGUA
B0AmDHAEwo0uo/hbIY1SgKTF/7DSfbh3ls9gUNBRRzkUe4zy/v4ZegxbuPkUn6Fvo6Ay6HutoplC
P6S1emRkyTjVsabfrOfvP+GHr04UAl8cAhN7qPfhcvaR05dz6CYcskLrqUkdeUQ7PV1WKTK7xqqK
FjNDORaMY2iAAOFG0nMYnGL803DA132pOG0fMwgdexoy8hgmIf8zp9rNr6/Qf/qcggvj+y6nA1//
CKbCBR8OJIRoe50B2SuiGBu5cp37XCIUd86+AM/jclyGoEwDe8jOek9PHd9TGB66rLRPvvLDw5h4
1qWvOa1LxENcpkFJx/l3CQc/37WoXRd9KNU3sLuPH5UGlyoZ5SQH6euoprII3h5iGwAov/5Nfn4S
UVNwyVwXIhcPyIcVltgpfhStTQ7lUM43sCQQERRZKU55a4u7X7/Xx+Wc29PD0QjaDXogsZg/wdS8
VrT2mLKcAyIIIi/sA1gf3TrnUdmGZkX03jhMJ6Mb3WdNFtEOh7ba/e5DiOVJ/PvtSs+Dxi+CcS70
z6FtTQWRiIJmj0SxmQ6LjZewQX+0qkPUVfONBhP8VcRhQpZjJxvc8jHOU0y7DS4WXKKnFov10e+6
6Zo60exQWqVVs66xFDLPzeR8zuM2PMZJbRJyYIVv/djlqCDz+TznDUJBv26cO7ces6MpUTH2WBgR
K8nBvBVd5tzBE9QhejDVjBnJd4FeJdo9NdV8MzFF6XBHxf2VxBrxktNKfEVaGJ5bDUfuyh+L8E16
aMuOCM0kwKe+CslYM+wW1k6Mps1yF54MfEmbaKTatF9iPzS+kHVqPQyWVZGXEfZSQ6kY2m95r2y6
g4yGY7wdaXyOLJ5sW7C0GE2fvHYxizfULfEWlZqHBldybFwiTD1KvMSPuq0eO/ZuIE4AAqs7tn96
bgdVKa3dZ/DUjXdL+4b7jac/yrZZ6fP2VdVoN57JeGWlt537PNuhCMjwiM7u8retKPkYE27iTZ0M
Lf5/5Hz3fmlNZ/aZ/LFGW3v1/vOGzqA2ZhHrN5VVx9mxnAk0PYRGhKAO2ksMpwto9Kae47TauO+r
VUc0RqNmVijmWdrnAmQY3DAg+/oa0Qxa8KTit5uEl7TrRtfje+b39hM8l1yjLNeLaysz3SJIbV6H
WX98dsjwCNraTV4xM2KUDJtminY+TX7qU3B9d2lkWQ8euH9zpZn8thLX3ivVr7k1mtJ+SQXxTCCc
WxzdYSLnG8H0VK1V1ozXel+PV8lk9zFAJSP5nDtMS0eGUI8GTJV8Yy33IR7z8OgRdhIhLvBUAlrA
4ABjyHLeFgBHKZaZx5wjAgZCyDNJS/nPdPFGCk3XQVNxzsFYW03rlC9Anz8d5nDdcoNtSL6pXmLm
rHtCC7h7Bb3ta0p6gK14icdLR5TavUPHiesY2dM50vL0mHn5xqe9EoyNPV4RvVJvVeoa+2iYyw29
C7GetLK5iVScHHR84yfUy0voWA6yzGz1s2EV87FjorunCRHeR8rdYLTPXmqnyM4T77YOQ+Feydnd
kSxB+AIdsB2qbOuZZgkTQAxSeolRV8vQ1oLzmtcmNd/acIpmy0gLFxSohmzNr2o+4j68SjANHlMD
llhcW9uhi8ujz0OyitE0Ltg2mPiSr5VnHhTXDHzB1OPbM1sYD0rYz8iFrXMkk6tmVN4Kse4Y9JNn
w6s2Gd/VyYMDY2YztZV5ygWhkR0owUrR5ch8CZVgBq8Uz7qDiZp+RuLHt7CJXv3KfKk6rd2kmrRo
ydNwNOmeHjTd+wSsJsSOa1X5eho9drUOYou07COjEGPVm8ll7CRDkNnOfd+HJyxC0SeFGW4T29N4
jHPJAmwvZyR03pdOYllnBQ3kxkjy9qiBHgzm2bnIGGJ5MKJk6rZ+tiwiUfu11rNq8RhAlSsw4OKm
j6z0aJR2aSDsjdwLANx8oDJHYYX6y5wfxGxb23HIw47+jumfQBLXTOCFzcjBYb3IXD1/AP8R4eLV
hztUY5wfynYZzZO2MJ0zFyVJKB0XMavy/kxl0hwgKY8HVORA0BhdWecm0m89MQy37jBNG2sGc7Ts
P4uevOrjdVLV8ppe0Lx2edLygw3qwFyZGQy6ZuIski3hu1nhYAzX3YSlqACkbofsCG7ku3C8KX06
7r9Acszb+rNu7zok0Tj+K1PCWlePbj7XgTEkwIZABaXrhfGXBgqheLoVqSlPWDazbZEyEdSJ4doC
VYmeVBoNGNPHQAEAOjJSpWVp4nr9bKVjG6KoNdsEjE2jHQpA6Uer5ty+Mgev3c+95MZMOTtQIuTa
Tc4EciMnkHOlJ7Ygrvpn5L7emyJsjoyPwjDvTSncp3GYfaayAskAQmEAGWXHeawY6z0UQf9y1Grn
BtbjtAakUa01Vbt7Kmh/748MYVeV0TVfK3iE2JbT6Vgr6wzORz/7YTPQhveNC4YTBUeYwt11bu7f
wHPAuRxaoUXxn8Y2bYrGuNcSVM8Ggq4jF9W/w348B2zC8IrIBLK/jHT9bnCQ0zWAexJ4dCQDTCSb
0AHFjBwDkNXggrdzPNXTDU7sh2xqy+tItUShhkZKOFVtnvkFk8DCmFH3obHrseUeNb84E+6FBwEH
73VU52IvYIZeQEJpV0QviLsQQ0uAeLzc5Tpu7HxuvZdO8ZVYaFDytENirXFjNmAWQ+Ht4r6AmVIM
BoblNoyYtI/WJQaf8gorAsd+3yqdVdVqabGZMq20MRr1+Y40avcZ+BVNnLKOTsS9eGUQhnZ+mDR/
+qooxy8UAeI3ysb0zsDb71smGgV7uu0PDaOQXlxSsVc7+DYuBYBRHnNjUjxdqjoj08rx+wh15bUj
gB607D5Jcd5eYhg9MLrUVj1s9FNZw6JJoeruYMDJ16yoXezMlV8/gfwj0sxJszdfyIS5g1uVBw2G
96ZKc+wybfVZ8tKbpi7tfE0uhJmv23DuX5hSLBIwrdXId14cAJ6hqzUOGbh0DElOsMBIAyjTDVc8
Ac5jfhk0vwoAGqI+x9ndboooms6u35WvLpzX40z0NoIR9sA6tubdJBiQ2F6mrg29b+ERZqzZdc6u
wSKADlate3tRFD6ghirc9guaGM+GXViM8Vus4TJWCcgWHmxVUCYBX6+Jez2PojIvk0F0D7Cd+le7
SbznqPORGuCH0PJg1GdPsO1NMncl3hdZ7DXHno6mmfrRRjr906SM5FLPsMBqXp8TeV2nJVOWDLgL
A/9LGvzQWnJCT8F+hweBGh9AmK3GvQ2g9GwPSR6gZmLPICYSk0TedcDeWJzw/BhpPe6NcFBHo5EV
pAWw8Sxn0xzdeVZqTmtMIR0uZrRja4PuEPclWWDrqJ21e1rt+tbPSq4bm8IOSJE6VnPSfamojagw
4jwoNMmvgFDwM8wXbmU6Svo5disAMK7ZjHtHt8LHSZjWCyEx2pvpdMNF6E3RvUDSszZKXnbEsfRg
FAnZ6p1oPoeVTbpvT9wMk/UHDsbhRoUOKQ1ZfetYj1E0kwA2s7yGechNJR+JuiDc09Nu3X6EleMW
TH9cb2vPmgMwQ024yyGEjhxOAtfFiGsUWNA9auwVGpJy7Y/Ja5abuLA06uRVFwPqwOi7h4JsMlIa
vqLw9nfU8ji3G9PfZkg715l0jmYrBc6t3lhJ0W3RckRrgms1oOvczno6AisTctfNxstc8cIxpLid
OdVElskp39kqGe9qh/Qis/Oic1r0b8wrrBVDGGA+PQC7hMbuBhzBeEyaKd/7Ou0Bc+yJyasagpxi
pb9mCmosNT67Dgeho92VuGhRxCH9UO0FPof0AljtLiOmY2Vx4FpTVEPyGcargVkuMpTR2QtieNa6
7D1KE5gCJJmwQZTh9Wi00OfztNp6qv2qGq3cVFo57wwnKVey9j83kya3zVQ5J1XRO5gj/YDC4aaz
tJfEsbeoBifOKf5lIduj1OrnQc5XoLCPROg8VE14ZsmlYZQn6uQ081taR48o+W/JB9tVnKaRG+Uv
vp4MuzmjSenCEcRH2K7nBmmYrxnioURvB6bOfEWgw8FKi1jkY/OQO7ismS1v0646jbGLOzByvsje
r1ampKuNE4SKIBq67gk/3heEegQ0dea2dnPCpRnQRk86Gmp4Ho2XMW2tYLNNE9iXxNoZ86avk0+Y
7qGKqPhC1A+613f3sG+RjLTJHROreO8OfrZu6r77pJmNtxmHXu2ZNTYXXdeQ2jnC2NIAlx6Flbif
nNYudomsYce2aJIOhBXRHh3SpZxw/XjclWCHNqTlZDYCFexQqhfQUGM53jKW9/9EsjhpR7TmNHRW
md96+s7szcE6KQ9cHQijuMftghKG1zPrLH2ZaDoTppQSQn7A0sQd7Q749ld0Ne0UcEqaY9xpo7hc
ZZyH9q7VudolpAQ3CcAgpQtoiaap0w6UnJmPlb4zw2cvymAVhA4PIO/KiEGEHoUIqOZFneSVlEUR
t30XlCwv9JmWmcYEJ+oZF6EGy6amxihNccJSOV7W7HGPXh1OZ80WVMmJq21APDj6ZQoWtd8of6Ls
6IAUVkNLxHlhLNWJAQzoazqbw1XqTMaFbmTz1oia7BhnQ/hMOhtN7ghH763RCrVxBBpF+l29/lqW
gyPOKu6XktdXuOBiUbVPddFzdMg1mLmVYTUHzva8tOYU2iYuKdDxkkVQ2QyX+mpw1Gcnl2aQEGzj
ruy4uhbNvM6MvkCvBu5sZss/mDDx10lrhUcrFjQFWop8rwO98D6peX+/vrI1GGhOcwgdi5lNlvc7
NPjy0/t/4nvSvNUdyv7STf2dK8S8x2davbRSUYPBVKJL4AGpHGaOPRrFJrOeuXDu/IwfE58DeBzC
brbvjeIqHxmjjOWSh0bfOJcgkVdJgmVMAzYPj3HIjs6sip0jRftUJoovkDBWRq43zjctjZdrkeTG
J9npXHVQcXxmfA2HRhTjdTZy3p21GCNs1s1wb6ZJgRTge8H8Ce8rQdlXL7AESE5pTXDlYkjputxF
BJUtKMtkpitC85LFAJTOKtQbP2CiL+pDFupScv/rs3bhl1H1QvMvQSaY0lH05hNi4dZcGYh3acnU
ISyMIpohymTDYF/ktdIvhTGIU5nOTMhmQfMqnLPj+32nAbvY9ilXwJrx1uVQZ25iRXot/Ctt+Xxx
Fb5pBd21lUaZdZN3y2+Sd0zZmCLfcK3GS+CC/Gw0Kde2Uc1nEwvdrlxacSC/5rMLB/qKtD0vKMtk
3jo2d4CyoQ+u/H55wTx17iLT1zZ+DHamykv6+W7lBWPh6p+kzp9khd0cUMbyr6Xi1zKcxbaJt3o6
97zQZprBsgb1oOmfYkPYaZCpzN8lLfd9rHG8Nlz6rMF748nQzPBtNmyaSil3kzXzoumolS+0EoHX
sZ33D2QBGBe+MYTHPg7LF3QH4/UUxjw6KDK4mFbHbBJsGnA8o3zJ3FYdgGdq1mpq+8Xv2uShcUtx
wDcsTLR7qxC+GCfgcCh26PLMC+qW5klhok9WUs+zIybo+dy3pXlLck3KSYsPbrZZ/KecZfVSe4jp
2crb/kiqYXhQtFwRm3ha+zJP0TrS6cih+EiRjIPgZPF97UTbr2MDmHKlqi+F7vlAcENvB+czPOqK
q6NUyMM+MisNibCjY1H4OwV2EeuQM50tWuDnSvbhc4P+DqG8MxunHCzQFYlx4VHkFp9cUfmIoGA5
3OmWoPnBWNQLxHIXDDDVL0SFE3clbLvHkqioCQe/4y5xZ/010tPqhVEkFEpmsTzTZSNCOKi5s+0A
GD/7Nr8U+kjtfqYgeHMxCcvFtMo92KAIXbuiCo9JZC6SYQsGgeZ2kFxRTCZrz4n7r55DnbymwBg/
ISsZP4+9xxSq5UBOmBebDMqFwmRnrFIMom1fXMaD6u6BOnl/Vr0dviXl6B97EedQRgZ2Jhvtz3YS
7hStEB42h96vw+fUEQLwUWM1YeCWNLiDvErK6Vv7+X/Kv98KHRZP4X8X/v1/UrnL4uVHA6XhL3/y
l4FS95EyEHnBfBQx4DvY4S/JH95KD8TGtxgVphy0v78bKC0XkgZ/9c0iyb/wgt9FDpbxB4KIReTA
qZ/ZtfePJH/mh2EYHBmcRYyimAYxw8U28fdBlKyBJ42ZM5BpyJ5U42UZlMyLlSecUkdF3Xuo+egD
q7nbZYT2Sf0JuD0QnAwpeEtXwlZzs1p4M+Ymb9KGzgL246KuvLvEAQ7mkECfFomBOnwYoX3aBN1L
CHv+tE+1YdBgtjFhlf0B5J5se8BcwLCog4scMRR25AQkgO9VxYUg8eIImKLnoJuwNkw2W1lq1TTQ
NeeT1pb9bih7d8laJQ9VpNVFKmH8yHTEWSxEZt7TUsOQnMRYv5EULuJ55A3+ZoApOWCUngFfOPSl
bmeIiRTDJlVtQZP1nEB7ajZYK3B1N/2iNfatSM93xUg3YOzJ4A4wq3GQRenkXvq+6tN1O+lABTQN
K5xTTYo1Leu7lZYT+BpLO9tXtFy26dwgnwMsyQvDYAvHNUtdf2WKsHhWw2TcDhS4/a5UKRmlbYvb
PoKyC50gYoLQZrIJ6Ib1n1RjT4/hXLrOuonqajxwrGCFChua0IiA9c78FOasMIMwcgxiTgMvOOs3
TlTVxqo1mouBiNeF9k94A/YVbJJJNogDcg/30U+RJpvvjqHk3T0Ut4uTqOdWD8i7xl9U4zQy3z1H
1mI/QuWGE6lPlUvAGJIZGCGLV8l79y1hAiOxF/fSnqQtxvPvDidzMTsNi+2J4BIcUJO5uKEAluKM
MhaTlBsm+stMhtI2EzyN2wVQscHUM73IxX2MwUZityrH6o7iMj5leNQ+lYstK9R7Y1hXWqQITEZC
HpgNPWfabEG3mLowUNIVgteE10s3Ft9XFNHonvpoRHve+Fcj+jnIEM3iSMA0xgAG/1i5WMmIYV56
CnGH0hQLzoGwJ/OgFvuZI9zwM08DnjQiXf3XUPY41fDd9dkuUrWJHi3pDkMj3S2MWPxtfhG2d2Dl
vqDS0Ja28xyE7444ngCGfW5lyfX07pmLFvucdHL7mC2WugXMsuupJ+g0trNhBGKx3yG+xYnX4skj
QKG5rD19fs2VDAOsNNMjgxG5D9/9fJqm4+2rFptfvxj+Jsa+l7UgA3al3h2BZk/zSCw2QYPTx4MT
Ieak4cOZGjDlkwLeAeJPhfltttgN2xn2PLjknSpJeGnc0AaBQO1/I+Iaq927a7EsbHNgZQmN8FQt
YM5OqOoKSb2PT07Pv6Klnw4wY8r1uOQQ9ePk06RWX1J8RliOhoESH8fREjMLt9d8YQT5RNAhOywj
ojHwe9NlWgnhjevIEKGOq865HnAK4FxZkXPYTc03ecT/dsXf7IpLWDm71X/fFh+/NrIs1I/b4ve/
+b4vugYYKQTtjkU4ncOAFxPx933Rtf7AWeyicbG/idr/vS/aEKbeFTcmh/qftPAkD7GT2WAKDF3Y
7j/ZGD9M9XHDC9YOnMw4CV3kaB+EEp7Rd2Tee2Lvea1ayTj28HnV1rfb57+qQD5YfO1F3Mh3XPz0
bP9oCP6++YYdw20ySsI9W2TB3IfdeuWNYfm5UPQN6K5bB+YSGDrKWVXflKv/9b2X6/W34fry5qh7
OEnws/0cWIX4jUZm5vn7iCBxNORNOyBfR+cnhZ7dApksXxi8ViTTFgkryjwlX0cCYQsM3o7Ffoms
a+rSZKd6L19btVYfUV7EV8yfC22d5swI1dRUm5ae4blr3fCWpWsIfrip/oOM5j9+CVKCfE5C+BXM
n/KmGpv1Uc3+vgaADimScanUpH1IGCSRzqpTVxCPam00yXEddSG5pD5ndFEymqaf7KNqLMzxuoSI
uNL7Odn5mKy3vZflh9HvM6hGg3Evk05tp2KmtEHskPxG58BR7qfrgB+dkxwqMtf5KAVqKeM6TK/+
HvX6EDT6TIR830wUI+nbr3+t5Sz3o5xiueKcHBnNoVhD1/HhdhM9uTWVwTv1nF/2k6q5eI5XHxtl
1Te6iORvRJYfHqL329un2wtoi3mc/zEG0TRayI1azvtFSXPDisLprov8fxZit7wLAZc2scsemibL
/iCl8hsEevmgefvGHBJsKelbZfnJPmu9+1//fO+8tw+/nzCRwrk8eHQ/Pi4KaWSY/sA9uDeZ3h9m
t0V67nPPwI4egkku0eZGTHuuLFV2O/XCu6hyJ2N4YoS3MR2Ik4QTe9NM0OJpMouWgRwOGeY51ryP
yEk5lnkx7RLuzYc+cgumeEwqNQCT0NOI+uFNxgp8FHSGZM85rsWQOCf7X39J7KAf7xKUqUifhWsi
vgbYt0jXfpByhmaYwzJmejCkFt31CGwwEfLtQaubbFtm9Hccq3wb80YLREabkZs33edQILa9Uakt
3UyCArJkoDKnkVE7hf5kkIN6KYA/fHYHKZ/wD2zQoZp3hi9r2PSkr6wbJ8zvTT1jhD8nxEz38fgA
ZMIMiiiZdpjcDMT8n1nOsr2jhLiKOhMKU1KWJ3aXeC+r0NxYkZPsNUqLdSkSEldN29i1VundN6FI
D6mGUbYwagwl0Oy/0KBx1hJ788Gu5v6qgrhfrwCa2xfSq/NdHzpiU/Ww5R0b4ZPTOWWOT5couqwp
s0fslOu8xpZEGLF2Jfxq+pM+dUuoVkzvIlPWToR22q5SJzbhXVdOAKfL5jBk6ff4qEBzRXH2Vhlx
CYRM96dpzYQYWsxQMoUoi3j85HpFFrjShIHh+zl2+nS8mOGuXTmoGALlJSRBWzKhXY0d6pV+PTUL
qQ8aOTDrOMy+apnmnTWsHIEdJZhSXDKm/o+9M9tuG8my6BchF4bA9NgEZ1HULEt+wZIlG/MQGALD
1/cGbXc5Xas6K9/zJavSaYkkGAjcuPecfQqHd+0YcpOZ/mFUGrkuYR0y1yiHjuTxRltpbrnT6/S0
XM91RY8iwJOmrRgWtCujsF7tpX0txlg/RBl4O9LSpictzzqafvQEzwapMwDFFlOGzvMlIDvB2oFA
9w5kCFlvTei0tynXqTxQ4zNjQnfxmAlS1GAxNyrPVr20rLdKNtU2i5nmWPXoFSuY4c0T9tWebMBx
4KsZ0U2PVbQfph7Fh3VnhgiE2NvUoSNnZjWhvfGIyTY/rIbvvHGM+m5q8usktONAG1S2VlHer/Gp
N6u46CBp6PoRBhqUvEgIxvJj9FCmaDEj5zN8WX0fQ+W5D40ZMHvjMC/M3kz8SuuhAeGspY7/3NFx
31pNY5zcsR+OpZ35q0rNHOh0K1r1qSQvScGLc30tZovqh8AoSnI40mq80hhe7QAml2hqvPBVq+OJ
NzOG2xgeAWoVRvl0myRHYx5G7prHULZNIs9BvzQkyZr5irlr2la7sueqOiHfhKgAWuCNcZB+h1LI
xR6EFMpcEWtQ38xg5NmmWgO/22SIQ1yO+d4gMnvvVtwujjZVOi4oadI63pgDPrzYjSWn8jikhZxC
e1cieklDo/8gw3h6sVQzHOE6qEOm/G6lolqcGl3j3NRlHB84gh160iputCkjIyGfkJsw5XBb41Am
vruILiTSmkKPGBJq8/gklF5uaSbAHM6ieiPySgTp1BNfYvUJ4y9ZnpKRSDvoz7gvKv41LfuMKbQz
yqNf69naqXpgsg59A9nqqBVTNX1THZHHZ32K8nVYUxTMaiI6vCIVBAGIt04inhwG+EHixfp6o6vB
3PCJm6PrYMdDeojlKtYnzHZ6+2n2B3HDkE4/TwmonXUWdku2EImDX0l/HtY+2oP9lKbNeww3HnhM
4j7HRDKcSqgij5pOfZFXdXyTZVgbQkXJxwxEXzkRtrF1SA+GbGmDbgoN++w+j4R8SVMrW2c6AUKJ
Rl2IaHBChWBYh0HIbFvjY3/GXJ4fJPTwj0vfn3he9p6GDylryi8nR102+4L3NVk1YRq0312yTHaI
uF0jcCwUQykciI3fKD55lsQ35EINa7u3zI3sZnMjbBHdzG4dtnijZ37G9PP2U+Q4NjFpIOoGKE/6
Duc4H0lzIIV3uOUiBHCpvcGZad8YbAwBgxFIoZ057zmeoz1wewLWkKAGdehAx2JodVQ4GUB6xNM3
amD1nKC421jMzo7pBLV5RW1j7gwdNl9YavYVaYna/cQLxGsSGSgvQoz8C2fQ/jyENpNmWCPdvQ4i
dBVmUX/f6KZcN25svOjIOdvMSEmgktWuTc15WFEvWlf2qO/oYmPOa3rrrCwptoQWjoeC6IVA5Wm8
rRjmbqqyfzRCSMlD15HxTcNkAx8EYV1JZBb5BmrH7HKKd1x+N3tvhCfjU9MWUrGabVyRY9kj4UMb
um4sk7wyPyzoKIhxgkVUeqaIzyMI7mI+XB7v/xxY/+LA6gIl/qUQ+jf/dlCV5df3Lnnvu1/PrN9/
7F9HVnh1uHewQtFbuZjS/nVkdU0AaotKWRgAg2mz/sLCo+A26XBBEqbPyvv4ad/W/0BcjRscroqL
8eHv+dXExYzxp/p0OVCbOt4iw8UH8/tJwsaJSpBNonBwRgY7Ftkl8Vz6gd11L5OTffF0RceHs+QG
q5gfAGFsV+M4ZRAmGPnrnffocfI5anmXXSOEPimPXcTVHHB2jbUivAdZScpYBTk+rR8KWrq5hb6W
UW2tiGH1t7WvJbBseLJj3LurQwUwJ0bomKL62RiSjJPI4DVBKHEbgLcMdF3q6zRrXxYTS2+jbZB1
ZRLvkn5xEGQwF+WvZzw/Alq7zaFWzQtm8zqYbWURT2drmyJ0n4kcuKdW/aIaXt6x65e8gnsYdVjI
KhfQjmPeGTHPA7Pk8zj1SL5eI18cI/VX3QLLvbjNyggwPN5jWPWae0B+cCDgvIPhw6VRMIWirrBW
M6oqM9PGleNwKS+TXF3yS3PFJRDAZPkIXAbdOxRJ265B8dDGQpKICpDBZkyqFnNMs9qnKBu2Vc7j
yJEO/zUTd1htGanzk6ngOZT4WHlmk+lnNHEJapxGG7sz5ruoyu98tsJN3vKSIH3sK1vQmIB/aG56
ySzZqjlz6HP0xMAbheAykvKr8tuEi3mPb5BgtpDn2ZBNdAv9PHoPc83gOviPWCq7jVXmddDqBIIs
xP+t6DgYV7grgib120dS1TKozg6qMi2ft0TJzPvBY3FYkDnAXLjAALTHyyJJEJ+uJ4FAtHZZBxB1
7pC5oFjQsSvRX0EhxT8Q6d+phDcVpZk44DH2KfThDFRRMR5dn6evqpdV1PF3GYmck9agw1dx8nJV
nAbocuFKQTOhtACsxPnqzHr+NvoZSaFMUVZMU7/Qa+K7n/m3NLRHjlsapVvnESyjEEnCVRrpgjPn
NV1mxtTQftC0zcvl+y4i0kRUzrLqBj5vFLNkQOfz1UsQBL3j5UfdiL5xk7OqHf6uF7M6PZelUi33
Aj3T6QlnnLVyPBKNDN4Idx4SYw5I557LRdP9cQLltBkk94mLHfs4wE1FxMXd4bvti0uqX+C4fMNe
z2LyuBsvF6Pk0BIMGn+1zoovBUzuTai78pibWK5FyKLNM4b4U+kb9ySN1IHJZIYQCtogVlfX27kw
zU2TVfq6aASXVGfmOkRxe+W12sjM0zROlsRYcXn6Z+SFBtQKBGWm6Op6JuNYbRLATMi5PZMblQgV
Yk9VDJyKImujc59AmE7uVGyfL7eXlc489Q2cAaNgYNIzolgRP12t9IKvW8R+doyYhu5G3co2ZKdx
G2bwCy/frVbw8bWwPDmU/mwhLIGylj6YNK7NZZXzjJ23OP79XRuJbIPWz98yycjXg8ZyviyAZYVz
i98lYibYdGIb8xX3t0BQu798zV1PvGyHTC8YiUjbKE7tb3Via/uLwYSyClVUb2j70LfYvezkSzLx
fwYj+xbBvqI+5e7RNe7mAq5DgPaAEXfTlyfKgvFsj/bOG9IvGqdZDllDeQozM9vkLndEP+vaPrK5
TyumHCcwFKiCHBZZWVjlSUNSRuHE9uWmxRv5qJRHiPCSUez8OGfarY38MoNaUrSWE8BNsNYg26h+
zRbBqNMykV4UC2NS6ADObXphecSmGBlsbgNfneYyOQ978y7mqLebDVoQdcdmUgulAgDp9VKkJsHQ
I5PlFqn2hccOVrgEr1z2JtOn83a5aaGuqUBjWs7vjtHgsCQaW9yZ00KNDzVvZQNB5bEzsJjkWNP0
Jyo0q8hYAf5WAoYU47l30a0KAlhAH/HKy7Wme0z5W/ArCUH1t6Jk4iTGDo2NZ7MFChu6R66Ft6Yx
M3+pOLx7ofwmXf646NMNNz1ao4T9RGh5gl+jefd0YupKjblPJd3nAvH7JtPiW23ozy7TtpUFqf04
JSNsZi1vc2PN6IDM64yif1WOGpDiOZ8/EyhWqBX1qnA2vme0GknLTfrF5FC3NurUh7Sum492hN2g
9YY6vQYp1x+TQecrtHTgcegxDNFvUqJMECgm3W0cCQcSv2PkkbttiHhLgykjbZtBSNOCYolrinUp
tWMd9m9kmlUfZAa8i0SvIIdYY/YNtoY2M8PVCLwJ2P6HPVlF1Rbs1IgCr9EQsdY4RNZFKpS2jngU
rfGAhdc+njJtm1vl0J5hr3guQx7RFvtumjvtZYrQTsREAOSnMPatDnFebjiBnIhWOtvKMadNBCla
uy97yofYdf6i8bb0JX+ra8TiWIRahBjj3/qIua+Zs6iafu8m07Rr5vhbkvFwgSny2DeVxbLirhMJ
K/2XEvD2+yv8akf/t36pC+AUubZOT0/HKfp7ZxF3yeR3db9HgrNsdtyDVpJ9lAPckbHO/qI7+299
4OXVXAcigjB8Ov2/vdo8RCRIzWW/zycWyFIJIBzTNhHJu98/1z+HgL84BCxcXq76f55anb+qt48/
aTl+/MhPMQeKjYVOwLSG1ihtZ1bMTzHHUm3/UvKzXpipwE6AqGZwGvip3lgiUjCK6ug5KUAWk/Pf
IDYBKvjzraGTwLK8DM11RmmQApYl/EuzNsYgokgjw8ixTOunQdiHyTK0ZmXPbKtTXEhJ07g64kZm
2A9TTm0oDSGhUbrserOV6CoWgYAdzxnyuZz5uRwV8YlmLaGu9Iu0wFICkcEiNyD8AC//RYPgKwKt
kXUhTRgvKgXSyoz73mqr13IRMaCEQ8/gXbQN2UXnwCB92CaL+MGlK0fbYFFEuIs4wvF5iyu8mzhn
iZRFN6dN1nhLEpXrbGOyw6I9zIG5x16Y6l/SHoPLKp+y7EO6msT7hcRgNQzFeBOGmByX7i6fvSDP
D0E6pCD3UE2NQBGJarLeAezhv1ottoEj2u8Jb4Itp0Okldj1EQeM2tHjDVbkY+PXpNArChqMXl3d
+SKN7jkBqBu5jJdTN+/WQ1zgoQwX9Uk6NO6eCPFSBilzqGhPVCxOO6/PyrUmcJbVpD+YTxRfGJnq
9RDqVSf3oWEn/a4g4tBydx6YnohJXKLP+nokH7DEXYbk8UwzpSgNBmpKO4jWqHpc+JGMnSB1yLuD
bk46nJaPn9o6pwogIaFEoYZKh8xAOwlRRmbfwagY9KCk1lXUFNv6Qk/tGYCCUiWtAK5qCGN8q77j
Vu2WIoCLCVenO7Xg92B8YegD0aqjPg7R98V5uObwo5aF48573B72DNs2RUCKQn/I1bH7Dos1frBj
6VKqAcxRNphDa7xE30GzwJEW7Gw3XCC09nck7eUu/mfD+6sNj64De8//t+F9ad7a7M9b3vcf+rHl
+fYfi2yN/h7IAqbqy+/7ueUtyLql6eHQwCAmia315wYIo0cHXg2WHw7HZZf7uQEK/e9seIB+ftvw
ligCcDzwaHTLQbQp/rzhoTXXyNSL1ckiQEPF1/gTTNPJVpaQ6VSeIE2KqSYtSIXx17jXPLkiqHR4
tL3GObRzFz7kBblutI8t87oxUufGbFrnNKaQwvFbaJyT8BhhhrEabUtQe/9CGVScG8+V6Rr3Y79F
/pmczdEji5UGI8pWRXuUQQ7h9Lidz12ELyV0dbnVlVfcZhlu424Y+nu/dEyiqqYoeyY+Y6AYZWsA
M+GUL5Bcw+dejzVY6V7l3+exV9w3ZvfseNl8aD1MJCjdo1tH2vO9buTN/RhZ4dbyeftz2I0bbbC6
I+avmSLFygLlGOCs4+XYm2Qyf+yTdHxz3ULuk7aivhSzgyVL1u0t9Uj8CeBdj1mkIqvHihR6qtg1
Hlwq/3t7dNKN0pecF00HhtdEg3nyZPvEPtJBXjYQ3KyEssxAt+r5kRxL0KnG+CUbx4ZaiXzPPRtH
cpIJzslVWdvtZ1TeQ7yCpxo+kQJSnImmibckrc5HQhTRmseTFa3JJnKDtMwuR3YtuTX9Nt1zbLkZ
spRgJJ4T6zkGutwyv9zrQzUATCr7ExU9xlmjcIAEFMP0wIS731L5ZgFGTvPGazCOTEQzXLtSH04C
IuoeQJX1lgqrOqaAZh8cz8wZ2mRatkGYSzQ1QyR6ObXor2dD6ltpuBrs0ry8g3pqPXSAeF9pyeXf
JlzPjybiQMjNY3lTtLZ2xmCyjWy9e+Fa4cwmVdm/JfW6eLGaRG0NRI3rsgOzxyF63g06zSzNasYP
ObTtjdHV1SnlARJwAkrkKmXh0K7RfP/dslJy+mTDJBM0O/2aYMxjTkTAFe/KVjG9ccAfb0ichtyr
E8/ktfG8wkH1pkzlXZW9SnZM0+uzINEz6BmkBNTXfRC3ERheQ/MhEYOwO9WzEPs8qr29rpz8a1pG
6a1e+xw9s2i+yVBY4mCFov/uVRZDujBqsUPJwcnpDbp2f1UmDr2NOo6P8Bjo3Bdhuk613H5JGBV+
wogDf9zPdCzNbX+duKi0V2R5qLtmobTJC7CNwzvsNjuJHn2R2TceYLdmIbyphfWWLNQ3qPTwEm0L
FFx/wcIZCyGOuVBPobJw42CIQyhohxKcXLKQ5ayFMYegBOn8BTznyQVCF16AdE4TFs9sI/XttPDq
Sh54G9UX9oZ8C/2asQGW717BuHMX2l2zcO+KhYDXxLDw6ORZn/MLII97m2fxBZtHFuj04DgZML16
4erNC2HPduCm9DPBliucMSD4lCZttSW1Wb9JQ8swAu07sC/zomeslLJeuQ6j2kBIGbKTJPW8Jjzn
I7/A//qFA2hdkIBkMoMHTBdSYKQWaGB6AQhizxqJxV6wgvMFMThecINUAOMd1ZDxqbngCKMap5Lc
5t9JhcYPcCGIzYVj2Kg6gmoYDRfG4aj3AA/D7/TDyC3q7r6z4p7WsyQMqDxiumu1Oei8tBjrtVCc
nR+adIy8d4FZCbtf7OYIHp8KlQ7S3Xi1rWVbre+79GNy69rIdnTLm4YHFw+3f+qAv6gD4Lma6Ov+
cx1wRePorf118vHjR35WAeIPmLUuUwWgr2h5lhPN/1UBhP0wdaMKYO5AocAR5WcZwJHo57nH+YNs
eGhrOrMTNlXx92J/xG9Hc6zX9NMQ/IBSQ/TjOL8dlrEWeXkajc5VYeLxCEDkGsPaMYYJOGoPYqWj
+WPOYY/us1iAplU5wUFtbJ0O83ruUOU95JVcGEZt67Drbpg9NyLce2FPZ6O3FnWOC3e9PmexACO1
hYFeiOHc6QxHxxVBpvAuBAE2XbRl9Fo4J0Wr+z2LhruOUJ0QN69GREgM9SCHrzVtWwgsABymB82b
Z1IwIGeAvfBpdMqV6ZvpvDONptVP5WjkdpC2OmIMt2mTdp9Lr5e3KbFpD40M/VeMa1ZMi1r2qGYY
MNRXUDGQM1eT/wIQR1S8xOTMm9HPTaatrqtDup2gTVtV4t1ksnReJY3mteZXw+eEnPHb2SZig6k5
DasmbrpVqsyxQ+gc07LrKmb52VygQOnz+LPT2vLFbMmFXhEr7r8j7XjPx+nsEfkOHyYrpgP/CK8V
cWg3iY2sAJWlsQHN7QcjTWL+juXLO/SO8Mb1adLxw0YKVnXt+hy2+qqhoRc65KkZtgLzNBc0/fr2
eYSAeDApnHYzmPY7vzUneACphPmT4BVehaGW7OM8TT5YD/YdhzSFrrkytZu4wCM/2k6zb6sR/lzY
lY/x7CaQvntIXrNwAzViuAwE6N1rYSvzk1bBVFo5aDNvKrEYXvGCBXj13YNKjPkq7+xJYXundWeY
Zb/RYgXIXwvHrTWg5MpFOhIRE8r5szYVGHgB3+wkQRkHEZvzu16Y7iFm4PBAtnx47jVZnSot6guI
stp0M/azowwDxLvolrr25/92hLBR7mq2WSNHSvTCpSqQyhdlc0xxzA7lsQjbIa/WLoEsqb81G+3e
04wlKlsNeTvMG0Zxhv7+z4763/FP7f93Q/2fJvv3LdVffubHjur5f5Dy6uhUqCA2GSv/q5UE/JQu
IJA2wokukWuccX7sqJbzB0lsBFsBRUPqeDlz/dxhOXMZxiLrXBJrL3Pmv9FZQv/z54OWYfDbdIvz
HYhDm3f620GLBWuK2uzFAR6MF/S2ps4NkozdjAP1CLmfPAAMyUjthmH6sKvWPUEWknhqDGO4r6pe
X/Vtrb2RtaJfZ5wuz4ShWY8OWUM0uGvUS1Er3HOcq/Z+SlXySMmc7zKK00MROcbnqg69Dbix9Mj2
jwGZvG3CJdP9SFwQaUUpZtdVCwPsXa8zDUIoEyuySTPzgT0zOxILX16FrkWPy+IgMkKMqGyT2TTQ
/DU6wPhoqJY0i6QgFabQ0DObsG+OhexrYBQ5yKOa/lide/4JQQZzNyK6zbtRw1DvJhl8I6Q/15M1
aag3K0tukavnOxja0cuSW3ImyuDWGJ3+OjSNR27zam04IR4fKXyNHNja+kbO1BJtNJEVi02Z6WrR
dLdAuQXICOTKlrBHmCZYRXZ2rtcfAyYl9GVWtpIJoSZM4LInKVLCLEa2m11djOnebzv6UWIo1ro7
0SsyzB62dBLedH3MUwnL67s/DdNLia7lDmTOtLemtDk7wGrubIeLg0A32cqQ0l0fHfmlWMg2qmQS
USuM0K6R8TGicWTOXeZ7VV6SvUT/gWF5lTQ2alW/vjJL9JShNm76JNdRNlblurVDIOecyTVPO+Qk
Q9JHqsh9VY3cSalgkvmMAdu0S646Rww7RwfdZxZxcWvM7sxxFBz3MSYXfXEGp/1VDTD6OZoS/9Vd
pGOYwWoMsOSf1mqQj34oErjTjn6N/G1UK9RJyaewE+0p7fX8QVSi3hXINfzVICt9b4+5m66y3LLu
5slNrqOIRuHkusRHkAbr3lNqGzh5OolIrLXUyRkQ+fgNawV9AWPwdBb5ew/0/Rw6Tr6fxt66AiaW
74raSV57z01eZB0b5zKq7bvC41AxxtN45lRsXZmDXe2bvopuOlG1jymkCwQI6LgKrT/UZTggeitt
D/VFbb4yx3WuJcNNSJx5vU/TXBSrImvz7SCQV+X1cGXGg2A5ymavMYrs46h7i3tPRw85ZsbGrEP3
TVrDV1uOxSGaICsUU2EfKhmKrUsvcD25pflsieydSS/AAi0S5isq1McKGv5zC1xsN+ulflfFDrKE
kSSso81sAgcTGuNzrAzbYCDtyDeyO9Jbl6Eowfe0rd9x/Ma7Ui1ahjnJn4g1KwLFqB+dXVZcpRFf
4mBZ+Of6nHwhkReAHNrui+X5qll1mfHYVeUBC49zrAa5K0v8RbMDMH6V5Gl2x2kpv7fDfO9MYFac
cC4PIoM729Y0SXs2S0If4Ze6hNVsAcTLNTZpZBHlmN7XrS6+zqMkcCtL42BeoLxpbWcvLkPVJybw
2h3ywCrgC3WRC8aZuZb0VG853REi5cgr2ShYUb6/tbu02PH41a89z893Mr9TYahetHCo1pljGXep
Hln7kvK4DfJBV+dSV807p1beidDXgz66u8oYOHnnSGhxn1neS+dOnPtq/ADJaiCMcVPisr6Z2yrb
oW8l92jCCRw0anQIdNKGahWF0wZRTosMruoX1YevnqJ5Eukqz+D05JgD2eZaWPR+3ehX2P/q6wkI
4MYwtJfUXKCJeDVIssl9QmodSfhxUzoB6odPGWXEIddbHVo1EAqT8IMvuRPPVyFIzTu78GiutfZY
wCHRurukgxznumVgYwB9c1J33KV4XW910tC6oC4s/bwYoTGiF5gdUO87G4p0/9nnqXFmyhl/IiU7
ORWz+uzPnbPniTgHHNbVmel+wlIa0lObomXuIC6dil40t10ayutUH+SzFib5GXNkvSE1DNk4lIL1
TPbjxm6l9SkbChMBOZ+yCb2K4UJqfp3dqL8e0HC/CUsuDxe0yi8xLS4M+AaaQxKT/a0FLQicDI2W
aoqIyjHC+NYwiLYdmFYje5XjA0didKmxPa/hLWB8GU3vyqOtCmKWJAXiA9KBhYYj0YesAUBxSRFA
DtvvSiYFh8yf66e8D3cJs2NUFOF8mzGIQYOuiP6eOh1iT68RUWjTpnFkpc6Gisyjb0TZ50GiZB2Y
YiJu4XGbcItftaFZ713DG0GJyMZ/zRwnWRfloL/kIZnv7ExAFjtzPZFFcjv3qfZe48k61p2nbYvI
pQWVlPnBFloIKSFqQZQN3lM0EEphINp6iFVC7oByQ0hkk+ZsLRyT52ZCiY5T6F2fe7b/HkYj2qhR
wAe1oNUBt0OWsyiVS90kaqNskhGxazXYBYFfZa+DISAz5G6xT/LsT9MITRiFCPEOMp8CIj66OxnJ
fF/F3NKMYN0sI7e6AdhIQKn85jd1dlB5TNrnOGinxITZ55XFrSLpbd/Z/avd2HQ/K7A+qGmGHoKP
82on8Zse9t8gwL161XhfoiIItHlA7WHJ4tCU7gQqK3k0kbkdyXl0HxHvmM+oGMp3ZnLjpybkB1VJ
kNebk0wYfY81MVh6f6xlK1W3w1IsZ+eaUquMHMRKmU4/yaw6sUGrF59GdIVrWG69dys7OTkvrRN+
69GWEBSiBr44IpvNeqsp9D5hpe/6iapnV0DvuE5qqVWvNRsotZev1sYYZluJAKc4ehqusXZIzTVF
XnZlRFN57JvEfaVJLT/rbkgzLxzj/MqNbaN5xPARhztSXnIc0iOHhQokGskdHx75rtqTLcPR3hix
QqNUaUlWHUBlWuCndMbxiMu2CjMKCd/DqgHaToYI32QXiU9AnIY9Ig83mJDZn/mb49ZH8xJwlISr
JE49gQGo7jWSZrOIp4zmKm1PLfJUzkiJYiaeR54g2kOsJdGJ+HYjiEpjOmPmleeGb/M4d9hV42R4
E5k/HRvfwasgtH5nlOOEUGkpt6wZ8gUGxOYqSeCXbDPXmdaqCru9lzPozMBa7FrH1jmyibtiBlSF
XD86zCLqDn0YhjSmzeTY6dEJXQZsKdeoT2TLd+spcuXn3kLI7KG33yVSJdu0o+mGvhF3cZJXmyEU
NW3NGKNBR45UYPM173u9Npk1mMXO1kP9m+hDyug6q5MREgktjw+EZI73qf1OQeu/M9FCKag4gKpc
eGn/HOL+m0McsUmcuv5zV4z80ap5+6h+7Yt9/5mfegCd3pegEGH54K1DEvxLWwzuA6cmh2EV6cqY
0/7vECcMTmqkKfgM3RcNwa9wh6VNhouMwZltI73X/b8zLWO29ifhDJhoz4OgzQiOlxP+71R+4Lm1
HmqkLuLTXnoCWF69qX9pfrQNvjcRMg6TMTr4FhWNfbLItRs2dHqF7S4Gi0nU0ZFMTS+zrkvNtHR6
M4xrFnIKZqcmaXd9lnZjuMs82j3JyY4GxfY686dhv6cJwms96Tal+Qy+oKeVHJ8MVdjTnK0Gz9UQ
Dms8ThVrvjhixSXyL7OGHJUcofZKf8X6E3ZB5XQQRh9Sic/d2ngiGtw7tqY+9m+SBOFi5wtcLQjT
NOKS+tIqiaZtaKeswHOFiAoYCEBC/eeu+W/uGou1TjPgP982z0kTJb+Fyv/4oR/3jWv/YXJnWCx9
sXQqlniXH+1kz/qDobGgwfG992H9676x/D/wdgtmGox+EaByc/zSXua3cc7AmumZDHz/lqzGNX6T
1WAtB6+C+9uhw4KS3vut+eEpp6qo8wzs30yCBk5V3iJchkBUThIVrLWB3/15Kj0754wRxU/YhqJA
6FZ1RTR2fwYcyl7eKOjBLrSDTeNS/sZTVF8x780f6Ubj9WPjONDIfgTDO3qI6uUbU9SsSdYNF/ip
bbTy2eyY1NbFwOJWptZ8QAaprqoYDy0cYPvtezToiOT3DdU3f2kx4j53TqV9zUZ3fMI7VoxffbYI
+ihJS/8a5MWmKdrAi8b0CpVu7e0Q1ZaPg8XjDuKT1otzT9m72AfgQlOo1h3BvaXawGuIaIk3DNOK
RIo1JonxbDRjvm6y2PucZ2CDr8BceFyWyjT3xjhEp7QG/AIpnR2Bfla1Cb1hsLdMUsUKYf0XUczl
Fd4rUBreLNY2SuSXhgjqjW2E8EXIDAry0BqeYXVO90UFAgT1Czawqi7q2xCOr7sbw1gcOOhrr7Th
ccNBNn2KYV6vM3BpAqCjQuFZt4nq8AGMZEvO6AehWKUhI/rQj5Yg3plW6428ZDFqtmM8NtITb30t
GJtiWa9fRSQ8ZpWG8ch4fbnK+IZIXq1849G/5LxO5mA8RklH1ZTXNr++sy78raozzq1lkZrpdm1N
I4oRYLHxbMWg24t9QDhaI0khHmjokOSZm1Zw+b+5kRL5SlOjcRDgYKIGCl7wM7Y1Ze6pLrGxm/5M
68qG7PG8uCsStj0H7ixRuMkqjyOChKPR9p+9KmNHJdXPf+Zgycy+8Uj0YWkK49E0bD5GscyDB7fi
MDJ2vnWw4s5+q8ectFnE/xyHmJoDdmN+Yq6mwsBvGwH3Q+I084Hc5aLgDhHpVZfNFHWMHngDgyEJ
nHOjlKsL0qYmKbeAkQWflWhje2qsdO1RzYm151aOeQ5VTixz24V6dOhqBWAnqtLuI00rOnvZEr+L
L4pfG9PbgL+bpiTCVhqEQNS32sJvQwO1ZMA6y4f3sOmTompSygbNMPInM5Dgg3CgAowYV0kabbv6
1Yl6LRAaaeHAt039FraZc7q8ouP22bhVNAUPGJNZm5LpZRKAZg+fhyYjeZfuHOmgYjAVEaSNId4Y
ZJDiK6KxunL0pn6VSJHVStpjQzxyaou7KO39TWYRtHZIrAQtb+j0lhVIc8nMjixgd7sJEyV1Ze58
El06ac+Xd0nDqI8QhIqkDAjy483atcMq40FsnP0mR+aFzJ/HXesMy5OzUHJ+6AYyeXGXLF+pqS/X
h7xnvT13k19d4VSorqam4t/9KUHg7PlR65AzgI89qzQWBJ7sZOcOOTuUy4CF8FfdmLaJrPNv82yz
IlMH8g/cR6K+V5GtecWu6tVQXblGMSIjqLMxGN2sG9adj9OvnZ3hHqLZeKtInX61WGkWYpPewJwR
lwDACQCpT52Hube2vWllm5pUq9akju5JlrCCqWnds8OR5Sr1J/+ZL9OJ1xbF030aT928ypu2fu1E
34YoQ8zxQbGKEeN5xXa2DJQpKrKxwXbte6pZBnpxWujPuZ+PD55DtQAnl4VtNkPDh+ECnMjD0fh0
RYaweK7sssX60eQWiKdyCSVOIkUPD9f8fjB8910iA7Q2BthuC9cFbgPOtxhZoijFzULMbErzLQ6f
G8I2Tk7PqZ0XLIYbpltig6zGxJjdWcMKsDDiCZwY9cEaQZ1WOUaSAIFBdFcadXmfq2oBIWY5nVIc
IeaTT0rClozt6avAbHIMmy7Zp8ozPoiun5+9iGCOLaPK9CQbJ/lqyXHgKG1Ph7pgEDhB5wiIOXwi
d7h5xiZP6IPMumqV+5yFJkNLsYRr+cnAF86fjeVW94oJurM+f10ETNwBTJT+l73zWo5bybbtr5wf
QEcCSLjX8lX0ntILgpSBt4mE+/o7wN3dV6LUYu/zfB56h9QhFggUkFi51pxjngEopXfap94kV8Uc
2p+mLFVn3YAHc80Iw8Tz3WYXhWOReDwMixlzZKRFr35mVrBs4Ny2+OY4QSy3MyQusBdTM53KbvQv
4TncmgWpmlvEYGSdZX6vzPM8YzW/maUdH0GlAB5xx93c2z3JDRnkbLInV5mhw2tiGlhNJo9AJKPW
t2ZZPtvRgNilC9SMekQn9nmd0YN4CGu7ehzivL3LB3kdO31zO1mAwQbELBi+Te+u9IBY5nrs/KuG
TK9D4uUYhLGqPNORHBGJ+vdzZLlPGinEvhqdqt07Q4nNge+NPm3fjsuDPxzGOkDzWlvXSi2csaKO
nW0uYgF8ayYEIISNeaPiqtqOFuDhPG1Bc6UMpldx39G8ommIJSYO4wFE81jka4wDTgopXuviMDV5
rmlJESaBX7ViOyq6ewv51KeEnDwI/YktrnQKkYlQ+frYAzdV68FOP4+83s8GgNWX6JA+k/PRXNS0
b7oVrcgaLwnwpXPyz1G+oQm4m+hbnU1jat5kptt97+XYfp6CqGpexg6zz02CfCbCkjtnxwhI+rpu
2mdrmsObODZD2qAZpAG0bOd9Z9prbBV0j9z2pJVtXLVt526VZUc0q73iWw4k+byZk3QbOpN1kybw
8P3EDTcRGcvXQR04zEmHyFtlJQrnFUOs+tKj0L8QYWOVm1gL40aSjQPTTA8EXefkbEt3PNXwJT8D
c5Frp6ofCF0Qp0y0jx2vxG1M/PtGpeKTaUWglFN1bkyOfB6GyCbQNZtA3ofKhJYbx8TK4Ia28fFf
aK890Eoit9YDsB8LE6e6V9WjPB/ijm48AXRrK5Z2vkFcoztefsYl9HGLsIv4vBj86mDl5lOYSm8V
5W6xai387tAYsLGPeY6NBMC1smq5jWnz8qYIwhmOLpi+0uUVvgukLUacbrV94+MduQa23t1VrdS8
6MueJngad+RTjDvyVPsLsnzAr+nowRUNobO4JTemPdb0VCYHXWNR3CVp1WPXpPzYYWBKNqOVpwpX
IhN23bk0LeEXx9fF2Nq7zBbTvUCAcDYpWzwZLT/Yu1F1wQrUo31GurDpiuDG7kS/r6Hf81cmimfo
Npvb2Cnyfj2VatjCHKWLGg+VedIy1TdJ4mIbCt2j36X+eZUBQxEqD92VU+jHWMewBwrAAg62lRVY
tOihB3q/8tRInHCjbPCvxXgYRUQTMIj9natdvoeOLFd3VRSCRjLRNm67m2Co8SQUXbauR4D5MtG8
HfM4QPLsFcz+Buk/1gEn3tdjexemlbdTYxOmsArM4eCnxBM0SxiqH4YrMbYQXkOX+KyWmIQNjXp1
VslJwjqIJ32GtKTaDZY12jt+ZiR1YYx9kKNO/zVttPsdasiwTTIXonAcdPkXRBvNIUBBv82X0grQ
IrKIfgLDIEmEWQNbcZGkNfUWcDmoUe3Tv65NaxNOebcmWbcnlMOzztBX9pez8mv7gfdbdtGVuR3j
uQQ3f824zV6rzKludTFG7i0mG3tGBh60q75LKQvKQb5mpiWiXeCWaOp6scQmuGZ2FfGSxQs0npeZ
UttJZ8GIYMUPbxRlwIWV1zUrLzLOZ6/oy4quLxyUUAZQ+c3qdg6ha0OViWlU6uncUVg2mzJGyBFg
bMIX6OiTXeXd2Wg2056k9vHadDp1Hw/FqSHvvvbncdMEFso7VZERwGoJdq5pGeg64b6N/EcKtWEH
3WCDY1jepP3ELM/psyzbpWMR5SfUkIO5S4J5RmWCDzelDVRW6aqw3BkDg6hfx6zI6ROj6+xXdUk8
gV1qLogdzucZEPHiywSC/Jqwh/nKgJSTbCN8gvrV7+r7Wk9l5q1a1CGhtS8MFjdy3N09AQjebWXm
T7Wdj/FZmTdeeG6X4gW0Yk2GAYVc4nMvHLMhIZRlTqds6zOU8m4RJjviKSn4U0t/NSvD66pWpMYz
x2nBSTr18DTHoPSl3fqRdx3h3Ljm7QeOkDfocPhhJ/9fWKICYWNXD0yEV6Q8onz6WX4dBYPGN0xd
67WtPA42O1Ea6NY9w1P1NWjND+FY711RAf01VA0WWgcyAa23iLAfDC5osSd6s6o6lEUbnHcxpbti
YX7JjI58JKvSX+Kc2MLLqPe1jW3btcNprUwjLi5SJ81Z+Xiwt2BDZEsSV29eMu2f6xMhq8FjH3fB
ts8qCkBMoSFlG3bzryISdsCGHrDpneUaoD/J/2oPidaUmXXqvFR0s7o71K6O2s0dcge1Lknck59n
9hMkG/kjG7YodGxq/Yi9SMaKcV94NuyxfFJfuWXK7z7izzs7iKjou0bx711L1J9EIcfxnAQ5VMas
nYINFtyMm9lQWu2ClI3D3o+q9jDxD9srWdWmu29j0x23yvSrT2974cJtzA9iA5dux4/+OxhedDLp
1CD+EzRn3n3pGRUy4B5RHYCus6NzkpS9AV5Mtmt/vruWD/rlQIFLrge9D5t51c93Fxp9aTQ5B8pj
cEY0J4piC92I74dnT76oBO8/e0NE86uZt+ynv3t02Gj0chEyLvrC916q2phMT0zkYrVpbd27AxTp
pEkm6se8PVSjwVHdzmMTYAzg2v/qJv5HHJ9Jq/jduf+V74e40kMy/v7ch9QxCG9vqwPSMD69HyIt
L7ysse7LlHHmRpqkzVHGTNUZcnJqVNGWmo0fAo0chN9o3r9djf/Tyn6glbVtYf3RJHj/DVSIUt++
/TgW+OdP/UvcZf4DzqvHTfyXROufvc1A4KWhrY/ei+946Xv+eyaAsAtZ7KKhtQQdTthj/7+3KaGE
2OjEUHUtay/NyL8h7AKy+e5GQ9uyTB6kMG2kNDT3f37IPNovRjw45dHAn2ECbV2GgT2F7YCipysQ
8a4WBMpw3llgyQrVTBtTjfYeCJx3aAqZrEInVMWWmQfdrUa692Mmsq2bCDRdEQLR9dDapL6743OB
zrzZTDSHXwIGd0erFvlaB86wbrA6b73Q+6rLujv2tor2TlJGGxwvDYV2hhoDEPR+6oWgyURSzGoO
iN0CJkvATgmecZVO1bOsG/+lBKtz1CNxECKB2648D1xEL9Y9SrMrkzH/oZwS2HIxRopVryRNMJae
CkK/bvZWb8wnaPkB7ja6yq+h79XxaizqvGE7HkXUzFP3wITDxyM0i1tyKEHS5d5Nr83gQsCf3vhF
FH0mR3IRwizZxp6m/CL8YBWmot1Dwi0PQ8KcsbWnm6quPEbKVrlzDYK9Zt2DsveCUwTrzanG7BoC
GLrf0MpWJvP2bR6paqWzxrlrhV0CiZBiLWYpz4N0VEetZnAExmyeZBYbp1xBcMqsZl7HRjove5nq
gogkL942vsGeHhfSPf0suaXx551HAIf2sjaLndXYDp+q5ht4d+rCS4xwlWlWwLEYv0yZZmc2pDEk
kUzdzFnIB00u8V0QlzdGPU63Mkm9V43bsy6nz0h81d6s7fSgaW/sbSsIH3s/qXbYLtyvbOKy6YIS
Ir2InILmFQ6EeD2OHV1RdgSbJPb9g3Lbdkc4T7KZmKPRLnXILPE7yp2pDV5JGxy+40IIdqiR6Js3
YUG/mBieGzkNKj+f0voh1mb6gPJheoFFJYCjzI64IEqzP/MNQbhdIfiSyemrt3WEqdu1Qn+DAdY/
hcItr2yzZxczmA/xiJB8RWBNwx6vym7GCus9dSCIboqRM9kAHQPNItN2nZhG4R20weAe4z59ilWg
ZZatZz0OJ7jju5RAh2CFyNzexbL21xZ5yvigKovtu0ZEVBJiQDic1AJEn6WLjT0QFsgomk6jMgvU
DhZaaMNwDoFDihE4yeaida2X6q2SbN6qypr60k1ab2mV7+EtmMZR/VWI5p2dUpb2ZFsGX2Y5NdSs
IeXrvBSySlt+8SV4q28llW7pd/rBqUd7Ma/Grd4i2ruXoUrBg2lzG+VlcBoq+lirgJTvaVPHbn1b
jwahk0Rb9dEBIUnWPli0VLJxA0y27OJNiXPUO5XK8ZWxKYjUEwhiXK570dfzbsmGg0sOCld8muNm
6NaiNqLLhmaA9yQQrzYtiaKTeVOOgQ6/IvZhlp7MwYoVbhWb0pBboas77lyHHRlxocNbiztbj33O
y1R0QfpKg2AyDn7Zi2oJ8YKNXvmaTMAeJ/LSm4p53w4MPh+Lqab4wNbNnSImZg5mzB4W9eYwXped
J7+yr+uyvRWOPQqbqSFJtDcStoKdGYbBFvgfh5zziHqhGCn9bCJQCjglOd1AMdTJnrWPI8LHW2YJ
gaKOLWgT26s+CcrqyvMnq3KXeVBsd2dZPjiCwJIeDqg3ehEq7tK9GpfWlyMH/krnJV0R+9LFa5eE
tnvyTSymTIZqV1nVIuKai2DYY3FzL2A6kOCSBDz3IzkX0Dtlt7Y0xmNtWkj0vN7fV3GbXZMldj5H
UINXrelUmOuc+CxkW7erhk7SDiPAm4eqR3+y0TBRVl3qWotreu8YJUMkdu6sX5GbbNuoso0dACRx
R98s3RIOOhOrNjgGnfuyvCTptrr16QNddm7Tf3LS0JrwXgZnyF9o1WJy22SLfKh7UxLNb6qiYhEY
NVPzyjtqka9KdzcsMqTkTZFkLeIkxh/hDlqh/wC2Tt3IRcQkFjkTXA11VS0Sp9wgA6ovRfhlXgRQ
U2hulOdGR5bO8FDwUc+ZRwNEFYH/qWecUSHgQFCVLtIqD10qTgELvRxbg009TOnnmI78yVlkWYwB
dvDw5Wp802xhi8KGnS5SrnQRdblBmm6XsBKVl/UDZWx3nNwexUpbznuc7DRZUhPU+awM6DKLcIxZ
KRqydpGTJfYC6WPYv6lbuv7DIjsbFwGatUjRIgtRGkGcw7pfhGpykay5nMCO7EraqyZKUZZGxG32
m86tXyRv5Dt0F6Y3m996bVUIGZHGZWZoHtxFLgdbpt5ai4SuXsR0aVLXW1Tg+WW2SO30IrpD5NVe
044Jzn2caogoS2LP4pH0A3oNlzTh6CpYuXvIUfMxV0vOp0XgFy5Sv5CmNx+iXCqBRQmoF1FgtcgD
FX4PxC48+dfOIh+kXm5ffBSFzcKZsse5u2nf9IZykR4WgQpuskWOaC7CxEFFqOuI1ENFV4ljLKKn
sEXIaJak7OWl560M+AJosBbFo0D7yCxXbCWJAxcoGMSZ/aaR5O0POsGwca+ZMRrK0eweDFp4sItU
hNBPeuM2WGSX6k2B2TjCW8/IK8jaiSxiExEjeO5K0DGJ2KkzAEH9xkNNtg3J9onzgoWYmkLGbBA9
kbIStC1psjxV7hR7d4BL/YhXHqG0UXyv3KlObv6vvv9v5Av0LpDJ/Gf1Ajrurk2+dP9Tff8fOj+6
eE1efqz0//r5fwkZ0OsIaH9Y3/4iArJz+Gex73n/YD6AaU7YFO9/sUL+5eLwUfng+kJ8DPQb5vcP
xb7/D4DsVEVIgCAw/00hw6KjeLepFM7SQKF/sugjljP/EQ8ymWVmojcXhwxLUhF9zyPjaiS6KfX9
TTmUhyIRJ4VYLQj1s5kZq9RWmx8u3vWvDJ0Fs/jLr4Bcw0SnFyyg9nfbjcpx3dr34Y1TSfPIy+eJ
cR/QiG1Z7KKM9COBSxuLVVSuZB5e1AS27T1LUuxan/CNsqAA+zKiCxLHiAH0dx0v2pqdB/SLcIVd
a4VcdmP0FFOi/iKRICcVZLYSb3T2OYUTt/xxguork+lBzRVpf2qliOpygoMEwMGqmbnn4M9KynHR
AVIyWkb2G5GRWmGXj5OPCZx74jCiri2A+UrLPov0QLxJOt9IxvrIoOD1+caF46SAnTpyUFV2zhDx
hvmmRihCWWcE3Y0bfDJtAx6+94JGG3JhyuzTtddAgdYkOtIpjmmG55t+LNatzm5Hg3wbggu3GZut
vqs/I5YU+yTX15HyzsAnvs6RXvOqXRNamO/dmV9j6Fgz7LL8UoxS7LOUeeokhi+ljDaRq9U5DXcH
kGO9rl3FweZdktlXUZFG6/9bXP6bxWWxTPEM/ufVBbRvm/yMGPrnz/yrdSAgDFlMNSEMyUU2SI/g
nyuK7/2DRcYF942bl0XCY7H514qCpFCwp2dBwbNlQZL6d/vAwrqL55Z9voDmsERt/J32wS9Ps4uQ
EHcs6kTuTbZfPy8o0bDE6daVPliWRo6KsQAVirRiBEnaJnvNc9ryPHM1CPe3FL0frtVvFhNO8Me1
xBGgTemacH0gCLjWG6D/h2Zw00QwP+ax2w/a6rfeVLhbM7FIc/eS4vC/OBQNF2j/dD5pzPx8okhU
cGEWTreXJpzk3DIHGJdsGAnlaj5YIn93VlzKwMakzJf+PoJrNsesZoVCKT5SNo02UOy2Yy7VjZ7+
oMGKQu6XC0gOi0CJxk2Bgf/nsxp7CB25wwUkhg/gMrNV3GDud7YTm6gMSe6iXF+ElwzFBCOFP19S
7sHfHBzY4nIX0x3nrffjy6hDCBHaddftidJ28bmN8bY0ZfP34iC4RxyL+xLlK75K2/feHUVFvq36
JtQI06Xbcm+WBLg4Y+P123RRP3xwUksawg8t67fD8RJHvQbAV9Al//mkyN+yKPBpVUWTywA4a795
tvWdLn1BDGZxRmz6R53iXy8jgWhYwpFOmrQK31vfwxjrgW9XevHUEH0UBjlfVlBt//xlLZfp/XlZ
vK8D3xNsIBZu2o9fFqJ0agdGdHs7WUKPDeMcEN0VIjAguaJwPuh+/+4q/ni0d1+aK0XURE6u9z55
K6TaJytCzWHrIFAEpApXvs2y1z+f4AJA+OUMEUgvAAEcte77pWyKMxc1Io+dGbuSYYrMHyNCH49u
NaPRr6JsoxtSrSdaTEC1vrqd8E+1Yx901FZoSIJ+q0eLidzg1V/GkTnfhPhyZYVdcze3AMq8OFqb
WTN/sDCZv/n+bYEVB/SB7yHofHfH+Qqra9XxGCUDLaaVNAY6O+Po9FvDsAmRBe2/rv1q2NDyYfOG
/eazmL0RH72PSoL93ToCGX9l+iBJ/nxJnd/+aqzPyxPu8L93v1oaEHcyO3mHkjDeshl1iOQl97rx
XSJYm0g9oG1K12Jwg5xwibk8jWXanisy0rJNsQzwgf/Dl1+CkydixW2zDjdh6QPdtKKJqstqLxnS
GscZEucGbw1+VyI4YdS27COHxEDJ4YcQc5Jm3UrD2yG9XIADxEDTrDx1JO2ukGhRNIVOgHPWOYtl
9qDhOl5mciI21Z6zXUvOANjY7ooozfnQJCT0TRLW6Uji+TnT/EXq0EB7K7Edo075nk32beeDCgqw
PB6IAuiu+ORy9+dL++sDQpuTwoCnXgYIpN+9d0cFH9ahuiNMNr40Mk2IvC+OpC7f6zmst6iAzL/9
SHJEUrSYri4bkeDdEYN27P1gzrp9G4ZHU8ktMXk0CUl3sEu62YH7/Ocz/PUtSBIlqw2eCOYTjEF+
XnBUFPQl3023T6ecSNReDkeiZxD7Q33Y/PlQv96mDFIsJqoMVZbd2bvbNNIO1Jm+4i3o94QRG415
rAbtfXABf3sUJuSUKba9xOn8fEIFzosCKSavO7cVLaqSwDgQwudf//lk3g8OeQNxNrjq/WXg4v0y
Ic8SBgBuHaj9OJrVBtNjuqNzzyhFoYejbYtG2ubGB1gZnVr/qbWifSWzj3KD3kvm334NShioQIy4
TPa7P59u01RyTnoP1TCWaiYVQb5D6tHt5NAli2R2lkdMWcG2FdW3vBq8WxKGh33kiP6imGf75GRV
+ME38J6O+dfvhIzfXwLWqFnfvVYiaRhGGNtqX0a6PIrW2QaC1vCMn/syxCAMhYihfu7wKOcN8A1d
J9OaQZa1CXyUK16Zf8vNkS6WP27mefiMS9JaN0lX302lTlZ1lzgHJ4qHUznll5iuPyoufn8CaKiR
syIqFktI3o9v4dBsg2LyBy5qPN1GrVfv9CCjh5hVDHmdl26QpAnQJG7HG6stTlM8v/iJd69aNzjq
OiSzBWXlNhZVcINitLr35fxtxkVwstGf74Y6miDBpwTtpF2+axH5fvBKMJev/ec6Aj3tD2fw7ikY
OqYAUTWp/YS2+BTOQXnqnJHsGgP0S9KyyGscRWkqjnYFm1zV2Nr//IDY9m9/BZCrDg+j6b1/3P2J
tWRytNqnBvIRSPG+80pZde1BgEPeKr5WZIc/eZYZf1HtumNutU4rCweBHSNpi9TOQn9CihAavSEx
B9SAlq7XMQeEKwMoHyyo+W0qTZOl0sO7nm0dkVYb1wieME20B5RJ4txwzPxAQM8LMPw7d+JAkcQb
UQ8BA9M/n/CvpZvvshuUKAIAjLBb+vmmoS/tMaVjQWjS/KkM915PsIwx49SHL25/UCf+Ztl2KbnZ
eUqPD34fYajyDPoQi86eBs73IEGUZ5sMJOQ4Bx8cadmbvLuTOBJeugDdkYfT5+fTasJI117ocCe1
0T3pN9ETJgn6psXEbsKZMmRewjWY4blm/MEt9Ju3L7JvIFK2zYuJwvvnQ3cRMBSmuXjdvOkT6Knr
0WtuBQHdude9suV1P3hBve/bLQsXsE18gKbFhtt9r3oKekONScItyza8RJRG3TOF9mYqke/Z/fxN
hMV9leTjJppqihsJRb5XUQv5Y/7g1H97M6H+4c2C++6XTBHEsuSP9zy/aFW7jajpaUtkyCuDmLq1
E38UUfiblyZMHJyUNArpmL9fsRmOZAtuji95aokhqM2QEaoff7BH/O31NelkcCdxeZFp/PyFpoog
N1PWas8euV37/RhDOkkD8iRglAwKxXnUSw2GuMnx8BKMSDcg3+IyOptn96M18tdNue+iB7HYlEtg
qe+fV0LMHFzHGb9MD+s9jrxop9r5YuqnaB0VprFeZMv72CNkrcq0+OCxMn/3BFMNcbGp28Grvlsu
uqgPLZSILcJ/Gb/WXms4K9T63ZVKTAewslu57rrSfMDKQAJOQe02ubPBAJpZK/LD4wzsxzRc9LEN
0t7qOrhkTkQS1Z9Xtd/8msRouLDWkKAxfH33+MMiSyandJu9O4btTsu530rVBFtq+eSDS/KbQwWs
nx66N9pw/vveT5KaCu261+y7OSy+S3vybmaE5i0RH+J/cVqLphIb8NJS+2VVq8nx6GpfNnvwRO0N
BCl3V02L16XtGEv8u9F4/ddK+SPN/jeLGEeiLUKJiIjv/b4RGl6UVpoj4QaINmDQ6jsCy60tb7cZ
BXNBi7yKpw+Wj99eSvbXEqKVKbE8//ygRZEoO+K/mv0ESmNdOCMUzrSwNq2w1AeHwnPNh717Q1Bp
oGlaoMOEqby7k/1MVprRL7eIbHH3uWA4UGbEcpg30F8ApbqtgtNJTZ6vG7sfjB07Rz1u59GzC+g8
Dg8Xks05OAK2zB8tuEfxpsVHoTd1nuPoxEUdv4CrMC4y20f9GcXLTF+hlI+BWdAjWoPpZLQS9A4S
48EW9nTmGHGwTyaS3reVbGPG41ls3ruaDNFNzhze2qX4ptwt9KTYeg4GMym+uSnNEujq7GDiszFu
7RBPaNbGDyqvzOmYl3TX9jEcVbk1RG2einkcjb3SWa8unYIUhgvZ6Sm8cZWZlzv+bgy7YkCXQk6O
DOCRl1kvowsGqgt7wrGrdKedJr+D++rCOyiN6mAuSuPVFLUWyuw4eSwUk/bVqGWVEgc6RKTc6Aqb
2ZThCNoWNQjv87RnO0kCU1Azj1BqCLLN2DvTuKn6KRRnqKFDQd+hqK1NXThLcZXgDn7xAAbh1AZk
vJ59ch7uIL4a8HA6lU7XuIn6uzKRLURbowm8W1FBXN9qdCb6SBE77hp/DBJSQSKX/DTi1ua1Ummw
X+wN1TYPl/afMCymRg3ik4c0bhZgblGhfpdAiwD+1M6h8PUNfd6d7p36Kayt/Dk3fHHble6wCot0
PBh4prZ2E1wRYbgrG7UbSei5DT2aqDKOttlMLLAls2GTBRlzLd2f7H4aoOirlzRzgbZoiwj2FANA
YdtfpW0MWyZOZHTI1tu7gIO2gUzcvQxmXFgDQNq0DKIzBT3i1euItJN6Ig/G61/mxiX3lAn4Eo++
QgT+KIS7deEuXTtB0W5NUSbXGI7mNTgV8wxVVXxhD3wf7BaSlUrCx3G2HYQaJk4LBKVMB8NjCF53
PaaZpqhQ3jrnLbFRyptvsnw8Np3sVsk8Ofwnu8roLo3I5k8wnq3NLLJmO3bgfdM47NfAvYqzwY43
aDH869CXt4URj1tz8OMd2ShAfIxOb9B4WPuZ0vU2jPL6M9E2YC9jDwBV17gbvEvtd9doyrXR9fUG
fH5OFHLlHNs8YFRehuPRFol1VJMHgnfsT5Y57hKnNneZMz0XQjfPZRIePEfeJXp6dsaQUaIIaNTp
8LlwjajlCSz8Y689uCVGE25mx7gHghCeVGjDb44qn/wicndzmAUrRBTzJmbfcJu0Rn/dRK1/qzRj
xsFW590UevBtFhaTgWa0GeqDb+PES2CGI1j3++9SdRpEJVouImz6pJuntSa0crbZmluijcB2JkF3
n1U+ZmOLm+epsIQ9bryGfQQvUxaJlGnjp5prf9kM3GWISIiZysyj0NG0Naqu2rnm7J/xB8xjPBB4
pixnUuf+hBFCfZriFs0yxNJQDmCzldV+Mkx7J9II8oph8TvvPcOqvozenNUHO0N8tin81utXU8V8
+9yAcQohzfMx8OVT7xgn2rMo08OqSQ5ty5VCyVTmm9kv+vuYrv41niHrHlVelhyHFFWXEyTNJXG/
/o5sumFeAdwaT3GixKsrQupJ+rv11ptFflbzkv3SKT9yif+JKjy3Dla9cVTuneyz8HtAc19DlXLR
w72ly82Tj90b0Pr3tsZZj0FZmZ/L0Ws3bNGcqwCI9ydEVcNGxWrad1Qs9z5ArE+94nMmEhO2VWc1
p7liP52MpTziQ1BPdOEYg6QYRXZdr7kTSEZqnuPIb/B7ygykuNE8e5h3DylwihzL5hLJOgn1BGdi
Yn8IE3Hjhk7RbTR4onyVW4azzgQ5W5GLpx2Vk33UDalGHi3kLbvSoMVPBRbjUNQV/77DZfrYhEM0
o35McMoG0ZJAUwlJ6hUmJhs8XJwv96AxnMDnxXegPvJV5bXa2ikup/GI1otT9OosiM8ii5jo1M36
x97CN3cRhWF0lfgw7SpB5Bl6KP8cXDyfaqNOk8ho7/rOcuYVlUhzckF4XxEmW3+mdUcaal+Rvtzy
qG7LqiBVQ48Y2KtRFnvP86KrPK97b40L3rniIWp4qPh2acI3pwyoyJVHQNpr20ftjZxb814lXO8k
zWDLTQRP+TEX1SB05Mzg1rypnbZ+dZYdJg6LuUZX2xA4z5VNDsDG+FhDYw9qZXOqCfM7n3tVv3ZT
3T6THk2OKS6qL5UZtfhp0DHmqwaX+ImAkWmvgw67yqCcKzk3kMH7KoiuRgAmNfUuISBf59SWJJTV
FmAEJuoEXkznJq9lcjsCpuUGcYfNKirjtGSF0iFpWxVKv9qcHKi3VfhQu3F06Tq6+uxGKJZAMM4x
MoA5NFe9TxHpaBK2oo7w9akV+BoN3Z8tnKEDYIrxwTdS1sUoTA5gHRCYCSO60kHjwjT3HSrwEmLF
FbCy/NhmuOFWXUATZ0POQXhCN8U/eIuVjaKBhJJ0rhE1zDzntLFK9QQ1bvrue7366kWSqAI8Y0ez
7Za7XMe1ZuZiOXdJEfePyCO0tx4qfskcFeet37X1i53G7p0RzMD96nKIryaXYBKYS2X7nDfzeO27
Sj+Kesxuk+XrJtrUP3eWAPRG9hwoM6YdnGlEuBQZ8ZVUXDUfH/e1iIzpu5irBLiddCAWt354a5FT
dWxQPJ679sAnVnN2S8k+PuAaIul2gHZwwn+l4q1RkBjr1bT51qGOw2pFvwUFJFSuoVy7RkXKo0zn
ApWg4Ya3MmbLtao12vZj0ffE98aaO2km4pyl15XcaaxZ8RUJBZW5Lsy5ujZs1NxMTHO+a6H8uD+S
gu6Xa6ib3yvk1TDgRJEi+xqa73BRzce3vPZ+UOY3oiK1XvPoNTesFvP3ykrrdu1a5ZSRqujob5av
Z4fvzOPer2sui8ubXO3FkJktMH8QC7OVG7dBh0Uo8dz+21j7zU0Xos3TjVVfdj3GeogWzY3Z+dFV
6GLg7wIIgIny7SPrWNACQuP5Lo2oe2qSBIpja/iKNb7KFgTkVHHxfNu7YE8c7modtixiWOvom3a2
ZiBs+5/xEXaXYbHQ9/O8P8iFp9Dw2jy3oXboleNFybUrVb2rSdl8aOs+XC1JXV1U8X+puq43YV/b
r04QOTtZA2eosbJsgIiACextd29G9bBioik3GfqsBaFRYL0p2vGaImRYlTINHy3ikOERVnfwfi7w
LRDKJUTCXqZtN4MO0suG/o/QcX9Ki7rlsJl7JYbCvIy9gnXDhnEwisS4GAkXvcL0Gt65oVUdgzHB
MNslBCaYJcPGxnTE0Um6Uz9NOZnLur8Q0dCeY7UpSSlEKUSpTwkYMP6jhfoSYEs4Zl453mawMr/2
uTw1iTBZ0nz+Y6tmW4KNXI+dPBvHVD5Rbwt0OWP1GgzLnKnqdjGdZWAwlce0LKYg7dNqevJBqNwK
SNk7b6wPBNA3m2CAhLZKiPL0h/mF/l/xKSvQo/LO4SJZhoxY6NnhrL0JneU6zTJ1zAwk8H1oiKus
kKTuac3gy9T1hgp1uAYeIvaEIqg73RguS10Q3WrFQbQTetdaEPhAY3rxZYfyBbit++iqLj8kifc4
pqIgDyGKqQMp5VZFMlWrKhnii8SncYOv7hjas/kai3DY9Ujv95Bl5o2faHsz9DyMqo671ZDRKoym
yT2juJBPqXT2pTNWeNtTFuD/x96ZbEeuXFn2X2pc0AIM/aAmgPfudJLOLsgJVkSQgdYAGHrg63Mj
JGU+vcpKleYaSJMXdDq9Aa6de84+VcbpNHaUv/cL3/81EEx4m2oL+oX0F1wL0nquoTiGEzPsDlu5
fQaDXbyScHAfZ3IlO3sgtrtzmQsDnKrxFoJt/bWwahJhHXfpVdFh8YQ3OE6D1e3KZa2ek8CSWRtO
dOWFLBACKJQi7F2Hgd6Ks+8ZQNUTxO1DB+M0C2xLu1QzFN1FF29dqskdX8UdOBm6MtmxMZC5/VVa
9tp4UjFmWAMMOjyfQe116c3Tm2UDpN47tzOUj0hPtoldUKFkNva9rO2qCpPRN1haFMtxnqvhzrE1
bjsSxB9fOKcENzhl90VmJrTnZkvB966hqyMoNOy6pOXG4c6PuuybBMm0x6dbcstZG9TVUiNp9Kk2
PfiRqS4AhagJ5c6Qwk1tYO76sG5vtmudGiy4hwiCzuC1+R1srurcljjgWqsqWI6Sfqc3sAPrlc2B
Q1OLAWfnm8/OlHPO94am7FBCxQxVTT1k5pYJ3MihM75Ns9UcK+H+MBbni+Sb+mBiLT6KVlZctMAO
uoWt7cyhj7ed28vH2WFiKebGYOntd0sYk3ekv1WfDoPAsX3SzGq0SP3qrXtwcwP7fmk51b02xrjt
y9mt7pFvaHAUkIxI1RQFF6EKBs6HlFn5KJQnHwE4Ei1KyUfss2TsPotW6BAts+RTRfpCOZDGAypc
ACebirAnCgK98VvDxMP7RjhxB56g4C6xsmOKGuQJoaX6nbsl2tlSGHCACOmbR/y/4pn5mJNpLhPr
FOdT+wlwpPtseyAIYTv38ldurbn4tbLoQ28z40eeNNzpCZVPD62aog/cyxzCrSjV/LBeInKldk1f
mQC45lLhbpdPhZq4MLTJNFY7NwZysLP8EUUDBBsfj0T0DDhVWVRPidMDBoDkEH3Yhs3P+PB/mo2b
QTfaWKXOx6g0Z5gEQ8uz3GYgyrGP4tJyOcSQ+6Cdxirbc0qPAOdGvRyMJBzrMY0JKRs88qKRxTla
I/LjJrH8Wdtr8zoCdGxICZJO0r9kiW6VG4AgDK2E/XmXtIVbXVhMffQxNEOCT7NP1z5jckO/RN/z
W3tlzgbEa9P/+OuLaQ9w9APSZgaNqa2OM801Fpz7nCeqPYHPODSV0+YhWhAvPbVX5ZONf6zcF7Ci
XldnQcoBM5/yQ22gAt0LCD7GrrMXG2JOVz3ZI44K3kL2reEYKf6+3LXRQ5paz7Nzi4th2MsZ48ed
P3TDr8FBGw16YdfJnaMZyXM+DwJ2d1m+Sdgxj7nrK4qUa09/psi2nbGYWkZ0b/X80Qcx6DxHpnKe
dVpGvHnOPJUa+7/KLkLeE767aP/JvEGX4VUctI5/v5Si/Uw5vVBJPzIRz+3QfqVZmxV7v29AOvW+
TLM9ZBgxhYXO9ycgeEqJc4n+dxrTVgPaXXVMdDYppeyoOw0iSsNuBfCMSm3KIUqLAzc3Ye5foez1
iF4nqsBlKJZpKe6TwdRDtY6QBTTpjqiISF6MTBdbVVT6iZ10cxhlbz5SuTvRJpqnr8uSjC+joGL0
t9757wDrPwmwwmTQ2Wf8pzT8f3Xd778qAH2ox1+/La3Hz//zv/72M//lQSUCjZ2UL+HvDCv7rr97
UO2/EKlCmnDx+Kx+Rf7T3z2oaL9/7yIg6MqNAa8pFiUcAeJfspyuXL8/6rocebDY82A6EjLqtbOK
zH+wffqiKr2o8oqD6cXvI+GSoGu5DrEk/FZqzlMDM7ZcdR9PGt8YaYxd71K4gjQEA8jbMtWLowlr
/9iuClJpjPbRX1Ul/Oj1hgZJONKD3/yaI1yQ1apDVasipa3aFCtl/ab91qtW5cos0NVqL013kVZO
2z52b1QXeA/jkm5yr5PnckxHHq1fj4xKbVtNAFhe1TJErVAN8n5uBQiWVVGDTXCEbLU82m1kbyp3
dEMin/2zIEkWxqsql6z6nIVQN66KXdvFb44l00Csah6IkuSuWxW+bNX69FX1M5wWsWVVAhnltxbS
YI9E2K9a4byqhhL5EO4WyCa0702zaovpqjLmq95orsojqVdGhFWNbFZdclwVytFCJSkQLbtVvbRW
HRNSCfw+t/8umCBXme7EnULuwAKOHDfRqJaujLe8q8G4qqQSubRDNkVluY9WHbXX1HSoTTS5ya2M
m7/qrd2qvOLL2ZFWe1yMTt5yXC+XtPCaPsjYaANW6Iu7pobktBUe+V4Fs+pbz4nxkUW9dTRbrQtN
s2QMruOheVKmFj1RtWufrXzmnqZJGxobMTOuOnV6bUgAfot8LpcYVf3XSZo5bOOqR7ipUL2SwZfE
XkF5KfwCj+5IqSX0FAaJQgz2oTO9+t0l90oDpzsUr2Ve2mcbesxeh+dztcrfd3yjQCCP9bq5IBZ5
mzo14SClviAxl/ToB4B9yhPVW0Rql0ovT0pbmFKVV7oKtn1OQtGoZErfewWyjYXHToxu9uEK5ovN
FMXEXgV6bgaH7ckzI7mdZFo9UdNgXE0HFJ213gEYd7OPuqYeJyDPxy0LoJ6xkxkVDR1C48NsDynE
x5z4RR9bgCTSlvdvlM3BhOQFOQX756ZZgYhKN4vXGZnrR9MD1NNMs8/CmDDNAUMk/yYZpgdeQC1E
mAbZ52NReEYrwuTX8ZB4JuZ+o5fx/CAIRL3afTTnB7sd+OPVHM83ekJ4jrLSOUWRLT63JEfy0Jx5
H+ji4AENDMQKIE5abudBzhtCw/V7wvdvnzos1rBAcuKNphSanZt0xWttlOl1VggFdO8Me6M36y+I
fNND1Ff1/e9nluHO9XZEuXn4Qgj3MV4SJAK7sZ3QjBLv0VpDWhaokV/FOqiVdtk/t5k1hpUzsxVN
1z/890GVHW734k6Sf1hEmTjaEEPbDTbdeav77VoOa2Ufvz9pmd3x20hX0n5rzJxX0mn0Qdr61f1Y
+8w5DGdonAgsr4xr4o3mOm7BnbTcR+jl1rHKo+kGXBNHSsOpRMS9ax0ooeSq11vlSYPERqo0Gusd
0MXus3OTlLaByrn3DGc+w5kTt4hk5G1UmtwmfCJBqPt29OELdLLRlgnyUjTxQIPHb3TB2eyKONGe
qgXX4+Iw9YJg9yHUwU75/W7JUZK8jVcCYptHZRcauDDDiogRVfaWfTFUa0UBfcPJgLjOw9MUHIdu
MfGppzOW6Iz37iH5hUJVadhmy7Utk+ug5odea58Hxaw+2NVHmRK3lM4c+t6d6HrO9fFDsrYdFl1y
kFnzyx79sw86KOiYiEvh3qbW5PSQ7DtneY2b1iGKPEHhQ+BHPLaJ1WiBqGdwaaKsbh33sT4Qq6/a
SA3nxvTz0hqZcXUGruG54cUbx63N0HBxP6ZyvqaTvxmnbNNG1cks3ejB6LTp3phEtvOqmG3N6DnJ
3qnyFbE4WNu5zhFV2CsfhqGoww7QQbLRGuOzjKdwUOJLAew6qyStz9nSt9tSSOOIzfZnY3QHQLOP
3CaLMB96k7k0jt61WHxrNe/n3GM1X8pW7oqh6HDDwGrVpDlvODhzjBSNGMLacaqn3rSscCBv+CkH
m3GN/dvqO9jV3fRUZn198t0cIYAcsW0vvMGpQwuVgmeWjXNOpsN4cWaGdobWYz7N8qh7wjyMXIQ3
utfX5Jzgu+k+2Pt4AVdfVe9K79kYlpV+mXPdPTV88NleQPeyh+hdNyQgFeBtvTH/MmcC5KnnfqUC
Dcwalf7hItptjDx/7jA0fqdiwITQNlBoaiovhIzOAgKh+wSZ2lLBAMtpM5kDIBRaVBheQa2EC+qS
Hz0p2X7CiYy2eunNV5apIyEOKsc6qKiCcpRyIeFO1L68VIZzpSgrf+RjRTmJExkPJvUZ21FAFmTW
1bIDvcrkQUnmBq0h6q/WFvl2keI4y4oK2rr+3hcVJSFe628yY/imR0D79Yq7vc9ZAiNo/5NoxjvB
7r0+q+hlNGq89VAjILui2VQWm+XGsl8i3M+hw9eQk1UZfwPfCWKoNTcddoXL6HEgZkjwPqmPGm4u
Z6yXfFbrDAEpg42iM5/GLiLoNcA1mHCyZC8ZTNPAai351UZu9oVeVpz8RsLpituI9ayGJOFY4y5v
+dlYmtt56fSrC/XskRYqbEaJYrIyV2dI3XjXeqjHj1Kfi49RGObVob8mtJmwAmCTywaMLQZ+2aWo
x0lpqzBi30ZUf8riy8CqxDi1IjIgG7aLcxU+Ha1erIjmol3CLp60e8doPCjgCKa8iUSCoybW4DRl
/QWvlcUnpqTEtlJ2vXKbRm6DU19dK5grJ4s9/zZSttxGrYpefbyaN/QlQIJLq2jb7PxSo6LXs49M
Cvne0Cu1TSdomKTsKyB7zfSrlELcGzLuXsYmHQ80Pqg3R61wTK6FG46FnG3dsd1oVk1lkrscc8kU
hoqsnfSKCxgcNnWo8KmFddNl7HrmiL2X4fG0CmwQVvHDbUnqtU003ufga++aqGx2hQk4UgnsXf2Y
RyEzw93EVh4D6z4WMedgb3nPmqaqNyDfWGCPqgkXIzeCNKECSFo6jPQmt/ZLtdxNaUItAyutQPQR
BOqiHR6WnBkvH6qWO9fg3VOTWDyprAVkZ+bau9n5V4Oulq/RpW1DOXO382sn3vVFVMO/oNWraVLg
ys3CVxxT/brDuHEHrYCXTKwM/H4OWn20X8162k/jFG9ac3maoWtfp1TAB/C8bI9Dck99EgU4BqSH
oYq/1DTvzY5b3qAq0JVpRlpSn6ZTOhhtSC48Oo4quqSxulmRDcwx8rLjvDjTOcpwr7La0BKKjZB1
b37O1dU4u73mpGvOJykA2+RyzOJH08kU3Sh9O8as9Eagq9ToUjH7GscKuEzu6/GMUACaazpCPXaW
i82okodZLHN7O7fZsJm8mupmGyxwRnfO0PfVRjop7qc2HpL5Z0I7zkBfoBlV4sDd8I2z9KOm+8NO
lv4q+fTjU+Quy9aYl/YaZzYwlMG27hAWvqnFTLdL7dxSv9Jok+q6G1xosSmI/N8rt7Z/tGBMwkyU
yw+jNbq7UbraLjWGryaeWcbZYrjzhsHcuB5CHbUn43p0bx8QesQFwUXdYkaVrYiQXGfN/SDqFgVK
9tn3sYtntiENjMKSkguppU4QZzqF8/DIwmFIJwDUXsKtkjYrpOt0r3v+s69RnkTR23kxGbSRBT5d
MQ6BpSQoBiMPi8oCyCZaNPnUP83x4pR00K5Df4yE8kNHLPx06Q6+jGPZMse31sGkduDYZP6TTqhG
DxSzjMauvMuPyxJBZ1nglVwstu+PdSGXt6LRi7s2kT85gMZyWwnVI2J0q0ZTRtUmLZOfSkru+pqS
n+7grNesqOt2fUnpcmPozTvji7MVbB5uYLGB5ZjGzYTSfG9mS9wGYI3Nk275FEXNkFmnvhxfnX7s
z6o2y8tCNTWBk7kr7vNSuQDhPTP5gSFEByGSpdNOGgm3At1v2DhxNIQrOELV/SQAzYUDFLFxY9fg
vXV4ud8XUxLiTVjCIs+blsYl3/XLsNfHki5t1vn2utiP1hV/y4Vx6xnLMV3X//VqBKDQLb+mqznA
WG0Czm/HgF0mKUulDC6B4Jffq5ihJPvtLihXowGi3Wo66P7mQWB6Xi0J018NCuZqVkAlGn4lq4HB
Xa0MzWpqmHA35KvNoV0ND6jql7zpJecszBCO1IeHeDVIUJGEkr2aJpbVPmGvRopmtVRkq7mCJ/bC
wS/auH5S7ejg847FbzfGv1Wf/6/kseWukYz/t+pz/Pye/EOTCQbH9Sf+pvkYBhFikr1ke2HGOiiN
/6n5gDH4izCBCBAHdLw/pI4tKk50nYMctDoWc84qBv1NAaLjhFIUH8O2advQsHXzX5KArD+ZF4kg
kWvmaa39N5ZB0cM/SkAQSVRPlYJzRZfUjjH1bepMMxOXQDBH9KDF8JFkbnLYBNdQPC1pbfs/SIl+
JXjen+ARgbgyKvMZUMH0lrtaesYNS8ltITwWJjV9O9CMltavNmBQ5+7GeihWHMXGUb3opQLKBe6m
MOU599N2zwSfZVeX2DNHJlV4O1bQ5VFGMwbArFehhBq0ARxqbYjt2DucekJsM79/zGu/a4JMH6NL
wbh4Ab3U7WdnUCcB3fNzMYoPS3ZMdn6rA82v3L0ODPCjkbkeMts4LJ3b77BBDP5etF96KUWTnJc5
mQ56XVk73ijtWtIVzBrbHXYJMLcmChtfoIhgBukNOezstuBrLtIxg16aiLdhntbwdr0hTVaHbZro
t5no0K3rFWCjTn8r7NR/mexpvp9KOHC18N+myXO2gz6HkTnIRyvT1MHqG3FtpGyOPWJEqGeUwcih
Go+2k6R3vlZ89zvFEQvH69bG1XBWEghOUWnDjzZ3o+MMMHOXl0bxRfNaQ0+6Z3ytmVsVei1URF+k
X30vmi1bqekb9N+ROsEUXL2qvThUsvA+hOiJXrigyiavepOpfFMav5r2dPytyTjg3NfsLYNftSX/
5EJOXUsE3ZEigaDgTGQEZupTPrhMBArYw9XH9RP5oobW2bHPZBuDApUfUDIUXQSuS2C7GlxasLj/
7nV22KCwWFX3gZMb8c3KjfyBXoDlPhoTPUwWks6JSf9ekOqTzW+hDgMnhLW3sgL7o9TM9Gl0AJjZ
mCkvCcPTHaE8slxJND6MjWp2ZdtOPzsKEssACkBHr4ZW//IxO/ZBPFrGXrrZeGFESw/wZNtLF3lI
epMzxp8J9oEQLq99IKoMj4IKMfdsoDZUQdq5+hWhTw+cxofBA5wOAplygJWBRutfzWkmMcWmReBQ
yhX3CmhOGxEnw25IBK4mTYKWq6Twz4OkhjToagsTBhNds/OheKeKJ0VRZ31ql7l9ibkvSkD2IvlF
PUG19bzCP1Cp6lwaW/t04LQFZpLAH9ZodMUEosEknBYM+CbeJPj+uv+GIJUHQ+Oe6wjRk9aEBIHC
1n8M1HPtBGf3n7mKltMyyQEk1pA4+7FhCOAYPX7zK8t80PIIRKBLk11PNWQclvk4n6tRA4bloTOf
PCcf642MtAS4sVgesBJW20VxZ3YckkvdZOI+ZP12K7Ar7L1i7F9xO1X4KUv801kER8X14/Ss1azN
bfhLMvSAPgVOxfQViMJvSWyNmJKaYd5SFJExXlHdmIIIehkmNcH+VMYuoYt9k/gzb0lnRXeJVzYP
jqM2RuQ1z2muOTff7A9NaS73IxNDWE3uye75WqMsi+mYRpLhfnSqB+zWGhZMGI6BV3vzEyCy+k62
g3gWQmUfGBXURlvh7P3YjEcARkl0LHXffZoyJUKfIwOMcP2OuZMjdDU+gh9vVspeBqeO4k/sBGWI
zJfQmZDSua0rfxObo35clPGJ1u5ca0uVR+zf4ijb3glSo5Uhm3YYh7zJ+4ac8CZK62fNrWccx8Ls
njhkzV9A+upw0dz5MGcM1IDWEL8bSug2nECS0EjtfI9/rt6k9ArgyFg6unf66aWEB7xTdRmHjjc4
dzpbM4RdLkQ+Sb1NhGXl3az05DDjUg61qSCSaFEkiV5iO+/cBBc8WL72ZdACF0xjQgGFY/W/skir
rpadVreWDlDMK5JqdKV/jxcZbxXFcLCIh4H8eqs1YY1P/F0scXdpZHFrUUVPCRTt0GwaKnKLuHtY
Sk4B4+QtD7qR+vct1DUVdH20bK3YafbS4iTJhOptWqoPNr2bWF/xquyM7vST8jystlwzqSrOR2oi
MARcEg0dhAaN8a3GDh1aRr3cyLf7yJOV806Ehu+G6dSYXT1sWGk+3ZVJr3HBorQPl6X1kRcA3D1X
pVcjKsv9olfG91HGFjrrAiqfS7oYZ3GwBwDrGKojTGKpMeFNW7yj9IvbohtHpgc98Bvg0dtcp0iB
3Lbtb9x0eBwh1kITs0nS9AB4ZqdMHrKinctAU/H4qseOOvmmck8xiF+PK2jkH7huYhHp9EvrauYN
+NtDT8dOACC4OOPny0Obz95zNgu5WlKpfnDoBvUNzGJLnBx9T7vlqMeclZsKLo8ZUdBUxh5oeqff
wagrtphAZah70YW1br6vcK4dV2kUSQhT0VhjcOILlex6iSst7vq1FaPA7kxt6SW2Gy7fYzR+T1K9
3muD7pyxH7o/DaqDfzQ0X1/ttnlsTWk/YWp/0WeLkLkfKQ4+JgjQTlv2Xu/2WwUt/wUEYH/Cy/M9
W7LumGQkgFSerpQBNPJ+KTDJTlrcnlLOcSx2YuvWxmX1sKwWUmy39kCA8hEDlXjH7jZesHMMCfvt
aHgz0lRb0Wv2RdZpdhKpvavMTIUEvVAfrNdJozOYdo9im8J/DFy47s++F9d7QGfqHoOKQR1kjV1Y
RV8eS4IQBTfZo29x5kJ5OLTE+C+JZY1nenPjb4PfskJvaR6oF9xKFkT7XwQLnhNZlqHIM/cph322
64ycXQ2eysDJzLuBq+qWkuSPqOXYICsLu2ldXSA0zji1pgtsPuulUDkLElyZW4uqgT1cAX+XTnn0
0fTzROY4bT44pXCE9cF9V4MYju6Y9bvCaT9Gg+uKr0tjF3NUzddTY9En37XeZmsxg0xwvWw5+T4Z
hDwuzlN3ppXIQluqJDS/gpwbWU9cOLpbvGSaUz4xVOXnUnnc6imqggQ15l52X1WdsQcCUF9xqe2k
Y9Z7ijiaOxykBC4mW9snmSV3eiLii4u9f9uIrD/EnBpR6jBKPyBoTcfEKpBdvb7ZzFkGStcaP4D0
wqh3G7vec7xf7mu2QGFuN8apWppyZ3vj9L33Iq8IWoXLNMpps6TSOlZl4LD/ACy7TD/LPKk/HBK2
VCC032XsRxueyC/ZS7XL0CmqcC615ji3uhfKLNcOMeUtVICoXGaBQeX3XT0J9jG55WABlioJ8Zp9
4rwTOEQWEOjSwRxg++v6Js/umXvDLtVpp8ZWsdOjmjvoGBmnhesAOifTZuLRphKZmv7LIxQXdDOw
/b5jrUHXX7wlBdPQB9OD/SzyRzptchOFaUb6idp19SfwJvBWf5A8jQ9iiqKtW/bA1FlD5KzU+jZk
Z9FuFOUmlIABGv6mEr2hAbF31xyD/ujW3JACNhEZ1vTO+DnVbnFPjIYLwiAKtj+52EXlQtTmyZsi
SIfYF72k+pn2cmD7KcvCl8/ulOS5dYpsL83P9Nb41fM4D7xqWHkmIIP0dzMpB1mDQx90WGG4A+Ue
GX04fpq7mzmJy43WRVlHzHievmqs1p8jxXgBM4L9jZ+pPjSc37tZDPURIZHOe2Mgi44BNT31A3Ut
quZfV61TvZt880xqSnb8RvJJPgJGj0S0TyFkUG1UT+VnE+nGXZVO3tHBh8c3mMPc1e2d5wVTdqDY
en1aRd1GwNWX+gwjY9yyCWhujVRmkDmyYbtUy0d9TBJcJ/Tj0Ww69ger6CCPYbDfMPWJTWUxwoix
lbRJp/nBaQpIz4UtznrZ4iXTwaKmOAq3LISgwzqzNANX4/fpeV0BCBmstxbT0ERWpUagBuUvAqUX
eajzyt1GcldhWnTz+2hH93EGxCTQqdR4YokWb4YsTqOw6xf9bq5jEWZd224a2LjsWm3P6XEP1d69
x12YJTi7DWxmeHuDlpKH0ySz7Dn2iu69Y/TkzNQO17lc4idpL+3OW1/sSNKTCcqN05dNQf1Vi4ax
wUI1DVunr/XjnLXqKYqk3m2A0GX7nsXaMW+b8tbF9GrEylCvTdIY3wz8u9/KKn6NpKtfLIFXihWO
rh1MUWPBLn0UoX7Qz64v6ye87G25iaK6dO+wblmPtGV8d5eG5U69THDvtESn1YSMSxqmS2zhosVB
dZ8Xc/GW6ayxvGyM9lDBKUCae0PsOQqBtG768XMgCRLWeBoxL8X1hmdU7jKqUqrNBI0UNb+z0fQV
buCOGmb6RRJ7/LEw9THxazZlJ9U0PyjXy2H0+UV6a2Lcs7pa2CTieRbb1tMonncJ1LFJT4/JsmQX
0sTpUZq+e8XdxwF2os3L0bUfhVctL5BxIztwDIc/jqVQtdXtfH7LuVQIPvkjMNvMpXRjrtgygDfA
TzoUt3Kdk8yFz1VDk19gKB3QwFrZVjP5hinK6qHMIgMzLKlfzp/rIGvYzcU2Ga7xQq8etwW/wqxG
F8cd+UT1repGT94bFFqZRFEcDmPK4C5AUKCluaVPqEMYMX46y6fGrmZ8MHy2Q07CKi4tB21+68qp
np6XUWPxS18qB97uoddb0wVI2LvCrYGFN9N45iVpPIIxMTjD0GyNij3N/5bW0CYW68TrEk+AnF31
XBRyev2D/PPf5EF/kxf/EJfUPdiQEFRtpGHIEvafs9Y1pWBZYRrjFbKTvdF8kSB+Drwj8qgRYozi
DyHN/ZCJk5nbO81qwK8bW88F0tgv27bqtvype596qBy/5P/85P6UG/3rc3MAeRH1h9LyZ5KQNAYF
m1eM17purm7NrBgd0uGf9Fr8d78ERxGha/Rc3f3zC2DTW8uhdxivqYCbxP8crdiVbrX7/bf824j2
z4xoHGdRBP8HSbIo0pJE4T840f76Q393orl/Ya0tgOrZuFNQH//LieYbf7FXoscKd/FB3/yhTMES
/Cc8Hx4EDJfHW9XEv+mSJsBWh7I9Ism0MPi68y9Z0+CQ/cmaBqCBtg6+R5jlUAz9Vbf8gzUtdVLk
G6NNTpPCXcN2lCZzmyX3uVYuUs88GRbZTZYbda6IzKxhdbSxwbPZqbYcIA+NIaG0eFXhnJbFtWh8
GqqFTnNdnx7Z2Etrb1Cwpz3mfta80WJDfIwYRZxRGVcQeAXYPzApS08FRcRpJegl/QCE83qHjgCY
60E7NstxMZbOCsqsov+0cM1mOxDUS0JzrEg9tlHNBsfT1A8/m92fv40aHbWQ23ihdCBI6qJrw9mz
6UczEJrExRcA3VtfOncjfTGBHPpbS8Rt57ZQOQIGOZ26RMdIn+osmx/p3OyuTSzkbXUdlVt3qjSS
Cd4U20Fp6zGnvay+FXaNRyceFYpINR9iGGEnUTfpmcvuniViQz6pokbALvHmiDbBpt2NFLFuIJnT
3tW54o02LoE/oCmeDEGgml7Bj5hkzD0l1v6GyKX50IusOQ50Wm8SQzwkztJuCBO6W21m+TXVWvFg
ulpxNcvxZuvMtHZBM2dQT27yk6BIvbfgI4YoWPnZkJJkiDOp29BwUQ/6JI3vGDut65iUJs+tX/qL
Pm6VqKprVDfyVzY4/m6AM7ZrbYBICGHtTTj+TztiawVwOwodLVH45/k/3PJvPs6/oEGhDOvCPtGv
yZKSKONT1rTmzZz86WzW7viQtjo5uTz5kcEh/G5XzrjhpnFGmpo3Njb+gHIDizt5rT0O1SSfiiaX
KF5FexUmLRsdr0gY+fljU2TdVZug3qZ8Y1/Y9kDXbcV0nQmzbqhIE1vD5plqZFI2+hDFz4vnYsIu
PIWtPaPxkIfNMnwTdW2czUTpp1nvPwv+/X3cW8WjO5R4z/E1+jeXuO6jh+MXCSzKkN8JbV8tDUkz
q7mj5CRj9ovWlzdd8Il2nb67iNyyznMhgroxrR2je3tXQcp8RwcE/6B1XXKyssTYEM+kucM0B2uj
8nzcM7jHO031Zwc66UlPnLthaBVufGqYyexRvOBlE3NXWQwUG/MZJH9MgrOPMBM6S/eqcUfAp3AD
PqHvIvdsDXjQsRLghuizh8Rs7jWsZgbFFBu/sG7MHsW29Oqfbe26R5lVr/MKEWIh+iHdptjhu+7o
VEnFGXg/Nu71nZo/tZg1e2XAJlp6/c3q6VMbZj861OOg3Y00Fm2pKow3mW69czFs7wUVdzsA/zTB
5bF9nDFYvVok3Yhwuy3CZYN7niW9k2knl5EtIG7wTlpKbXtXNvsCMyKD72np0ksnabdUlKjOeOXK
iCMEpl4IyJaEx5fJ7UhdwS4fsym0GIVuXmQWj7Vnx0eQQmSKOZUdgblNj3Iqln3Z5QT7uWHvl3xy
7qxmIGlijsdmtqJ8gwA5Po5W94rhRztoaraviNZJyResaq1Rx4OkWYW/UQbnYnj8oynpxrSvsvF+
VKqyt46z+M8ZU+EOpicNGF4aPVATkN6z7/5eWjVqjcJPtKTGd6cebGCcjd59tA1/MunYetPUhThT
XsERXNh8pPW4CAdJZ2YxJ8XDzGU3SCaudxB8ydy4dJksvQ/tJOL6zM6/u6TzNH/480Q2Cm62elIN
xindIQfqlfK+wiAIDcBnLn2I7QjvVs2ZiG2JxbBX2INOliOrjnU+kE5MYehvqrr0b13m/qor9NtY
kDUYE69AVPAMbBjkrr2gdkpZRaGVShpuworOTzYoqaP9B3tnsh25kTbZV+kXgA4cDsDh25gYE4Nk
cM4NDjOpxDzPePr/gpJOSepu/VX72pRqIhkD4HC3z+zaTsykkz2rzXZTSByExR05c6QhkYoxYe+n
Pm+PWW6GHc8Wo/qRGATKVnDsQVyMIYfyu6Smv3IVF6O3TyggmWHR1+7DyAP7UdY+t0gycOmhVPXO
WyOi+hjO2URbGV7k7y1Xf7SmPydAhzV8ZZOaLdW1AprAIYEZ+7GwoGVWk2/A647zYE+/6WGCrXEX
pl36SL5V0i3RQ3kIE4qH1noewncwKM22t+xsL4Def3js+unE9Zhm44du7XMg6ZdbKbtEDpsHSJ19
yUl3kH3frzA54w9gaf+ZJzZbczhOw23bN839NFqVSahz4vA8Y3LBBUL4dlxBqOpeTYJPH1VtRu88
k7HAEk24xbqS3fm9o3+adIIQ/qeC/EpXUv9q0Cl9yUx1gE7DmCqT7qeTayfChCOrjsBcj80BjgP1
Iv0hY7VdN+wfps2U1st40edTRKgLvZeun5wz0lT6acSw/49ZZ4FDcctoePAr233hOaK3JXOPXceI
00D8UaUPTFSEwaGOxvFHwqnGZjGikhqcR7/wqDAgZFNo3EexC5Pckln9Dioguci0DAKu4tZWa0tn
M973Kvm02yq5YiN4pId1sDg35v6BgVWG5S7kZi0ho9/NlSSf0gyNRycH5AiKg6mTvS0pq3x3hmn4
1ffC6ptnk2fLjZgDrhHoAK5mNRnHWsT9PXQRVBxJk/0P25ygx5JLgw9G8nSPQ7+kRNAYym86GHOa
EWa/O5SilVjIo7hCOlFZ/Fp5kW2vvEK219hm+kZET1b4zcr0wD1HkoXq7nJaTzYnfF653kpVm+++
bn17m0cm9TOiN5ybLrWjq69Lk1KKSa1zRha4jj0bU5IMEXwd0TNhSix1noa2OtL34m7c0jY3U981
+Nm44KgvmdfA9OxtZWJpIwrebkGYaHslmvJBdE27ocpSn1OjxxmhMG1sRhWXh0bZdb7K0rx+T+q4
RSwMukasQVwVb8mEAXzbkoiiryKu5l/htchb32T6JC33ux2E+lmFefZRUAO1kyEGzw1LvJ+tJloL
jTWAFVZEBrPmIVKmutWzrb71Tp3iWqMGBG+wM8NEkJP8rgbmxK0v5IvGcEUjeCZHhLGa0WdeWMWe
NA7/Npm7xNuTJJyuXuJX/Xq0QvHRazD8Ze6U3zidtw+OxkW3jkfLfO9mNpDbwBw6riWzWUoylfjU
FXOlrZ+5AW1JRey/YTzJn3EUus1O5uF46ppu4lxpGARHa/r06EZMDnGQ3JtzF71VuboEU08UI+tJ
HBpbDI8Ml6ZWg9vX5qXD97MJdMYY0iE6cEfizlh5IlA3FU6icuXUvf0ddqsFqawog5fcnhRjuWxA
XBZUgE9r0UQmcdIguDStNW8H0EgHK06xN9tOu5mp6Nx1ptmdBRNAt6OkOoytDpJQ5yrQPEjPqx6L
Mo3Gbf0c4Er47tqFv+sLE2QH3+a8WP/s7ja0RpqQ2WbhVfUdJJ2oDmIb+ogdf5bYw3KKBfiX0ghT
lhY53BaMjV5Tf0yfEMhCKoIdg/OB351rZjqosACLT0md6XVgskfMhuDoEWlvdnlddXsv0pQZAMpN
3hpPERxnbswUIIwcvK9lablbpqLzKTFEeRywf5x5h+nZsqPohz9HLemNtgU/UfW7QMv8UKWB3FjJ
/FpOjLTXwhL1R8CA5l5WFcMxM6p/Q5P/95T8v5+SyUf90yk5/4w+8r/GtWxv+Zk/Dsn2L0rTcKbA
82HgUcgcf6S1vF8w5bEDgx/6ddjlf/o9rYVBRzlagbdXDiLLFwLvjzOy+oX4MRgt9sS/Ha3/E+8O
csr/dUam5oTfBrDLgsD5d2p/x2ktmsORIlw5jxuoFemHE4MgIXts0v8RYr4GNtNMgJs6ox/WSWCJ
s0vc9XZ2fXtcC0jkW/K1/afCwHI3k074pk36/xj2JMS2+alsMxY+13A+598yx5cEF4V1h3/XJWjF
Ce0WZ403rylEZvjT6NQlM+I9KoKN13rs+juz/8iKmnuGg+VLi/37vUii3ljPfUorU2KW4weumWyE
rm1MM7trqpY2I5Vp40q2cJ+3pVsl30PuYsoF64x47QT5AnPiFGGWr0ZWgFR3t0usS7K2UGa6cWrL
A6pceIojpdQxJCovljeVXkghoPLDs4wp5NrywIpIL+UpVSGJkRQ/FpjCe0G31IXOeXPdybQ5BboZ
fjAJzN9tmLTsaz142YylqoepjIMPK7Q4GcdWscpwW/OAKtcAyEx8f95wmQnb36OFFsS1vLEiVpoN
ii6CKLl4MhsfgF/Pu3JqN1NTHJQaQCXAhV/3eQecwp5uBitS94Q8tEV9TPZjbFKMNGPm3buOYGrR
xu2jnDBMRw1t0ZBY5d6faaoDAMJEz2npt4unuTsBO4j8wwy9/NjPKcFZM4AVwaigUmfPzKx8XRtT
+iKzsnuEe85OqhPAhGCeibcI4OlbazA+KwcH2kKujfMw49ltcw72BSb+9TDS3jwHontNk6ms1gss
6zz4dXViENX/1JhfQLNNrZFsmpQJZG/n6bbE9BFTlKMZpQmGN7ccZ+ultaVLPqovUytsAecmiDKE
XwtGzrc4Jla+hIOrcpVUMrjPPZ2LPbJsdA3LRL5aNDo96Nnhr0lT1Y8Ca/GOqjf7JKyYQ0LYFeGe
ozBO1Am3t9X21X6YRH8NwgyAHUyEdyMP6qM0M/0rhg1V71yTMf1KyMGLtqQO9RXhZx6YnAeF8RYH
0r0P7YgTE2x0I1/pZk5+2GUhNaIF8YXAnLONdhj0VpnIn/geE3IJTXivxri5bcQUHhUZEr0VxYCD
yc9t3CJTkG24XOEJy8pcaEAFhnjquc+iCOzbqre7YosYXl5i5NQI6nrGXU7Plohp0koDmoL4eEYG
CaRO6FrjH0UugrZdjbqfYhfLhB7N9JyjguUtm0+jnXFWY0Tye1AT12no5XSklS7eV4N7L7yYLaut
5rWUHM7ACujHMeXu2TZjl75TyjdRxuCze1Idzrp1UloFbpXGeQSFgXt4ikS7bmlFJK4QmReb4/W5
xbZ2YwOHWFEzTu4mgXKnfWqLIFBxKXK/XP0GL9Qqwgz4PH4dVxEqzPheRQRv9MYuOcw/2nNDli5F
xMidiyUqYz909YvNFvrBSLwFkLeckCVH5T7I3dtiOT3TSY8BfDlRl102PaBSWIduOW8Xy8nbm5r0
gYZV7Ee/n8tJo0qdblXJF0kRzAoARsQUJLxkdIt1ywnf5Kjfx0fGTPwmaVQ33aIGaGQBd9EHHISC
OEbEAmK0Ep5o+DWLmrDoCiGOUXCIaA1iUR3Uoj9ECBF6USQIpjJsX1SKmMY9Ztms1hMSRr5oGf6i
aiTTZ930p3bmM/Rb8xR/CSBCJ+bObMLn8UsdQSbx1IRegnBClgPQamRdzUVTgZfzwrHvzh3i+L5F
dmE8xHBxOqlFj8nM4rGPZLbKRtWuh0W4gZnTb6wvNQdrkLdXIaZ03CaUy/2m+6AAVTiQjrVsTu0i
Dk1A4G+sRTASzYQJx7YUx0WdhMc6UHbE2yvnd0Zwza0eB3vnYrC3uIxO7iJLmUFtYYZZpCqoZjeG
kxs3NjvddcuI6jJ9qVtNIfqVt0he1TTpK4MqxmUYWdKHZBHHXF1/qiI0j0kUiNOc6WprNAyfQGiN
AKL7nJwevLcpeFJYtzcAGqg+WOS4eRHmAjeYLhDoME71on6eEyqhDAeviaWjB6c2Km4JZL4a1Qsl
BekPQ1L22Ke+/+AswiCuTZIN1FxuJF+T5uyxSRYhMR39j3CRFq1FZLQWuZH2cXl1FwkSBkG2bqV7
bBZ5cuy4dMB5vzqLdAnukr1pPFLD4PJKrUT9GDhaXD1D04/XjdNOTrMGY6DSn27j55d52DaLWEqz
JLppvUiorDHGOW4jdNUqzKorwdp0Q81mcpKLAOssUixtwOEP+0uf1UXTrFXSXbkI04suzPQepgtj
xEXajRaRVwhzoX3bm0XuPGSLFJx6Um+MbpGHB/HN6Wv2x8JIHrNFRHYWObllkL1rvjRmlsNFb8bk
s8ZVne+mLz2axjWabpGoDaTdo9MMEzm9aDy4LY/IMZndg5FCRd38d5r07xncKYf4x31yMfxtk/z1
A79vkuneFjB/BBvdP++QNb3bgL0FMCuQGxbApH/tkOUyRRLkZhgxLRtkoAq/75Bt+AbusucGdLL0
9/FT/0klt/wb4ABgHwRg6bJ71ybzpC+C/Z+mSFPWtn2uIthVVTaejLgBM5dYyXWUTvKZ5f18IMKC
foONAi0n+ZJ1vgSeL63HV41xz/kXBYhjf39PO63/kszc3qdqEYvCFp/0ofhSc/yc9X8NGAZpSVBW
y2FTvUxOOzx0ROuZ6E9ZCkQu9tLPfhGp+qrzXkKiaIhnXypW+6Vo5Yu4hVZzCBe5CwNauo2/NDD3
Sw/LF2mMvHH6a45aFgDaucR67IEjVfYVwQ9VretL/2e7SG2B0d8mGLJQKvIofp8XSc72g/51DCj7
tqYm/EnWHN0Ochih+XpU94CENFv+STbc6cF4O6uafi5NiPinygzjocjp91ipPgsuvWFR6fOlGQao
cYzoCmmfrTBOKKJhwUCvGjCDzeDr96nrN1vCqeG7mCSpXOll3k2zzP1WDLvSx0lAQmTHgL5HP9A+
GtLghkCgd6R+sb8xi7GUmznL3McsDECNwYxO1Wqa0AFQ960OfRl/O8EAu9CfExi7kqlarfCGpz0D
Cl1Txusn1bHzk3iLMwXcH9Mjsn/VqE81BNGvyWJOuKj0LsDToN7CjOuuvcqqfTCFxR7SV8MpxPfa
tY6ytFjb0Mofq3Roj0J56IjQeh4KnZITNso8vRMYo0zwOHN8F7lTQVYNN+Jb2hGLdTu79Ri+FVgi
wnkaF/IOReVER/wW6tYQb6kbr+8wkSKMjBGCHe5SHH/DiKncjJr22MaZDFduOAb3Xlv+hKY5dXuz
natoYxCM/wmWKbVX0CvSYRXZc/sjr9l27H2MbC9+N8aHXubVdtZTvOAu3f6jFJpDxVAjDaFG7bQh
a8WRo5I7UWgOXiPlDHdz2wTxS2WSku8fAA9FJAvFzIDoRok+ug6TCu8xq08i/eTbtQZ7DXM04rMd
7RzH2Nmku6mAueCqzL8EDWbmTBSYT+y2x3I0uOy/hPUcePwNIqYbKgge7WYMtkOOxWLdCtHnez8X
SwIanY6JmLvutaWOCNjJDnxSxu0NXn4qcAkHybBSOVKNrXGYN2aZrauW5uI4pBveUK1FNlWTyApk
tkkTcbJajX/LpJZ5LOwrnoZ9OpjOeS5tfz2ZNcq+mU97hpJ87h2YM4z29uRvcq/mCrTzyrwYzELd
TdN0Ei+yj4OSxOGRMvNsGzH6BWSqh3MHJm8zkM64qRzGHnj75+rkNlV3xK+YXSeR2zklm65zQ2k3
SRlNK3zIjZkU8U/ScM/CIAGResmnVxf2BhodvRNR3DwZnZVe0mFU6yZHqYpGRzyCDmTV8nDTcS5h
fGK6jJqw3oWEzgMPZiJ+nr5L7rFQvmi7TtcB0MeVUch93AZXFxcxDAIRr33Cves4MntnxfnT29ez
i/E3cZdPuxieyKyGG5OZ2kHRUkMnlotT24qtqwsDcsPylGw5NDgHnP4ZrFLNHjOwm+7WYZ+6rcYY
DyousFeZ2vaborx8Eybs6UfAqEfVteoJjaU7lYObjixSDWsK2xQU/8jxjR8mBCpEjiSY7ygD5pOD
zXY/96yNCWa0fTHbNr3xmkSkMPS4DRrqo31rpqQqN7M1iFJKAKKkumQdpAtVZ4sEaH2YLmca7ND9
bqQ6Gd9l1W7x9INDkHwoD2C+kExmxpoYdlM+bUvG3KhswvSPCGA3n7nsmTFFYzuuQ46F54gp2l3c
eJjCTIe0dZ7MHEQsc2t6JW0ttup2deNlb5xGvPuwDVDdA77+t5h8k+V02J2TMb8TPeVZUxqYT2RX
0p/NZLfvSgT2o6rG/KGqQGVPzEh3KSGR235uvQNDzQaGA8rGFo5QyqIbRt1jZEtyGGEjP2TDJS1l
NZyZ4+S3nigb4oiOuGsaB2Z1i57RZMP0GIhsKWg1RAQOU7Mz57B2bhxsQ2boxOs+bhKciR5LZhrc
CQ2lLoKJQhakUx7BaE8xY5LB0oODVOK34Xw00zLcZUhG2INS/znE5RquAPI139j+wcibjT46W33S
7ImzV+RUxfg9o19xPctyfpK9RDT3Y1WTko3aYKWq5hmru3WeEWbPCOcEkVPXpBPdqcKr43bikZSW
BSUnLmEGVcyJyWGHr2VVNnAI3PE+bApEMxamas8TffwIoQ8+ydBWzaoj1sawVuKStOwZJk3XHoF1
PbQdAWbO51K07ZtZucvmduIIk5hvE4CjfE9qpI5ebc4CgDvawu14EiUmbua5CPHH5jjkt50gdjLJ
foTEYo7zp9f27tZPJo7BdcQSHJIp7EmID/4qCKfuZjCzp2EcKRpIKKjnIvUPfJUpVfF5+iAXJcnJ
1bELjHJTwRf7L/brN07X/6IjW7b1z8XWd2H0l/zn7z/wh4hs/oIOrMlyYoSjPkD+K//p2b94FG6w
ffaQDwRVFf/aIxPzVA42FUmvEv9YKhn+UJG9XzBxmoL9NvvrL1LYf7BH/ntLia0okaLhzCGzyg7z
S67+s9HKHwyy9rnjHPrRpBXQikEBh2npHyl5oRNncppXTYB7x3ls3gnUviNW3vKdHOX47ODIeLfd
uHnFz9S8BiM4uj+dNP4fXkpsaH8hlPHqLJZcLFCOtZRd/615Qnde7YtB24e4t4sPMqrj/Re2GJAp
UKMqSqcbpo9LvVWR2Kt//tvS4kP+y1+nXw5LANYvOlg8l+PKX01oPvG+ksrd6oDk8pZB6wUi0UUa
E3hdLINMR50Zx+cYTCdXnUZbRyD56ujbOOczmnpT9cQ1JnkM0qDZJm6X3rRpTZayrgr3QYUea/2I
b/7gDxmUz5Ignm2WNuadBQ4DvVGsMaxmd6E10SzNNkusTa9iRzgIRb1Eh29gxQjPwJdDih1nsGu9
Y5lI8H2Q1ZwbrziphscySK7uGuZNvsOhlfOYh7IFP6vSJOe1H8ZrGdlL+2JtbL1EPXUjHmh2uBVQ
LuWW+aW22YcZocEOoS5kv5+gSyKZz3jXZxZCXO1Dj1nDd8N1GZJXy6xxestjL3NWRqPFGWKiD4Jy
al89WieWnCbbq5UpwhF/AfbxhZUxYdFgejASRyUAgcudLYtVXTVwmAezIREFrr8iuluYsORyFJuN
F1J6N3SSdokeo/JE/k2519H3ArbUVeWmq9kO2yeB7rvNW+R1kkvMJje5xeYKMLGHxUIOmPLh8SB5
icQnoOS3iWTS6ZbCIDA2y1M+1rgeMNxbw4o5OMYOvNB8rXhqiGxZFm0GtluT9HLeVDx5IGbd/D7J
63HXBJUFBtahf8AGWEKq1sSIYmLl2tXt4NxjujJu8HwHn1VogYkxo51u+37DnaoPHKuz62wB2iUN
18VHUrvxxkM++aCuqNzPmBG3Oi3b/QQqC5q+1QZ0OMTW5ELDs0eIslXe3HhtLE4+kNAjhVj+i2Ta
SnQxHPDNKCf8FXNQfycKMZLcyFX2q6XsBLwB9oRV5UTESXG2k8idetrNeDzWbrwBGf4YBuy0L10S
dQyFY8bRw6OoMzLO5EHyAmKr9Cua3uiHEAQj2+Qzp8MCyFRbxzeWWQyfSdLTqtknzKHBYORlb95y
HqijD5LgabnXeW9bbENq/zh3M8BXk87oNxd7ENxNxyo+ZmT8DnNdN5K9RvrlhEOQJN3UBKFJpqIv
Rdu2q3NjW/jedNuzs57Wjalase168KePExkL0o/AoRD1fOD1ZA0YLm3qLgzKb9DB2IQmBlCylaYa
ic6qITH3M6YcHgVtfq7DIeIRa8rioykgtol6SrnUR7M4TEmTXIVi0QzGkPcPIie/AzulLhb1FHpN
Xwp/rV7e2xQS9av9WWBmBFXYrMLebjjJu4yyOTjx6sdgKUotxnkfIZa+gzMs3ofe0s1KOz2OOkC6
0uN4043GqjPH7rsZ1515yyDdMS8a5ZwaPKssPmr4jM4GF+a8+1rKNe88pF2PIEEbe6yjidH2C1Bm
fkkbEKfFOhlobKX40rf8lI4f2xbTB2eWmnmC99tYIflt1pASyGfyUAiOD2+47lJmEgZq7Uc3taRK
p3puTgWHhktF2Krf9OBpjN3Qsc0CwFiXNxVb07ulfW0kxRvh1QENhj83CiyKgwturIhT613tpCgW
FNEUzobWwf4wFhziVmbfhtk5M2oFDIRXwLWb4VajMNAjX4aLDBCadPxukze1+mb0+YBdIaoTvU6D
ORfgKF3i2V2IWLAKKzW8F4IsaugSbtx4ANlWPhZojAZUHiREer43on2WI0fVXuvYuRGtRt1xU0kJ
YGL7nHxCr2Je5EVZj8CgcZcxjiUZZSa3oex9nGdkGs5hOtRPVtKNC06vc344fe4u6EgR7ooh2TJM
NGZQPg7wAOCwJz/sw3NHLAWLWEXEdKy80tl6jMtO0kjbg7YsIIxcQHSt8JyBESL1tAGzkhbMKjJl
rV2nabxVV1jM7aYW/91NPsiJ1a9343rDOk7fXODYHHhY8JuM3oj/Cqv/jrDKhmXplP3/2/QvRd2G
/2cNqRu7/l8k1t9/9PctpHJ+4aCwOO5dR1m/aal/GBHsX6QlsM8vgY5FgmWL8gc21v0FkCe7OtRU
+o0tl93lH1tI+Qv/V7wD1mKxXzal/4nMqsy/5T1s9q6WZFPqYP2HkKCWfdSfZFbFJJ5ZHEe/sSVl
vGIKFarNzANw2Fh9zeG77UsTXLSpQvdASxG0RZ7C2sMJ3DD0swbUiR0ehizZwr4Kqr1BHRcJsLLP
MzYKoYTiHTkegVV4pFjoxAVWs31obVJXGALi6p19mjz0kSC6TfYGQtdXt0GGhnjWtFa85w07VSLV
Pg79mADcasiFdxahZX/kdS8umc4M0vYsMe5yp3jljQVumpBkYiw/AgQ0w+QQwdisWv3SScEfHsoF
rNk23ngNRke/gCsbrzV28QNcNlZ5mF2qvgvw1BbHglizd3S1aj4bD34nblluNly6xlrkQUqkauGP
T+nImp10mrdRIsu4K8sK6j1VpOLJhLj6oaxxYYEa3Z4gsnye8RXc57Ko9400Ic+7tPRcAqvi/ZcK
C2PsckReV1VEgFPpuME1i4nqky3qQh63C+spglnwzvPa7FejrPm/2XQdn7LCcT4mnv2k5QJegCMG
Xu2Q8tdMHBpPsc8MGoOEy97G1SPv2k74mx57p/c0NnnvOnVmYqeDCcQOj+2JGqrwIjHLnr2eqpYa
1sht7Ef9QRY6OeQRoiBhxeXzpIUQ+Eg2ZrBYua75b377QlMzSGrGe75+sbrlG+4nmkX4SpvmDYkV
1spQ+mDLx8SKs41JujV6MCh+wQA+xfyWsg/5V69Z4PQOXtloPcQGrxH/DKCaYbJpElKGCqKbqs2c
fg/3LDRfa7ex5Q48lgEsc5h/hn7HJ2H2uX6Z0uHK+NXZ8fhyac/wQcbOVhNjyEd2pL2qomBSZNZT
bnMB4g1erlpsBrtktDuip6iUwWomT8cuG6UI8slyEbUm7NjQpY1ipdqeq8GqmZMTamuVJEnnyAPh
nM6+TcGkUEcfNFx8hkUAwO8tbj01lHDA2MEEW7Mt6efAtzAwdR35gguA6NaK/Akg1yQu8+lIMydp
vgTdOtv2XKLuSnBbnouSsc1exdh9jLiHmw+hkNcdYSKcV9mCSaXokBK7fMi4Ynw8mp/jaPMn85ku
4lW/XCeTHsv3bvmKKO6Shww7wDsDcH5ZW5nRDSc+vVWQ+G94nGPJBavwTnjUf/m6hCND8fkmTXFa
st+XeLlIfbcfSal2fCSDBex2DLgVstkCx0tZUAKhx9Yv0lp6NNuilMQvkUprCA9mcUqpq+EKWG6J
LqWJiTYCPrwp7PiyTRaOCFv4O7OOek9UPCM2iezzZGPBfMFG3BurkvNUsYorcClpveAhXJIvW/bu
0U1KcrNfDVHG2zEj+xA1I19oZZIiYr0zucAMyU3eJD2fj1/b4qm3wHVO5swKYlumPKiw0BjyU2qW
KpevsI0mfkNB8RLsXMOD2NipJpT3cdVj6THqZmI9ZTqyQUdTe9epmfinAImdaqRuGrQD+e4i4f3K
sQ6G3UzpQbjV3BR0iNYZL2iWrFiZVQwhPKKxvAWLq7df1QySccQ10SzPnCINMLQi5fd8NdKwZ/c2
ccuSYZq+eCJ4CY5pyuzxWnKhA89GNHtPTL/aa5LjNwh91pOi3uniJilBay/k3PTYgLay92PHEimx
cpzHJOGKIiDJF8VpSDzRBTGXx6BQlHtIOE/hMSPGfxObTH06G9fkuh/4ltKIypQGaEO9hXXANUUj
Hhf45M58rex2nQ9zIDYLDIWKn6qbBGbeaZg2eDzJIeBu4HoRDZxdIsbl+6B77ojMrcQlKrR4yjgL
1huKbuC59Xq5chTA6eloxzW/3gqohAgSyBVR6HB1Ly1Ccrn26sgR8ckuu3rfCUVN5tc1b6O0Q4Vo
ec9weJfrn7oTcemiXr84jlC8T3NZ9vpBVO1DD3hi3DHlYX2rm5ZWjlAu16NeIMBl5ekXKFp8kb8t
aYyyIvIWauBScnx43ofYa4CrcAIc6i1HWHFvM9DbpikhN6QLPl4i27uvOy7rPftlyNsRDkXl1OHu
a2UtilCA9WEf+yIimecvQxBMyauDABqtU3tZpUgLU2UWts6HTuErQ+XKHkTYWWts/p+YkEk2lBw1
Vl5lLg9nP2AF1uksLsPssJCl7B+W6IRXCsx4HJHCO2sKpz3Lj8wGcnDwMaikKHL6odxi1qeMSglk
duWPwDKbSKcPc5z+GptRqrx12hr4kLOk3uetk/EV5YweV+ytWWu5J+tNyBJDZ9VgIVXLqnY/izx7
KQJRH7U/dpzsKYEf2YdItuS2dygwx/urBlvLE2J+eeIZ490L5Abgp3Uvd3UlUZ2EaC8E7UFpd2mw
WALD50hVDpUtuf+tYrpE7V91bkztrOtWrU0Vcw9gGBKZMezbFl5+2JUnFQOK9e/NEMYrTX2vOYp7
WTbVzmBCfl8S4oozdfUt2zFfJzctDZ4TReb6BwG8nFWV1klpu+5mlmZHPIgh18ZyrTlfq6Z1kLMr
O16XhUXoQ3ByZRJYeigrycICw3W2Ush5nByHo8NULFkbCsDCysrLcNpNLl0be81lydG36RZjkAr1
qZX2fOeNrTpSA8pjLhormC9GCRt5EM9I1cWtYbr5HfhE76hA5G5SYbMpCb1iy1yvxC4F6mIVJ6o7
0S9p3ioZUKDUGM74kVJ/+jyp7NmOVZWeUxxSD1US5lvaNwYPMQrEhNfLnslHrb+HQGbIX2KMBI5D
A4aDZd2rQTRMxCX2Zo/uNkEx3+J7Ioxp2zFtIbKJbz1qYqdbPi/3M269nIq9wec5HpnbIBqeOdSV
BMlUfaP84Vvvj2sHEP33AJrqNXRg1Iq0snYy4bRptQ4MGpOP1dW5u3XGbPzBcfrJIESwEgOeJi8K
54eMck8yJl2G8GbYN77u1bnUkb0NquapWrStVe2yM9o2WVXcUorMEpVk7E+GsNwG7BuOXQaNxCLo
sXdw4xwS3dnnQs4mXiQSn31SOY+jW0AjqypvSx9OsopZsRa8fXKPyW6j2HUacyLueAiAZLb7HEKP
4R7SWk4PAZ4fmct8DzytvvGWJwQpMJJ6AED2TsIX1kSTge4wMo8ta307xw5nc1qG2zw3r0kde/Qz
pe0zJ2SDSR4tByvDU/zcwN71e9unmn0J59NjO+bVTRy1xRsAGmY20FH6iOvbSp6WIru9AoHMaLjC
dYvkTeWDTdWEM+3iIskOA1brDyPJ3kajwi0ECChb93Xd7AzFZUN/FmIi1rDuhs4UGNteUq1Z/AOI
TNgIfAiahz53PksQCFurFQN+OzNdVitxmOJafpDqY77uF834xo54y+66ZicYmflmSsxk21a2++RX
rCis/Ms8t8DrYMDT3psN0D7qIadNY00TX1oqhjPsJyVWJQh/tMLG9Wo+u9YB6jskqdgGDkg69uIU
+sXXCFYzqHoYXOlezU0ffLL4BzSWWRWln4JeNyQLanFCfwaGEUioDG5osDDVEZJp0g0vRtJYHo89
3wL90Qk6lcuWEwg0f+XWxW3UcF9E1A28lFDiD7NL/5aup4TK2HbedqHJf4xVtHOt1HwegtHjEpdg
gowjAQk2fiykWaR/aDwAZywjl7Bvm1dal7sT2cFbN8khmLEbeCRlZVKw3CDXdJxd2iOR7Cl6bRgC
m4csccGJG5WYF/ERlOlOwlerBui1i6AccHDz73ykFHazyEOrERSY9w7TmUXdh7cKyNsYJqaOhInq
Wd6oOIY8ubZS2zBXAb06A3Ncx+zkuxdmPHWtjpT42osAmOzU4DvZqWKCX+2Sgi3XxnSgQHL1WDT3
OR170LBmgsxOtmEj4vY2z6aoKtPpaFJwdJ2sQYBP0+k6qwa25dpgf/anE/+/MeDg6OxwsF9mRjil
qLX669GZSsU0KpHD9j72kXqTFYUcX2cbUP0bfseZBDbGuRrJm+oyl0o3Hr7//AK+Rih/olUsh3cP
9if/YAzFq8CN9efD+xC6opjRj/fOCKBqRYVTAJFaC9+6CKNhsNziN6XbPAqDU1v6M0gp/IWXIG/F
k2d2lHIUCbvKf35Vf5/78Gq09KRjsm137f9h78yW22ayLvtEqMCQQAJ9yREkRUnU5OEGIck25nnG
0/cCv6oOm9Ivtev6vyhHVZQtCFMizzl7ry3lxdyH8agH6IXQvYx+7RYfJhOIIczZk3YUxxCQdHY+
bTqxOVI6v/j28dHPmfcX14TDM32zQWVwcS6oqGSaxS3qMK7JmFAKRVo5EmBXk2QGOpxETFNhF93b
xgOwOGWnzdvvTCQiOnSiLGhdwoOKYWPGjR+4zVxBF6WfRb/o4FLDZAYL7Se/8Hw9/vyFZw2eCTKB
kCKpXV6vDiyigv8vcUm0whqImRZSU2DFqLsqZBflMivSbG0Ndfmcini8Qw4z3KEaoAOQD9VdmpX/
TItfh//j/8zfea5n4u3Fb2SxBxIGKVnS0PgM//lYKeYcusK+wa3wo1HWK9Zw19CSeqpp8dQLW5nL
314nJ0Zo9NCLjvoi6wnp3c7tdPIq6mKuwbiyH1+qs+bvz0vFPE+A0LVszVLN873/vVnVqQXW5TJw
AbGzQyXHj/HYwun7Sg7sitBF3IM5t8VuBMFGP8HIIV8xkejuWgGGjTZ97zypqKixwZ33xRpmiK0S
UkSRYMb2PfRr9tzezImv5l4P1CHebGZmdEtiiS3miEiJCLxzURqm/XDXTnMXIBuL4Y5JCSaXLiLx
dd7HPeMv4NlilhejUiN1ePrkPumXJiIHlAeDHYt5Mi1ER1wsQIGmlOHYSWVrBCZroJ6jrtvb7Vzq
ZAO/PQs/YxeCgZT7TJ9ongxkDj6HY9hO94ND7ti9b2hUJ+ZE1HOUCP4rF4s/B0nU9PrcHjJ06GSL
viLf8YoJqh+6+ewXX4ay6KBhdGXlTmPK0Yl9oHljkefGE0JB8ON87//XCveJhIEG8Qx2/p870QeU
EO1rPP4BjPnnH/1HxjALEhwNrOSsytV/s8I5/2IiKQRaOweenPab0Ndw/sUXzdFUVWV2r2tz/th/
OtAW/Bnbof2swZJR53/1NyKG+Rv1+zttAzSi92yi93UQCegX6zWLUFDZk+fvO43OA9J8TZ56ogY3
BiXuNiyls+/Ul0jph11RCkhekNsdgha6xoUE0m2NUiu3mDmg9P92Gd9ZBmlbvfnVODkT7hLFl9DU
yw/8UJujGeu2tZMEceU3jhOrN/ZkYbmBJm3GC+bT96EmFLEOKwKnfexDStGB/UOh6P2ws0w71STB
lRT01Efyy0QheA2aoG+WIqi1b2mAqbqCblMQGd5ZClWXGQGhxIVj1wqkyEaxXaIvppVQ4wy+jJb0
Av92Dru7egzGzkerpKQRrACmbJAoaja0SJ9wf+Ajc/a0FbQ1frtoPVTOQ4negFgXh2/fLWmN7aOT
82Hsq5KRl5NAYKXnG5Uv6ZiqZEuQx4tSkr7eMgTGj1ghxnqx6Tw9SPbgUxPC3bsxSXCcGdDXyhrI
PR2rrPKeSOFStihOqn3pR9q2pXx7DdWgunFSCD8oTg4gx/YFaNEHmYUDmDAiL2TdNnAMSSkelE5Z
hXLCdJdg2rouhTGSMhxsFCLREQ22Wn6nCOcbk2XmlSEg2dUUJ8FXHRqcXKit2R8VTF4nbNswQ2Qw
1us+7IYrBrL3auszkRzbEH6ykwHS6y3N39ixIl6qGqajUwQ1u1h4t3TIiXy/U+24uOvAgJKPaae3
ZjdJOLMwF+IjOsLaeIx8nM+DpoQ3bPjWKEv1TUlz5WFU1WGRBZiGB7QmW7q02aaQTRAvtcpql/T8
rfWEMdwdDK9YQ4NTFpSGgFTVglTQqaHUKX3rxFUvD7CXq01EFtje1wxnz1fB3geaih7Cy9Tka0Ea
0EMuUZqWiEugT7cK+mY2xTB79OHK6FT5w2d6s8GoXq4xO0IM1gmuTcauWuth3gD2Zn69mdgn47mn
dnyOeewXhl4Ny4YnbcE4qL9TJVAwoGTdwezrdg09wMELFiRrsK0ZbEM4x1PWGHdBk1bYOSc+z1UY
8EgTqeNtejSB43KiIPtq8kOWypAozGiddg1RUXvW/QjtSTSOP3VynI4l3JCVPQyVC8IE92uDZPgb
ldoElwf30k4/jz/z8yh0Oo9Fu/OIlOE941L9PDpF/skYVZ0nqsl5uMrOV3kwB8QEzK/n6es8h3UI
EzbJaVKTXXce1NI3Da58RKkH2v5cPfr9E1KeWXzeAdUmnCwi3NMTr3jne0q3eSI89UV2NUcxc/mQ
3hzNeXbMdAQ88Hmg7JyHyz5NuG6LyJWhM6rl/iRJLDW3Ms6tXdxUj07QTy+ym8hG7muxc+YpNgp0
Btq0A/NrVsL+G9EqDLyL8/A7PQ/C4/NQ3AdxO6IdYlaeedJpV+Z5hJ6fx+nYQ8VuOA/ZAW/TAtHO
w/fxPIhHUNDt8vN4HmUoo/pontqTsExF2M2zfJyf/cmqiJ8BxzgP+8esTm5IyC5wudIbxjwwCwOq
ehYJFLNewGI5OKQBhTzMoCR98pqsJOHDaPL1QA7S0ZtNkQrxQfVKGlglw9k0KXNdSVZaG4oVOpPy
yuIZBQc7Wy3RsFTHXg+CW5Q88WMxWzLR02ioU1uYPAWTd5ZnFl+zjuPXyG9wdIZndydqeOuWRkii
fIUPhv+TXotzp7P9D2n5zw5Rv6isCukWxlEq1HI/plqPECvALjwbTLXZaopWeTUpFs15fzaiqmdP
KnIVcQgcwhlRUFX3ppHjXvU0Kzhppq5/ybs0vJPjkGpuXdX+LcS9AjIZgcHJkp11/T0fVVQ6AviK
ua1m26w3G2iD0ikJq9GG7tjYJAUsfK03A3AVNt2TGOnrjTLMdlyzA5yDaZREXdZ33K0KgeilBOxr
KQ6H8B11ukIlYmyi0SCMN9aHddljA2ZtGHbRbA0G3qLxBw8d6zwveYwpbjHSX8cWOCf+AQfGXxyZ
WI21s+tYjgwKFmqNGRnXHwLWDqHxobHpY863zVXs4JCqlYLO3uAkO02u68B6jQz8c70timVcDsYT
ttJiFxVS3jpGgMgGdzS9ddqBjhkbN7QkrwgKZ8kxkyt/tD2s02TR04ZbWKZCbhd92JWtEpdQFCK6
Hk3SIESuFPyDadBvGMdyT/vZwU2HQF2SfqCvqPmwcVb8Edqq8j2aHeCVbgwHYZYiQX4Y4BA3ne61
m13jhGLIVQWohk01lKVkdpfzlJrGEmQGpnOanBjQEQAFVzVwc/pltlEdDHv2s5tGgHFdqycp1u2o
gFTD5+oYm7FCmLOCraM+WVHTZOtydsbDZ8MkP54N876YzfPR2UjfnE31diD7Z0bfs+P1bLuHfVp9
I1MjfkJEwO0C1iyi7kZRRXw3qtZ9PHjmNjqb+Q2CSifC0QLjWJ/t/jju9BsvznCtNkH+fZy5AM1M
CMAyz/0C8A04QDGi7Lthlik/E66APhMGcLZgX2Wanh7tstauavQxvEUzl8A/IwrYd4ErSGz4sAta
AfEzjrJvtaIRLDhqBhbzyCn2ESZrueCtU/C2YPcPloRokVGm5GV6RxBEc53PUDwKnRCP8kzKm6Ev
lL8MljZtXd/5zpysDrbzSKZAANeAV+wqRGJrrvA84nTsBSOPhZkKDMlzpqI3Q/v6aChfbKcs0D5O
irPH7QgZHt0oiRlgyBxk9zMBsJphgPaZC+jMiMDmTAsswgTO2qBMskScF3VXdMHQzPVnzmB1Zg6y
Pam+6GcSYWfMVEIAKcOJtxZWocoz4K2dGWHYRdWsJyIJoXRJYRDDaui9ACQv1CY4X4lh3w8DSMT8
TEcUMyjRrmIW2sCZcdm5lUTHKhjjYcnSnuIet4cnmmDlHRJI+b307GibW9jNFzEJCK9C82bCjCyz
bVlXONIUP6VTH2gTeqkS1dI2TAvtVocmle7tAs6+30oiMzJVMCZSfXVX2FGiLlEDKovaaIkmHLDi
G83Bskcd59X/lnX/PwIjbFlzZ+p/LuuOtAd+/lHT/fMv/l3TWTA7DQuYrqHPvE/Toaz6t65IagBO
VIQCJvgFrJrUe//hm0AONW2p2xJLJQ1DAoj+U9QJ418qbShTRZ3uqFR+8m+KuktRkT2nKqr8HKKJ
KOqsi77k6NBcIj5iIvOPBW5tjkfcE79djfeqs8vaDLipZSLxdmZBPaXonz0qr0dI4uvO5JIShlTT
XqDPW9gWl/T/XfP/4ijzif7WcMIONgxmwFFk9r1WvufDz8b8rMz85ESQev1+CBnmgneNQ7TTSaqn
MVyV08vHZ8Ecdv4pf1TZNlu9uRmLlUGgcLq4XHWiwDyZmzWmklWvubTgcIZqr69lz6FND+gL9AwP
g0/r7Y1abTdDbQxrxF3adhy6fhsWVfWkB5OhAUaroxXT0RPIwM5csSckXoGUy03OPGZlNEMHjNLz
7vk0tMFCEqz3MMY2DbpIRofa6iQz5OI7Az5wGXYN7kXr3BbkJjv2AEoj9Q3KRhkcCecZAYa0+cJC
KX2wqjbaBWoiDypF+DcllYh0Ge4FR7VUrAObfAoMVanXgWJCV/ChA8LTgClIJdhetU46PYJzSlZB
EUBBl+Wrpady74Uke8J57Va1nNIt7a8rEevN45CN4tR7rbZVWpmscwKmdiKdo3VbTWxIIOGzMBTa
0VbjdE0Ew7AY9KG7M2TDD4nt5kpO0bjOJ1sf2fbV2tGD9OPmEdk6ft4GJy/q+lengWXRTQYNX8sb
8DJ3FMxKOP3sM8v7GqBHiFbkiEyPVm+ZBmgJ7WdVIXpamrVofimlYERK/mLzhPSeyJ/BasSpo94D
ts8FNgXOSFTXDHmJhcY5ZVrslr0Gyp5nNGyR4f542I6w3EKXp4fAwLtNIuU68sXPpuZj3Y9N+4N+
5qOY9J8ONuZvg473TrRK+LUh+XGnjrhKF1VQaghTxc+pyStnEfTl5EYlBXCUFNwE0wMa2qr8PKRh
BepyGe9Tx6yfQgXwHGIreUjpTRyLtPfWhlnRM+BDjV+PQAM/M7qVUxXVhmJD3VLlMSc1ySvG/TB6
aGlHNVpOie3vzVHoLn0NDqBPSOnLqNnCAI7dyIy6+zif2ntGIPzlyiH1JwY+cUp8tj2A4eM9RGW4
D0reMqNwxI3tcDkJeCKaPK0KfaWzdl43PYFFu0i30g3TUoyCA9AMb9nicrmjSvRPox+q91HWxsMC
qoh5Q+p5tA18X91qovJePGlSozBu9a713gFgidJStnMJgDPB88TNGBAcQey3tcSKLvbAAMurkpHk
nYb0Z2eRPnrrMSnYsmM1biVxrFe9MMHll9OJROuafZnZqW4blJa+KyvG7G07YB6MCS96aUCI0N7o
8wbWYKts8zGwfzFct38BWm2WNXiNQ4V74SVwVGadbSlA+gCbXCtobUAnO/P18DBrrhiu/WDGz5Ws
uyFZo7pXXa3WRpc8W/0KgJx4UAE9rL3RxgFnYEvc2jKrtib18ldb9zoqVDM4qWmpuh0uQmsl2gFK
vwwxTKRCs1+1GKd0yZz5ukWy/VyRTnbMWt+5oYY1HhKnIeuKOh+RfUmS/VlRZjCz2VDL2beIxLPn
EWXXqRqRZQ5R0FwzOrGutEGOs1fBPMSEVm610iQDemys+4LqakXiI3r9XrG7JYMtDlBiTg+A1AL3
qwiuz5AreDHZwJZlrhhQ5rTCevWXCK0mXQRJHkA+7aIf5mTVrtaxCJEBVm95NMzVgEdqU4xFvW1y
coRXdRHWEJoDagRVlIektyjlgrwMHiY9ZRtN3Aw/0/QCi5BISQ9BZtOe39Z/0Jn27UdyjQ+0Ccdl
YnphuYwshDNsfSNnh1WNKBt6JSspfGdnEt23wV2UY1GcW3JBHOK+ttARLRnmTht2Cc2aYUi1Uyo1
4TRKe9ywM1XW0mvRZ+mESCyBZHIdBuJSUJggDsySqnzpy6ZhGeviE9mmNhkupN41rALfQXBOJM1I
6UIV6X5KNZs2um+bBz3Tsm2fh6T8Ajotnus4117o3NQjXb7Q+1U7bfKEpK2/oScd789/Xc8sE2yA
IIFl8FMEI6bsb/opGm6gbzbrzo7zcc0zfCZx2Suh+YzPzocMiVQhfLbGBdfC56wXRtKoL3HMDJyA
w3rVmRjcsfYYyjqkxXLMCuDheu3rdyIbvG+RCPKnLkzTbeO02Zbob28dTpo6E12wH5eqs8SyEe+t
vH2mUd7sbGnZMd0BUkxsD78JNWbM4ll1106jcvmyAPtwpTkhk3dKe00h+2IxavngMhalMLULzdhR
k2J/Ve0u3aMOG2IkQ1bTrkQ0TW7DDLBaqIM1uaSkWPcabayvTd1Np1DU3LoitUOy++xsK/tZ9TYV
LYfFa+rth8kmwLVquyVFgfIAKLfvZ8NLA7Vp0q4wwVS7NjGCH47G346TyLpPK8s8eAAEtr5FWAgt
Oepc8h7tLbvRamcUSvzUO/T/sqy07p3SUtYmfKmlTW279UmDXBJxOrn4x+jQRnK47S3yJQytc5a5
U1OMeDh3DRDIzwSew4YueMApNOP9xBO9lKrAty3U7Cdxw+1Or9X6oY7Jq+dB8m+RUfg3TdQ6sJFh
YVqidgg+KrKtXRnW14YNaQNDTydLss8I862J8dnqnjLcNk08nSZF7X52mac8pjM9dmpwWa0Q1fz7
PsXN4P0aVX7ZQRj9RhXIcM0wUR58rL23NEjGPUFy7RoFT/gta2v75OQd2Gm6zl+MdhRfukoRXyKz
GK/5UlmboAyU1Ujc1EopROBKsObHyVeqOzie2VqvsnQNHm+4Pl91VHDBKq9t+0afSVBZlvPhq6MD
8nMNLHcAngu26DLnQdwM4IkOskRklTlRs0vHxlgXsMqWWN6gqdMCHPetPiY3nq35O40WSLw8P8uI
U6aTowibfYVNYjFsnmtZZ946TaQPyId+18I0s/hGLaN0ByDY+up4tC0bTxUmxCY+hrD0uf1TOR1R
+U5Hje4NLivHICVojAOWQE27Q6/9UsXjcM2iMO50UglvZDVNRMCYcIDGuhifAJqbwO4nqBkTjuyN
1JiWJpAtwNfJ6AZCE7W/ocd70abmIeqZqmqyVxDzFQMp0DWfbjiwICzKXDHo56cyXukkeyIU14De
8m3qdk5F02/hibo49g2xRcsMl9tDmw/ZpmXBYQ+UScYRQm8IBSaWvmqtDtFOMh3HHiRo6Vn9Bg8H
oUUkbSkPtaqCqKAvx45ZAIZJOpYN1a95NRHV4liqQzgIdjeb8PA/bBstS57UlscpLSa21U6ovai+
GI8iZWAi+l59gbSlt1A6cmOhiBrKTM2LGdJC3E9DP52qWMq91YtxbTdjBWeD0CNaKF1RLlIHVfWi
6WbzbAaf+aRaA++8YqB3XXr8jwdBjFwDYjnortpGAQjBX72NDPo64P9Kz8WvJbahakxoTz2kowSW
zGd0I4NBXxLTE1xrU6iTOh6m92BbCSi3o2w9FYGybcyczFbDHPXvYzbaqOqy8h57P+ExcagcfK+7
bZl5LcBFEQ0fKT/tspEbTWRfjRYUYgKF+YrTiFeJmrNymn5dbWy76td54utbD3fBAixycwBtVrXA
XlS5ZocY7IuJtLwmwMtRzFa32kpfZaa81pN5M+i1sdGHPp33beWO/hmY/Cl86PNgWlZoFlxWqy0X
oltqKuljvsecwontr0oGe6SJDKR4YU0Ws41wlr5k1axUu1F2mVmApJQF50uvVrCrQvfCip0dh4LU
lyzwlzGcurUVJgTu4bFtt0T6BN/9tjPdeNASQPItaUjkGub3hUDmSd9WLetFqgeHILKK2yyLi69o
KrIFX/WU7lnRvhadtO6lhn13ldhFvIOOPZFU58RbOHmtS8g7szTsNuJW2NV0G/lWdV/AxFh3KRjp
JaMTZvGTZa3xsXhLryKgLoHmuOnKmJJcTcI9s7kRCVtDwkU1pQfCegyXQZrpVKsexVpfbOwWkfeh
zl7Y3mvfBiuzj5rTNuqy0kn27MoIxrCet/2tN435rhkDZ0v6fL1p7JZXMU2h+8Y0punjVdzFFf3J
FxGIsl92YG9uhNZEp8wkx7tFFvfNqthfMUkL9OvRdppvjPTknoCk7Is3ouFdlECantT5C2lpaYGx
yA7cIcvaQxDa4hikNSrcxjCxMZX9HiRUdyAqL35tBIYXul/c3LxtvNtOFumPtAYw1FkaQvQ6ymk9
Mznca7EurjB9wUhTKLCxzmaCWrcW7XpUGvFoYLNdx56pxTPeMLjOlfFn3En7q57LbK06E/kVPjZN
s06iZdTh72aPN/EpDAgyXLRg7VbWWLGSRUnkkumAz8eSKreXr+1+pKoA7mxMmCFtUlCKaUWr9UFJ
QgCRDQZtVvkFjRt0Ns5IUawVXyojMsAtJ8RkqUKWjHzYGW9zx0ofUF7mV82U6Luq8thKrf0UMTcd
7LiwW4Id6l5JXcolS/lJaHtLVxPOi9Za9lOjQPWk7rS3VDH9QldC7zExlOaKjyJ5AFUVPQ+akT9G
ZVx+LVpcUttCodOL17MM4y1KcBhzcCHxRyhNdsLI1mfLmni173FlQbRtqz7ad3r70+9tZNW0d65Q
rmUHg53ta1bAkiNMvV5ZSnw95R3zOzytOO9jWS57btVV3BUAR2jpNtfo8fzriM3QIsJsWa9t2yyP
lW9BZ8fIdcf7/wNaDMMIvmlgPelNLwyvIdMwr9vbGE3CSvhJ8DRUtcGHS2prDTPxqS6M/MVQcBJH
df9djMM9SqhabKRFV1nJem0blRMre6EYBCXM2H5HMs4PgrK6M9WEFFcPorcVtCoT/Y7YAp54JiO5
2AaBBXIgBhO6IGdM7gLEgS6ESf8FlQHEcVZCBggK42h/kA+UOnxPIHp/n+PQVoXvfBH4dA5qoelb
foq+KoeyuReh+CETu7rp8mZ88SePBOKY6RbXbYyODhECW9JAuGIQaraM4weA9A4XxfDkF9kF4iHs
yCSO2pAXtnIYZmTsqcaAVBYTRHxjBPotNcgTC3J8MxSTtcecj5m1b6x1kWTeMw4wDK9VbxNeYUTX
GMCYBZtE2OJXYXeLgqJc+l2f3SGDAtOvK6c0TZtdY4/pyQsV61aWqo8mwEKwGHTGL82HWZSjHF1X
GIn3HiitG3gRwVVixkSWF5FDhC1YfKX9FhFh6wU4nVOW23UHgWE1NYN68rzWggFVtMu8iXM8SkZy
37DiQn9ibOQ4nbqtkvbBb+FDDlK19oafj9umr74HTibdiCzPZc9GkAACqbiEsnVXbOXkvheQ0/BF
xux/8+xX20RduAKn8WKUEQZvuyFCgDi7IH7JAQWoB61ovQPQhGhFt6TnYav1h1ZXhnGJacZ0rsOE
/B9siyXJgEZFSu2mzIaJ0iyonOtsrJKHLHVwvJijsw3C2l8VtLAeLL3+OQxNy4CBrUpVGtVenfpX
aVI1mImeLtlUUSSVHWgHktp2iIC1mZvmKliI97z/sA5S6ynFG7LE2+a77AqTFe2O11oP2xVKjzmm
nO/r2PcuPudnSQkykISBV+nEHsqic0abSGlt7VU4SX8QmD/WVmnQSAGdcON7mts5ivcrsAzz1lQV
/VQPzq9yEMqTz6v3qOuyClZmnUMncKrBWwGgm1HOZr5VnaFFkEDCOmmX4EEzOgAfN0LfdkEJY8Dq
ilRuJqfIi16rxfiZeDa7cntB/65TaMaFRc4zWW6px9NP5LlvuuD2fDRHM1TMv5Y1sxL/6OwO5sA+
SVbumBPrpNb8Eaa4hhK/SFYfn9h7h9J0A9KsCW7ljRRZRa9N+1HjxALbfxgiwScj6rSj2kBx+/hQ
l6JDKOtoycgfQzfmcMSLa0gMpTqSkIdtp8raqzhp5jjLiC0nD++i9Id0C8Vp/NsmOQfVNUMz6MOh
07o8KAFhmq4ATXbx15kLwhn5Sle07KhJP0PHvBF9zYeCyS6lFCoK5gtRZcziP+GCqlySQ0j/TTxC
DJXSjnaxTkcTuGp5W4waHcRkCo5tAgTw4+s7PxV/duo5vgG43oGjyYzm4qnBYF0EauzXrp0qNOAz
TtAq+8ePD3Kp0Z5vIoJx1TbVeVZ0qTnGKNyQHaFXWJpo3Uq4IuHCl4Z3nejqhKATNl5H5NI6R267
+fjQ7z0/hm6Zugq4BK34hd4PF+GgEQBRzU2ScV0YJp6SaG4E4yHGhGL47MDGgHyGjw/73qtviFmT
zp1lMszo6/eX0agdK0chTL5KGSV7Le0eceZNrm/x1DrgX/6LB9ZgjVEFzn5bMy4k1H6FhU6xRw6H
Evih1EuMSR4aDNiSn6wy2nzBLh8YxJi6oAJnoVEvLyiOkH/upTW1/Wt9fjZHr/0Bxm4A4pNoIPYt
dWvZk/qMH4VmUk8r/uOr+95DSzCCJSEtYbZ789JIo5l6X61cQ/riZCKTORY+S+zHR3lvleMWzuMr
rL36ecj12zROEOnUipSl57wKdJCql+TEDIAoo+KT+/feCQmV5DBh0JUHj/Dn4xIPeAhGtF1u35fI
tfr8u2Xn3z8+nc+OcbGSEkKiW3yoK1fTG2Idqq2w09PHh3j34eD5QxfIo2iSYPHneeCLs/tKb3Ax
sHc9+q2q7/UcpM6EFfRroLDClFk30+oZsyBtUHfEmX22or199bASkcVh8/45tC4uVjSB39hQcgce
qwacp0FwuIS2VxILFJW7uHCy1ccn/fa6cjyyPeCPmToGhIt3r6SsssfCKN00I00WQ8cJzaD8ZCvx
9lk0mKGjmaa1O2dxXhzE8bUGaHmCjbIBLw7DLFzmRXclI2YZH5/OO0fiJIikRf9i4si4eExIjw+n
cbRzl6UtY9NSH4i/eCiq6Onj47xzmzQpUGNzr1i5zpElv71dVpHGhlPJ3J0wVVbJM5YU4oEzTFXe
/uMjvRVW26i4fzvUxTeWHpUFe4pDtZ1D4z4T2Ap7+U/UQbsuu2x6HMGOblG0e9WqFLip1ar0voHb
U9YNjqc1/tpsq9e00VKyrKHdY9/YmzhVESeTquL3wXT0EupAUWYGJAymRdRVzTrRm6jZyy4Zrvu8
pYM9QgFa0mZDx2iF0ycnKmDGXKzNfMGZ6yGjNzXDvPzYAaxQDCdruaZ10HxxCJ+7Jqz8jvDk8DkF
LbVvMXijc/K+VbAHNpIYDmbW1s6ycCviGVlqZREv9fYx9SiM8BCiy0nJlbKPE3SnRZrHJZyTnn5j
CJDZqyID2W2PFa/q4OsqkdIuB5ELl9l2v2oaW19ynGhFC09exQItQxSjTRpYr1eO3y8n6Q+ENAA0
4GrpKMNAjqgvWGqzTz5a7zxruoMOAQULBFNdzpuE3541L+1Kdh8j1yWCL9xpjrHjrg+uT9I2jljP
6N2PH7m3Gx4Dk54QJmYHNL+XG54yF13XF2nuOnaDGDbM03WJZurKMopmC3euuQpovT4gavYPHx/5
ndeX3Zw6myhs+bbmqPyxU4LWylzaXOPXzoKsXzLvecDdFP38+FDvnCQCD1Yjeh3853LryFyUenNs
MzeF3LMNMVRUtGuh+SpRVu2sOg7tZc2AHQqhTtP+44O/c57sqwC2qzDF2EFffGkkKQu0nbLMrT0A
C2WfPfhA0IgSHau/3gaIeZECxDCXV+bsWvn94aEHVPsAjhNXt+0v45hBKrJx41aJYfz1Y8p2A8EU
wiiqD9W6OKcCc0Hrd22CrqAlQ9ai8WpEN31vWhsaTz/+9gIK1eDE9NlWg5zj4ovih0mBEbHktMzU
cJVizHJmiMx06mSOS/v4YG9fQA7G1oatgclA+/LzVaINCaw25cwU8RAYypdysn9Eg/Hg99Yne5D5
Xf5zf8qhKEstTo0137w4L4Dn4ZgpCDGMIlkb9EodCFBkB3bwzrJuT5vys93o+0d02Io6swBuDsj+
/QFRRCEJ+OSIpdbtY6d4zkdAHxVBJoTUJ1hI9E+MiW+ffaGy8TbOuw6OePFEmjV1R+PJ2FXadk/W
sytEDD1e/eQwbzc282EoDQ0CsLiY8///26rZ2eoQkv0YuwD8FczN6HmLgS/ix4/G21WEo2gqmw2s
WRb7xj+PMij6AKJdi93KoKNFp2eZRO0vmVmnqGwYqJMZRjDWJ6uk/vZLyVFZOKRJIiSr5cVRAXY3
DmVf7DrmSBcc/ADfOjyTx8FhSj9lDLHrEZsSoHMBKgDHDBgsvBzbZij9XcIceQPH/gFqQwl5NI5X
flGwOZi3BWWumwdkcdajA67M9Zva/OS3f/fGzIEYDANtBy3/n5cMSUKQMNkgY5Kk63U0OtFeGehz
fnxj3n3K0FXSUsKx92bLmYqSz4ifYxRuJMLhvHPVGB+3bD7btfDbXr6weGzZ27IOYS69uBWmTIys
KDMWoqEwELJ4ASYmddh8fDbvrUAWWwBbtynKuXaX10zVB79VYsRDNVYzkLuIYtpmXdfJSxchRv74
cO9dPE4JmjOWfZWMkj8PZwPnxOzAKzrG3o/52kFiOKWV9+Xjw7z38sx+QYkkl8Lg8jEeatIsppyX
JwF6dxuPGiM2z/zBsCXfVL5pv/ZJEe3oFtaffKreW/NQxGK45uP7tuihdQprT3Sx6+PZaTLleYr8
TRE9FdF0z93/5GjvPfCUPToPO5XlmyZZwjlKq6hjt/CLeJtaJp5NPVJWH1/MN15+G5E0F1HqfI4M
ZM4X66rT6kNr0nJ3bXB0T2Gg5htiMtCjRUaXMJuT/WOk2fmyzZvuphyz+NpMpLENbDSd01hYDJYB
x2ulh1+tt9FjtG30WXWrvXvlJRU2b6aBv/bidam8WjX7NOVrMwjGBE35rDVOvkRVVhNBa39pB7oT
kFUYYmRG+BT3Xb3znPx7gKKDKJKGCLJU7OgiOQtrVCAuBZzHxxfynXeNmTZbUDlTBtgf/vnwJ5Lf
IRzYbvfArYtJazZqgZjSS9CvjM8fH+udy6GdNcZgv2kQX25jdA3ro7Abtvae9kOl4bBKTfW5HgHr
S5IDQftbzSc7jHdeOk1jYseOhi/Wm7Z+VyUEWfs5pxeZX4PQV5Y6qh3mGNW0MPSxfCyrHpSLlnXu
35+rptHFpCPFBvFypRREVISVXecutdp1aYG9tKoE5rVF6lDsP41k0/39vo0Dzm0AXaP6vbT88670
TS3K3FVUH4ib1qFKyIzm1JdO6qYWhfTHZ/jOssnx2EPNyFE2ixdvYAr2LghzLu3Q+UwuRNWv1DIv
VwaK2P/mUA65TzZMVPr8Fx+EQoqwSUl2dzUnz27xIk6LSjbWATqO9sny9d4zavBCzT6EudN/sSXt
kMRlE50Bt07bhzbIf5pm+ZDU3L/QL092S+7D319GA9OFbuJwp7ly8QJqA7M2vZ4yd9InNH6yv6va
alXQB/jkQO8szLTUVdMw6Dxj45jv529bxGLqUYB5lICJb8KxHrb2VD58ci4GP+Nif/DHMS6eCUch
J0oIjoGgX1tgbCr2tVmbd3preWS6wn8Pib/+v+ydSXPcyLlF/4rDe3RgHhbeoFAji7NEitwgKErC
nEjMCfz6d8C2n7spuRnee9MRPajJQgGJb7j33NCZWhl1bp58ruFzIBZiV0smQMHwb0ANKTI2vTb5
GRpE1u3kz+Uhs/r2tNh2emsSgE689Rg/xVIX+6pDnEV3C6mJePdj6vgsKXSlbuAKodXF7GXcLUGF
2EoYXbGrK5hY+tjEAQ2USq7xM1Ed1lkWCuyy16ny0r0BjPFYOkg0RyutLketHQEzBTBVim7DFS52
FbMi4NIIBQ+IE6uwnha5jYfUQSxcTOfatuCQZvmw++vL+6t7k7e4Z3CfQCF+f366TUfMicu9iUz4
pVH9C1jea9vSduCdtrEGKfuvf96vnnBqboo9xvcshN49C046i8ZKZnHA0brOnK4mszhOvfigeP15
rQbklq0hgz9mBG7w7sfYqkitVgUEQenFrZQrnm7yX5viM0voSwQpm8Exn5NWfNAyvY+RIxR6/blM
abmiNNfvC7JAVg0OYYeZSD0vX1Kl4xJqbe0Wo4tebtHM0OM0ThVv+2JsohJmA8ttwUHemOPRQeXv
5JN2tPRB2xm9LTYxwlBuOLln38kGO8i/OtDzwkkhBSy8JYmCHgxjhpk8Soz43izsbuMvDlFQfW4T
hU6o2jbn94n6Un7H82Hc5G8eTzU1Oxxd/PMKRFba9fkWpK350FjOR1/Fr75x1+IeC1jD8YWsX9Uf
zohM75xKFGRy6f3LzKYwnCd9Xxj9RyCoX51Ff/g57wujUY7ErQWTOPjOaihk3rCBeLH969v3V6WN
a8HddABiQz5499bQGyj5jd2KA0snfwPyP6QZf6wLjOlpN39gOvvlD1vTuil8cbe9byLclsNIlDwr
WurC2KiX/WjLHQpQtNR99sGD+auDwGXsz9sCy95PxW85z5abo6KCwtTemp1HzmY8P9Zl+73P0Cyk
7gdX8qc4mfVRWXfeNLBICLz3e5qlkyXXlzotV2WKy8s0Tv7STkeTWXxUW1oKjaHpN0oG1l2mx+kB
zGa3T+qMCKqEVJKgtufPHpYg7BkxPKUPrsevblu+Z4BUjHXW9fWfb1viazqNGI/qMDXyuxUkD0Rv
3JcWOpK/vqN++XM8n06R9vdnflk3anMq0eMd6EQl05z+RczaFNVD+8GL9FdlK8MpRBv6+hfv3XNo
wbl1YrSXhx7PSNohcZ3EbVs7+KWN67JuPlVl8MGg4lc38B9+5PuCNV/sEo2eXh3A6eyhGXwP7BJx
u3tq6/GDnsP61f1LR8qSjPKRXvhdX9Svnv9FeRXHjDk/96n8MWUByX+l4W8Y3yYbTWoZrBxdbLNm
9RpoxqrMbBH9QfV9tBmqPMaN3x0GE8cCrjZ8Rmnf3sNPriNfEClOqLO/U97kP/gOpybhth2CKa1T
EGHW0WZt/tAnEztL7UdK6s95PVwhxZFbTPDfM3+cwmq2si2B0ua9RHTNy950PribfnUVgtWpy4iD
+/b9ApZQlI5MSEnlJ5cj7EYj7HX70ZHOBTNTIkPm6YMf+KuveHVmIZTxGLa+v+wyN5K5oRg6ZE1A
Zp0cWrkjTtKPrCSGlt6tmvS/fmB+4sVxcKCYMfmAPC60me++6YQMerakZXVwofZv0mlw7+3UGDeC
CKqLtC7LB2lWIKhtlJNvdgE/JcO6GpZ+2yPp22sTcaMfXIZfXHeKjdUCHWAM/KnlDdzZJ6rPKg8r
E3ubtrN7KVLKxjmvu8e8NRboUenXDy7EL4aYqBKY+qynNpm15p+PKKIEFkkaO0fHEiNltRJ7hyDV
2nVx2+2hc1khdwrKSafcBoCDCOHuCpwXthH99S9i/eIMW33hyDEgRLJoe/eL6Egj3KrPKnzLucVq
ZPU1ZFa53KKtFs4FV8Y79jlqZCxWXZiUDJENjRTsMGvT8WayJn03z7H+JbUpvM1+0b9QFot9OnFL
4ZgitVMFzh5J/nfQsSFH9ri13TzdohW2o1YT/SF1G2+r0sGL/OTCrAvrvrCEuuaxxYQG8nV5TP0h
OJW696QPc/FBY/6rz88GDA/6SlZkK/XnL4JxW152vcXnLwt1nyJLOyhSiB4zQ0t3f32tf/WjEF6j
NcCNzmvjXQHC0qlpgN1Uh6AmUFM2/urmU7I4BWmZPP71z3r73t61XrQFqz6MISYb1Hd9pNDccpiq
jOZghBoeQmeaMXsttrGPZT1GwiuNC6PW45temdOVaWrJrdlrwYYYcbmXQm9/r+r/R+X7gMrHuCeg
Lf5/lED00r/8DRBf1s9XL9X3f/z9uihfCNJgdvb7Pz1++8ff//mH/klwCOzfkL8D5DKpwDmp/kBw
wF7wGyNql7bFXNeBa1H7r2QYb/03qwrkd5Lfv5h81m9UwNyAHMHMgBzP/6/wDc67gwzcH8pOxndr
y0bF9X5e0Y6FL5QL6cfuNRVZdrnrIQjTgvb+rUNOXH10ggTMUk+CsbNF2z9on+HK5994EZggQhUB
UeDMqwpvJwZ6OEyfhrkpL/wkyPKb3hXt89hm3hN+WQHLLCkv+ik3o0CDl0vGRFadTCKNdm4RjFE/
5uKcy0YjCiaVNZlggySHdTb2ycTplCypKXdgadrgacyYuh58ffWc9M3sfhknBQV+NmH6eHWWnklo
6u2t5Y6oKYJE+uSW9Vr6ZSABpzrUbY0GQ3ZDAQTG0dM+2WllpdsbUqCyVCFRwfg7XbHp4eTd+U25
yKu66/i4qYK8tSGeKbdjqjmQ9IoM3kbXqpNYFRBl2JgxJ0hUDGuEsm8uMRDBuOR6kjc7VwME5Zi1
2BQN4+gZGyONDf11mhhJLdsizRww2SCbHWDSIq/jYlMNEG3WQGoQ4ODITI1k3z6wCa7gHYd3O3Jy
CcSucHEmyU2bSJPVR+jnA5Sqb7DK5zUotq+S2YlGCng7pBsYE4wFKm6vvArbkz6J9kbHGBbCprPC
CRZgmHepOCIaG/cUUeZ9oRGwGAKLgCBliOkWOqGzw6Y+v3gyL7YTSS0MbeYU1x9o/NGvijMgJGtf
d3Z1JB1k2BdibHqsPbWLl64cjv4IbGhImb1UuB/JqEmuGTILDEMl5EA7KSI0K0QXuknNKzaIb9tq
qh5jofXIZmK8xYs2ymssrJ+LukpuraTpbqZ09G5LWYxPaeWrKIGOfGplqm65H2oCFeqM5DQV35Rm
PT8WqdTMzTTglo3B4EeTkXlXcB/jh1Qq66BSV4PAFas+hOse7Eavtc6xG5d7pDbZEhkepscH3gFO
SNSI+7lxDXHfzaowQhCyjLScvLHUhnQDT22YRyxH0ZrEFgV9R6QsY8fjRIDjfioZHuMysC4CeIOE
Mkln+gQFGrO0L9vVUUDU8g9jsllmW94C5J/QBbEtAMDiKjadG+iL3rGdnE9540VdPthWaFsKkBfJ
Nahts6UUiIWG8ZqIIPPCUKpmYw30vM9nvuuh7NpbEh3FQ9spsR9jT34Fv/ZoYHHf9KXvn/imqy0S
OxtyhESLRPjRLb6X9CRs1X5KDGv5QmJ2Ve2CSZmved3qF0AC0Vg1jcWKpFTBDsnm9zHAhWg4YA9T
iAF8g15+jyNv+KK7efk4E8D3aE195mycxi8eG00E0URa28HVeuZ7TNC2AePwXSbdi6kmVBwTdLmH
Cz9fC6qc06S6YALNS2AOBoNAuzawC+Eix50HQkLPbkScK3iTkizCOiks7mL4vQwXVRlmvYZDU2tA
eEyD3EwxtiOuSx96Hr1xoukbQo+nU62jXqTKNR9sT7Oue639nC3tfS417xseXSiKOoYTDI6TBZnR
lEv+yWtzG04aBki9t2UIDzOOvCw5BnbnYTttGx6NobuHaVFGmC7qV3fQfYASS31jxcHytQG03ISG
tuZqV5O8SKB1fE5S29m4zSqlmKpmjpYlSC5ZWQxPvaNFAlclCeKVviFOwCAKWbWnIZPJS4c243s5
EaXYjc3ZHOJp67iTAukyWF9MeMYHixmUH6ppms9sg9HqFS7z3b43WVQVdoqcrVHA/0jfQyym+/Vt
kXcdOPjegKO8ZnmMXUbcEAlLOnlN1ZSrg5n26q6eVtpwkUzW/djH/tdiqmAuD9lAyoq/hpPAAp3v
bC0mpoAIgJcBF/RF4MaQm2fi4PlP17ClxBAxOVckKQOgtEmlWBNdZtDnVx45CDOOfItcEgtyP3EI
6bGuSEAMUe/7Z80w66suY1gcTE696XXFLNIXd8bkzsdEixnapR2oljzujsQpBPse2MpZ64k4DXzp
v9p16/yoNftbJhvzbHhj12/mBtMfULBt0+YaD7lWXE4q9S8DqyjO7C6JCsyX11Q3m7DR8bbZSn2u
9fZeNYRC+Ab9gIjBi2eDm+4ylkB7PVuC28Zo663mmin+vW7qDomWXpU4Tnf2kMVRK1rjMUPOs88h
6e943l9zxBJ3jQkPJIWA+SnxDE6QtJWnKQdVgyPQKS+d2iA5sBPjZS30ZJ0GUEe6ldvv2djXt9y5
VST0YLrJ4F1/g20HsN+URknZY/sP9DT2id9wRhgtmeLTzcKAK5zqpoo1Z1ea2EEN0ZsbvcPgOHd6
dtbaxKM/F/W+HxRQg0H1T2aLE6j0a0StXvHcd8bXfFU7gsxZzuNUJQMEhynF4NqArejqIgJfbdJV
qe6HAfBjO2Bgvc91Oqq30Jx6nUHZxNNEVqtBH4JYeeXqHhSYwCKru2Pyj7vZwg614AsPbVrSjdam
2nEi0ySziZ8Q01fs8+Vzo6Zhx3i6+Fb5GAPnBf4tx95z6pff2yLrjha5lRvdQ2VC/o7Hq9sD54BQ
DaBJrx91UNrRmBnmjrgo4wz1N39Fh+1wdr5ZpzGuYfUub/O+tE6kjmU72aOEHihItkNTBgfLrvHD
Kyovxv3OvjDT8SKrarr3UpF30RuaFun0UIzi6hFJVSdee2fKNvzun7IhMTYDFr7DNFrNJnMuF3uS
B2FXsBtlYO5qw3ltdHk7DKiJWcLkpIkue45oLZwt7YuR2XOIVzFD4bZQYZSAagu9vvJkC56KLrZr
9stUYUCrCnaBqbjztb44EeyQQP+VftiwBgPYJLCAYtjuljLZxXZ5aVWadgd5Z9qX7hAc7Dkn5cOq
bgEV4yvN0h3YPVqZmig/t5xvg3EwIoB25b7rZc3GRQosdLUfOilIJjFaAAg1z7rWaHRCznbvU2+b
GXLSmEQex/iOdR8oxZzT0QKSCcmSc3iRQbtc49vRKhjBa1bNhG1o3H51px1cNYpbVxt9XsZLGo7O
QGJzIIejAuF4yEWihUm2+Keqn2/Rdjzbsff5rUH4Xy/1US+FHIDpzX/upS5fSA14Ed/+1Ev9/of+
nbKJx3kV2eqs5li00u//i4YXQCtnH4pOFHUexc+/W6ngN9SyTAkCe12D/JGGZ3m/MZdd89tR3XtM
Fv+rkM112PDHpj1Y5Uarz4rlNiuX9xMCoQM3q9ICiFxiOEsYj7Y4o42dP1dwXjGNOx8h5daRw7sf
6Fmez/SP3/xndU6PeA4oszsflGJ1oGsjnBT3w/SR9xs9Phbm5tUH6DBm+mnQ2KN6JPMsVQcC+bL9
ZKrmtqipEDPPlltdm4j76ZALEGWk3XWTp35/XP5jSoUTvGtS3wb0DEGwlfgmf/N+pTgMsw+D3OsP
UDbJRlNo/nckf4KVouU6KzNtT4pSp9vjKSe0WhJu3YWtzJg6dyhW72vsHaT1rTnTvGfIOksM8A7+
MhW72Sz4byFpkB1qlWvWpJKAlqAydcRCYV+ef7ClLe6s3C+iBbTDgQJs7Rnc5oQaqvkCmWnek+cB
i0cmxsz2uGFOFCJeWQ56o4xP+JvkVTsh4AMbB52G1JTT5Hbyxa+qTMczP84/Urrr3SjK8aEciP7t
ciXOMZUfeJ3MNzZTbRJJHOtIibJZPhmJzh+cVBacu4bcY7Yb8R2xVVUfjR0ZrkcuFcENiaHzZ0nd
s629mYx8TN3r4ACC+vg017MfeapOrx1c7qy4Aww7EDnWTNKsva3LESrruBre897zyUjCZbFYKmOp
SwCcFWftqRjM5rar+jUA3FN7tzHKY4NlY2tY/fhAwOj40OSLe8+3Y25xF5hbYTrlZnBV8zrXE8+D
x+Q4m8TMQCGunyCJ8800zK4O7ooq9Cbyt62eqEsX6vqhadL5BxX6/Flv+SOz3naPLmb3M6kz9hH+
ifFpKBcmvv0kzqomrrGqGAxHQd6QfW1XkBDoohfaayb1204SUDOJkSipxizupJtCDjASTM9m3b7a
MX+bUEFb1IXoOA6aQpUq7KGBUszjzItwJp9yKI+1z5c7e3KCnZoT8NlZmGWB6XblUQL4YQvsFDC6
NLXXjLi4S7BD7Vw/ba5szCSbMkjG74UOr1UALUKHoOscGkb9TGrb+IB0bLkMmpH/lZXOewmYPjQU
nziYNHkVF+vDrjXOtZboI/Y4Potr50HYBynRW6AZqnBMxfjdKLJ5P2emfZ3YfBMxRpzQFnKOKg2W
bQS4j+taJPLFI4B8A7E2z6NeaZkAUxHHdy5xka9MLJZLMaXzZ5Oh5F6AcgH33hQ7Xur9Nz0niRMO
9xSlKxfD0Li2XcL3mBPkuX27RUuhxu8zNP3dAjOC7M2Fb8ImoZMylPsfCi6htIkXn8queJq0bjil
WVtdJ/4PfQhoKDKtckk6iyvzmHbOM+C2Zs0BGB4Sk3sTfEWR7U0IM5FNVccbe/ze2568krnDTanM
caNSvijgVP0ubmx5LSvLvg76ybkeZpIyRdYRhOq49TMAEO5WD9RYa8b1s4Ur/yKHbXev/Nmnu8x9
6FdE4LwkPtUYo/ZZw90eFNHbh/NTHgLmRNqdmqXoI5XlyyWKl+5RstK8mwlK9UOELeXGoLc5qTKv
Nu6kZ4e+Jnhqw7wh20Ocal9Z0NILUsoNHpQGv6FaA5oEfY2AWde0mqveBZJlPiJkMQr3aazF1L9m
7WA/ZdAtiuRA3SRsLGuLJtbwyok8m4agrdOUWIN9B98K0pGt5s8GgLVN7Q6pCA1HMZNrFnfHfejo
YY/AiZJJ9RxNg7ga6sAMoawEJ1srbnq9025rvbzTnOHKrmRFeqjn3C4te3nHU9ZV6yT3sRNfVfAi
Ih29xCExl/RImtznDhHoFjD0sB3s+WvmV8PWHodvRWpWR00kr/Ngp8d0QVsnjEGea0Z+29JhYsSy
uf9mZF1DFGB3ofom3uHcNE5qKYLImCnQS89JEIQn2ZW92POlFshx3rQgmdzcP2kFNXVWNmIJZRA3
RzwMOD41ZW9gUzhhlRXoO6qy/JHIpffRMQkPQKU9bwJb3M3Cy7ZmpQUXOSTES+ROE/QPHljwWcZF
NuP5HYjmOi5IlDamMdIdCG08VB6QJtlbPuMFBk7S8nksxYqL1DF9Mc7TLyYnCw4U8/dETgU7FtXd
2RCBVW5Nrv1rJ6fJZS4SaLjASG6IWeL04wEskrdzjelZwGI9D51ZboSpD/jhAgPFSeAyiohduqG4
e7WYbDDIS3jn8QL3d1B5aNFNTHK5cJs7pK4GeKCi2+GAYfqZkgANElI9+86IWc4q1IVQK6ahLIon
iA+1t3GVO++DbMymDepgPwocH6X+aFtUiBa6OsP06Vodyzui2TD1aOYQASxXSLMLJc/VpV128mJa
YhiCDMaPTBy6yEpTnqpumyT4NwTL63UA4Jyk26rPC+HGm3blwCHoO0xlZI1afTJad3mRpe6gXKiW
TzKXNWizLjioxQmO1RDPN1lhLdEYD82pIBxhQ4oe5Ay3GMNygsne2ZZ963XIdWpiqQeCLKBK6dLf
NdqIXg0gazg5FlErgZV/8dwE5Jg+T+RrzBBuglHbEYtRYzqsbkuDSVGX6dMxyyzFFG4co0RLggeI
pca+zLjjXatO18EntPApti9rVBRZWEzaXdUrn/HKMp/IfAAXZDsBzMjGbavvdtJcYeX2zoHCQ7yx
CcBKwhIPDoaHtLiU3WIcJco1+r/UbS/KJbaeBkDlzHmdiTGcyWT5Ip2Twt/kRq5/l1BZSpJjhKsi
ndjk49I0wUZWWrsfjNJ5YpSbZSzVs/xs90n3Wlm5q18anU3OWmgI8gGeGHPp0CeKDhxRLVD0a4qk
Xi91xq91bjBhKae1LpDNLfiSMsL4LOotrMPsgigQPJBQnnKP269Kj3iR23PQdLW9aaG7k1FTOxmw
J/JtNnlWO9ezyWRqSYX8akpf6zatJBiR70YP30qkPLd4D6FRB/3aEcxhxg6HM+HafhZPhDJOrCN3
etHxwsFJOf9gJ+mjxdTiO4mCi2egoEzwYl3GUeIMFERpVm2aVDrXCyi/O62Wko+bWeluoEMF14Sq
blNR5KVE9ij5VckBpWCKcB2AGm9nLKYES7wVX01mEmhszN03CQzZj0wn5fMZ1bqZV/NsbilD3XsF
Jr4DY9Y0QAIJZ4jy1CyPiKDEuYSid7D1biJukKVA3+aMLCtpwi1LnY6Xe1DV2p1g+vWQmVZynVRU
GsJx5VWyvP0WQfPFIssiC+OmWQ/lpZp/9HCYw4yA+/IYNI1xwzEovlnSZaOoJWyOO8rEk5twEIUV
cfHMUuS8J31seEgzne/OaDRfbPSqnfdJ5c4X+pjz+YdxipKVrVNTbD3h2as23byWv5AYnrxelaAd
+QgsyTGxVGr+gWk726slrrciz4LQyCYG3rMTM08gFbwEwBE0t39oJG9+74n+BifmBhFS3/3j78av
eoi3FDXLQ+P8k6emNYOiThKtZ6xmNqcYOcxaDnti0+RNC910Le+txo9GvphnAmzXoDvBxR5656OG
xnivB1oFR3gNcYviFYag/m5pPdRWXUk8Vgc7o/LfgHNwrj2XTOKkh8w52xSEacCV7ROdhLkEC2ve
OUDb+vo5YQdyB8iuOXXWOF+ISTZfhsG2ryHsqs8TFfcHW++fNB/rL7tyLdBP43T5icjCJrzwRs3q
Dmx09HDshHs/Sx403cgJKRm463gVcYMZI3c84FUc3LynToVQ9UsuqZs9xk6Xf/1tvmlb/tz4ks4B
f2L9pTD7vtfnJSCYzIAMv0NVWY1FNLO18oWG5rxMLK3adkgjjuZlO1sWL554oIJisZjtvXR9THHP
3OWT3Zywp4Njj536GykQ3q3vMpgLeqDWsdbWDG/Xmfpf/+boUn7q2T3sNKuHEGLsKsT9s2LBYUdK
dinACQVIa0PUiGSOXAUz8cOK0ynD5RqklvdjNOfxwB6S3aRhvmB4f4RzaiHcpVzSnCmJBlzOl2Nr
2k+jBFKYLVZxoeuV9Wzim1NgOaQYL+AB+sfYNYqI2Idllyke6Iqj5MB+1rnWDTKMyY6gXi1JEKSA
XHZCWfMFXoApahu8sPV6wpiAwO/GpHXvNcebf1R+ogPnEbZNmBXzWooWl7qXjMbjMHCApXFNzU6z
TF+SFPxHi73eIS1sX3hha62uxNLcCjywnCkgy9g2UNATG9aFNmlc97ZVyC2LYXlVsLM+k19ODWow
coBPOz4ki0aoM6CU8rm12OGe+nLxyO2Ip4SLlGUJr6SuV1snKVLCiqUVl7DwLEJyQM+jkujsiA8k
zIc6Bn7dNRbYRc9lfnkkfyWL4mX9BzEFfRzpHcK3TZxhnhvxGPnmBWrRDhKbpSRvY2r6Vk9zEbHE
4BMnIiD5iEMYnrSilPcUKGGN2eSGdlqHEEMj0vl296iDcdzA63M2naNBGq0Cif+xpXHzU1t+nfOh
2LVZn+2HkepKLybuyKWnoUiFOzz0WfnstfSPizLkkz+VVha1czbSVHLtghULd1qWVc/jpBpRw6Z1
NHhx3BbWmO0ZjXLokapUHnvHr1/UrNUv9mxQG5qlyYhV8X1avd/e0In655kFRogSBaZhKbpHUdHL
KAXEWFecRv06fhAp2btp1ZMXYy+lGkNwKsPOWJLqCNWWrkV4Vkjt5N1WVjs86MZgbk1h1i9O12Z7
YCbzhTTonllxLLwB+troCFthoNQ0pbzqyeLhCbY5TfpYMPL3ezqj2LaBk9XOwjPS6QP5AMrgX/b6
0rzWQnFVqoUsWLrD0Mns5YAmuTk1smEqR4AZcPZgfYWmFcelM3sMgCqz+YKt1D8bE2MWwOvBOTFk
e8pmT5zdhAuHfnPeC90kLNwX4wOyUtr7ac72/joBQvUpr6qC+ZCX0SYj8Fx++DylyzbzF/lUuNXN
qFiv9kNPu607ybUhbNCgJPsC4+V/KrS1cF5/a2UHDLF8zDhsK9FQnmdrKo/G+qiq9XzXC+bxkmHJ
s9Mo4hvaKgeNiP5xOyCLIKCd5jVTOg18quzmVhct30ydU4q8vYulSNY9XWLORCD53KoUvcx1LHB/
DFb5dKU3XywJsGw1Ml17uw0hjlFIJKLRD2rQwNomTDysbm5u3yY+wuL2getRblyIvCF44vIIhDc7
kB1XbUo0o+chdhG7r+MBLdG4DFhcvQ0DRy79OshbMojkhWQgNKXpD2Ii58uFx01s1JxQjExrFIKf
ML3SpSruGmkrIrXSIljR9Q6uQNDTzQCtF04wX3EykfKmILSHaKDZMyYLjyACdUZwscuaPSl0ZyMH
rd4S7MM4g8HdtBWw9zdQzcD5F+DIKXh0lokuAlX0c0wEgSE3XxbLZlDm9FPzCnbN3ALxnT8LMKJh
bLblUVuHK9BBONbo6OPT26QGOpQe+pQa7UYsGf+nymTY0ywccZbBj3+b37y9JNWaHC3q1D5quvZd
15e1XPY0vr6yolhqOswqv9+aGaNLaTMaErUR3+lGKc6yNtctle2f/b5rvtQGMzSDmGjWpus4ccKe
f03oK+dWovcc7hqpvvA/6meVUOyQvh2cJzLPd/WUcglTp2lfdTIZQCQWhEt2tE/bzqU8J6IvOK/3
c9OuxzAQiO6i7EomkkHmUfMWLX+cl+h8kWFN+JSuU2/qkvUtQIP2bPjcEvYydN+GJq5fUiNOrj10
PjujXe8fQLCQXZlDli4fJ16nX2/lrR8wIYWcW9xVJAzuFpvXpIsw4NPbu8HoGQEPfpJeexz5zJ0Y
oo6aY197iebwqpgC/9wElCHNXJifpnYeN0EFM96tqYRt2mFimHPjk3RhPWdohI7gzMrjXOriTGaH
ODsmRWy1fgcp5eFTh4FM7tqlpjifECeAqRsf5okyWRbM5/S6ND9pFYHDMefYF0jf8gkcQXxifuFu
3kaCY8/Q0geXfUpEOkW5ovzsOE3khjan2CW+4g6pFcVJT7NT8WDD6LSYgtYlD8Wsj/UzkVkMqCdm
xlYW0yr0FM4WALnIZLi85WXPzfN2zCrkSnsmR/NFW9vJI139LMPZrNZ+Aj3MSbUs2FuGNp+lR9Wu
LRMji7EbuZg6x1s68hwVgcVbyx0lPZ7Fvabp8Z2amJeZpaqyoyBh7TTJkiHielQCvzC3bWEV16x4
CVJxM4epF1kJVhPwfkgZmfBMtkynMbjPvy/zrcYbvnsiVvueXz0UFHjWJgtoQmRZy6+gtyk5GraM
x1zwkGUyS68JTHgeR4ertiDKOBJSyKMyFlyDvtTphsap+UJVktvhoGbowJBXA+qWwcmuJgD/Rjg1
lBN1HVNBzuMcjQNf+OzDIihMRupvf/v2YM5VzitGM4b21Zl4p0peKkex9OqGlI95V6V5tieimgc6
o6pMPIdDBt1mcm1LVDsoUbLlUroLHdnkzQTuFD8Ge6ndbdrRwL4Nir0OEi2JIXfTWgXMqqElk+Yy
7Bkk8Imno1fmcDp9+2lpkxQAKsVsz0BlOzircKioB//Ux/0/PWP/W1V+tKpE3M2y7T+vKq9I/07/
Fr0Udf/yp3Xl73/wX9JP9zcH/aYOX4F+BRkOq7V/riuxaf+2GotYkq9q4rdN5r/SuwKkn7yZ+Nc6
GBW2mf9O73JIA0M1+v+5XsZ/I/+0vT+v9lCMgxhBNW2uJmNMQe917NQwsnOVZ54XmB3Jsgc/O/dx
xFAOx0R3yTQ82MrKA6A/+kjaQih6y5NGlgszzozEy1Fq5xjp6nZutGqHH6EmkWjpLutEHFKK85Pf
TF5kM4+8qAeh3Teik6BwE+2iZ7EVSrty70dfqs/M1XsRDnWu7Q3ZMIbt8mbjdswF+P8ZO7NpMhEG
RICBZQZkxe/NoNJJDug1L12rak9oqMkMbuJbAguuyZKM2PqyYiAC79B00iIxzC82Hil9hh1HMZHB
LCuab4NjIMXMJVHOY8uE0RLzZdwmyXbqicMb9ddUc7OwKTviCECl7GZ9WfZO3TCaBl8PzFY8cnLk
7JMKxmYl/HjVXiMNtLdg3vsXgHwWm0r0JwhnYCZWLj+/IiyDK2VHvfCDw9wN5IcmaR1VKLYOkr6W
fd9MzSPlCMIkJ8Y40DdNR9JORQ5ROGDPoEsC2JGyDY+STHOQgpG+NNZldyoy7zI1gjg0rOqOZM9p
C65mH1TDQdoT1QRc3HAOqCxtOpLIjHVSqHJjgzn0wemZlY/9+iFk0Uf9QE9dzkOyaR3N3Zb+8LXq
gshSqjpJirsL2WbzxiJvtF68nQbUaOcsIH1pyLQQe6mH29I9BHFw6uca2VNhyjAD6PyAE6cO8Vk6
265GRmINSu14gxKpDUv9aNYp0rkcD01HzxV5HnbJThnOzuy0OeqUbkNGdwA++MleDQD6G8u1t4GR
P0sl7QsGVMcZdRW9D1qggb00kTDJPrUGb6WJY/wstW2RN5/qzn3w1YJQePJI4nHtnSbA4Rn6ku49
Wb0sTv5/7J3JctzGuudfpV8ADsxDREcvgJqLxZmUxA2ClEkAiTmBxPT09wfZjpCl21b7RC/vxid0
JLKqUEBmfv/xBYgGuRUAO80GtFjqgdBOrRm824sGRzYEzoZ7Ajv5FLojt4QvE2IWBDn3ST5H5krz
5EkfDT5KPMpbdEB259iawniZ7cWIcgmHoeVvy2xPGCj8ZisyMR+cCvxsQdoVagX3ArqdduMljX1I
FxLq7XSeIr3g/8sN+ZnOpnKTe4Qr44hitqzndm/4fIO1Fdg7V5DpGlviCelpciEivdxZ/lsSdPqJ
wK42chpXe8STUtL84NLD7BVZdl+iCKdR1KUDJ19ZxyyQj3oFMoH/Jr9f8EVsum65dL0sdr7Ix61J
fxGsHgW9JMF624rQV0ZJTb/NXLlsdQxaW6ODHgApMjdpb4mw9oR7NEzqCrLEh8owE0bRwTyjPVMb
zUybJ6gDriIJlQzqArqBWtAN0RttqDvEL3aO0J/m2AYVpX+UJ5dTK64zLwoUriu55BWKZWu+jRul
n4y+G50wcN0UEze2wq3b+LC1felSgUbxqTVz3uKtqisPWI1/qF1VtBft69y91uz8LRvI4hOVT210
69Gc7lNa7sFNXZqlcw5eWogQXOyDrlOsZ+DXp2agEVu4/YPuZ0fCRV28lV4W2tK5d2PRbkfd4hgZ
TG24jGsnlo3G2GyDr6ov7jOKrGJD3aIC6ENdZFTyZdo72UbzDjz4LHvvKhtXTTKZiOgXZzjpqtpx
yAVCkF0D2zOgUSdjkqTU7LWtkzFM/OWhq83p4A051EHuaeHoqz5CHDCvpeAmY3fLLZW48jKb3k6V
5msAJMIAKtbk+855oAo+iUov2FJ1i8wV8oq58n3oipHejTm+dkgj3OuFYZxolM53ojCHLfmGHfxN
3mzGoPQPqaXfcCp+cd3uChmrOHbO9OyPnRd6mbs2lFvuUTGyPhLb/qmIGf6bxnt305HzXJz10ZgU
j6ahzp7dy+vGN08ZgcUh5dXFBSNCiN/ltkhjcBgr9SMA7w8gQH3D8TEG+Fb1nhQDgB1kYtuWbPOr
NfB1j4IZlRlS20MhMBNb6UuAaeoR+BWdSWWcFxfLPyhcS89FMWwmn1esluWxHezslp6iK2GwCU1a
TEQ0rFuU427YSUXXjV46D00OS+ByTDvPbXckJpgT4WChLeuVGRYp20tatu4XXEufKR9UB2/2fq8V
zQkMyfANZj8CkqG4ZVh3Iq8cgpu+GG51+t0hbu31jY+Xhna2qHfMBoPkfS2Weku05Y62OlyULgOM
kWqfVEBfTatNv1tU+rAWqlV8v0jWmkxu5zh2CX+fslOKshJjJqsc5b1M1BKe0qfDew+s6OwSb6Ry
pWgsQiYb7Bie+DQOmXNcNP9x7rtzl9Pk3GjJh6VRsFFURbzTPMgzu3GNnVN7/tagUvHkNyvCT9VH
uLCq7qQr6w28zGJVb4XbVf0TwSBxR7g+NY0ECEyjltEmDc/r1+Nzj8jG41Gkl0Bgs+DuK/0bWmOC
sQm91MzXh6wWQIjWoTVrRKFE8bhm/GSpsbKgQ+dZdn6yJZCe1ZsogIXqvjys4Izu0UF4rvxCw1O1
VCdYqc4LIoG4xKO3SBSZljKQ0Hgu5R849v8cr391vOY0+Y+uqguFLK9fU9W99333t/P1Hz/5Vzlu
8BumT3c1VzkWsQ/fWas86zcH/xTZRD6qNduxwOH/Ol+b30R/pCVTg0tuhPnd+dr4zbRWyz8ckbtm
lrv/5nz9s2PQILqSrCgD2IV394M5M7Bm+k0arTlgV/hIQdL3FISg+/YJTflu+Phv6K3/7pVM4pZI
puI0/9M5vmAfsFc0+ICkGrOz3rw0VT2F1E+r6N+/Eq8REDsDAWP76zv5LlMi6bV4kU3eEC6eqyhW
+k03lIIUjeX5X78QPB0B4KutU+e1/v5CAw5HzqlLwwk5/8iL/CPWsg/B//4nL7MOP8SV/KwtJGmX
xF5naqB8MCMEPto9yuw5uU3Zf3DpuFfxcpJlikL1x4ilpNFLm46qhibjUl5NuuI8XptArJX4xYdy
uTbf02O+T8YL8hySMiyi4n7MyvCGEokaC+OBDTRH9jbfz8n0TL3ZczMM/i8orR/ZzG8vZhEgSOgt
/OCPKa2a4dQ8m3VzgMmHQwepOQi/jcNay151n8NsRv9iaMy0j/77r879Ftv+zYz+4+PF7gHZhDjg
ALNXPyg6UkIHY+EzaePWL56v9Wb76YLCOLIq4Oznqf77zbgooWaihBtyP1sKI5AhboWpxw//wQf6
7lVW6vC7Z2sVMA8amrmDFkw0acrpeSjH6lTJ/+zSffdKP6xMI4cT3Da8UlqoeeNO4hVBPingv368
9J+XJnIDfZ87wwtsEqDXe/W7D1XHpeOXdVPiZDbrTaMPGntxA3S22OW8DVC1boxAGrsWYfdBl1O9
EYUVABXa1QnZMcFZI/A+BcCkr0t0bl+/qTQ8EVvHtTB8p7z8YwaXOCaLMVwar4uR/i6dG5oBFG7d
8E/mNC63sGgmcw7NYd7UlnezDMxPuWdicI1F/DKU4H9jOTmH2KN4uJ5pkxwF9zPTFR3E3azQj8Jp
IxBogW77nvhPlRfVFoN99UDpnn2iGWz82sas8ga+19NAfdkdPtH6PPrdIKLU89N6O9uF/sZkhW2o
4/1owBavZcyHzoe+2dU4Q27QyeGDwE1KhIYVxyI0VBHQuGL1wR5fVLNrdcRmokWwgvlWi0qdT7eU
LFwllT0R8hMTfTKLS5pktNVRURVVMJHriFQzjRJGdbJLUFoBgH029J6MDYCFvR+UGgCJbn5K0sE5
TwkjdeLXxbM7Qti2ndV8ad3S/BTz2TlxjVCPTWmrhfc0rHZUrwn6yLJmnvXJtaGLNKiS526kExZM
G/+HlvUvMZeGLry2uXGV+NANvlNFJ9QnDH0fUzfGD7271MdxXRrTrqvPM2ZNqFDQ3IRnOyjSW5G5
0z3Z+/aRFb2POBRm+yEpAHgcN1t7fFV1yhIqCkJbIQNMrCa4EW5Sfbj0jV8b9HLvXVUQy2RqI2KY
b7d90dHCTO2vf4UdBntlxkUg/4sKacbtqGyb5NFfqEijOSXLXwIKG8MSdx4DRSpQ0FLNuNDWKd1i
jxtGby4GtG2wcdN4+JzGjRZs0QNigqvqPFtCF0Luioqb5ZMPfvSIeKr8ML20PvEZ5y0dcHGIHr89
2MIInmsKTh4tauNFhEXQoWQO9XlOcmQ6MCBPcPaS6FbSqUy+gj6ecieczCapQ+AnjVxEN3juWk7Z
ja0vWsQZPyAuM/AhE5q1s6wYm/SZDNFk2GMSEq8BISq7oOI5IrOfOT4LBnw5QzwBSwfD54XZek/J
Q0/ImibNbCcay1m2C9r4NpRdMmLkwgL7RmRv97u58Gzh65uNDXbh7mnw+uZLImzn7M0Fayg8sxNK
1BAnvB4ZGrsx0yIj55tw0iR/aROzOk1xUqFP6EzAEvEBvh8gi3etE2/E2NECPG+0uQPuT1EHX9NH
iwYzKdZyQr4hHIE5/2FVS30ILicN4gcxSJVv0mZK36smcA4VvulwdlN3ubIN9bnp5mFP+ho1n4Hi
RlhGv6IOLPvoUPkzRNGI2BnFHlPZe6+kt0m76aFqTdS7w5tK5+xUVi4sbIxNla3Qu0sVDyVazmkL
Qzdchl4GW2DBBvNaH2Oz8/JPvtEsZ/qwduUC/ZUsU9NH5ZgzBKHBw3PdF9zUrIrTbVqg2a6UCG4s
DpWo4Hjqc1XAWgxNjAyDEvpFsrqVYz8AArHvNjaf2yzFa9Zp/o1PZuZrMVFlaw29QTzOCFlnx9Zp
UtxR9CLELyoAstKLud4M+MUYlRYeo9JvmT0rReOMJvFXJh1rTmrn/p3h4k+19eLVcVgopWT9oLTX
u1syOo3x/M2b2Gvhmh1L+Xd0kkrIdbqG6HLiNlSBbPeFXqqNmAWLmKnqjTvy0hLe+5BRsxaZhjF+
TUlFaypszCtuxR2Mj0BmxY3V0CeZjpbPl1A2N127nqtrsz4XRsPNBLGDY700bKLauDpZDIBUuvCY
31ZdPCBf+tw33vWR1YqpvKALfDGu87jProUzJbthJlbMGzlJhJrWO9d4LncdOqaIFj0zcqyFFbGv
p2hY3PoJtX5ws3jAD5PugaxSsU54ds/KXehSguG61ePQJHHk44s8xYsq7zrF2qMlrB5jwEOfDyXX
PKjVzhIkyCXVkF1bsam/BYbqzzCZnEdrdePnXXEAmhv2IiVHqSSZ4dLL7MbKrOGzJkR3M09pf4nF
8om21xF1OC4PfyalH7zROSxBtqDWaMsbWq/wwedfvJb2UPSNH3WyVuz02RPP87MccIqaBKvT+V62
WGYtcglnJMZsi4Curv2mObUKTY9Nbw3dOWpZWjzT28nsXLHi6KWPH0A3mjX2Fk7zj0WWAmfyifgO
dsxeY5hDO0Ts23j+MZWrA4FMttyjJQlNlA5j2HcBqMxcFCxmgiGv5RYRQRlhfsmP1djqARZ5Rv4q
p7lqM4MByhCAIivRGba9jvp5xE3alOZTV5rlaWyt8lR7vQ79gE4M5VenNsogEKqAZZ4IOT7PozmV
C5tPIVn/Sm+MMdeO6KD0XGDntLOhTLHWBhZtvPS3D/4J1TqmwthVlmdFnMVJ3wmxnHof3SxS+s+H
vHxvHHTsRpZ4xwmJCF6eOZArEero8PkT6/rsr9kuUS/7/rZygRixjdNZjFAoEaQmpdJGmKiMAVGl
0b34uZ4j2J+Kh1FY2Ncbw4XH5XCNlrjx5uFUFSLfZI3+Zvvq0AiBPne2EEs45OGYLs8XC8dw5zhC
uxhWteLYXkl7lG3Oe55T0wJDgXRRhd8fzJaU7qmNX/PUybcecZHbbx4L6sWNz2VvTteKPRrpTSL1
TWWbSouCwlqueVyTr0nhIajOjU5D4TEBpxSadswmR/fBK0vWN9tl+bYTTidMS/YYjrQMOsB+qTzk
CI6QQs3OsP/nA/bPsTqrl83nCB84KBrpX/j7YbRblsRWnV4cIH5Zb8xxuNDqo3tg95wTeo6W13hj
UxwlC+eKPMCLzgPvnHurRPxtBL8a1H4Kr/rDW7eW5FDR8FPQv5eYCc8A70eWxrPSoehz1tTRy16r
Qt3HM9vcP1+BnybDYM3GNHklg/M4Rv0fLoA9OGUCU38YWg5hVaxgiiq244qol7Nm4+f+59f7OWtw
fUHPWYPKCL/5KTm5khxwbDcnYx4qUCMChHU+w4/ebIQsX3vqorZ5R/Cp6/jj7bdtZ4Twc/epORo7
7DQaeQaF80qP9bCfcBX/YrD7OUCL90dWLyaH1Vb601De0BBDtaDKD2lZ2ic1dOVHbVGgGo792Oll
mNgctoui4EFKhdFfDy5nTYP4kJvG4KCNS+mVo0x18k3Ew7PJ5NllDe47mDPnjFM5uKqkkAhmumDb
Dy1ynB7B6SFZu1MsoNp6a5MU80Cjlv0Kk4UqPeA/e18zvDusSWzA8TyRd5tl4uXbrlhh1/ejccEs
/otrYaxT7N+m3PVacKKEfHYdPBs/3ByJwvzF7pUfesJ8Q0fr6rCfyO8bLftzm1GSinQVHwgi9R24
qxMl8l83EgTWmqaPn4yvhNv0h3dAHu7oEtCXHQh1yPaOltRneMtfLQM/IRa8CkAFJTZw8sTF/jCS
Ej4xxC4sz8G1OTy7lBPQQAENAbfHnOHmdLTjWs+uEZgNn//5eTB/vsYcURAD+GuY+M8lX7OR24Ms
RiI2uzGJUchhQdDiOHgpFUfjrh6d+SbQnOC5sufnPJjbD61xYHHnwUmivq7SbF1vJWE6hfItFOMN
x0k7lwfO38GVwJHxexsbcX8k2oLB9du7/x+8+ld4NTsFEMn/XQ5yyarqvftRC/LHT/2JVfv40/1V
8k8z1QrKfWddD7xvqDPmcZLtAYtdXusvrDr4DWP3Kh5xOECYa97X//ozCsy2MLwH5ImtvbMOOV7O
v8GqSbLnVb5//GHusJLTN+IReba2E/0Aclnc7iXJx/q50rU6bRXCVFfbIKyNMRIaU7PNbQuF0WwN
jdxNpHnjRcTaRk1xgYS2XOB1MJN2F7RWdlADWHAOnRBF2M8G54J8MxL8gYQ6eSonxJ9Z4jqfBnS8
F9x3/e1C4mC8y2pBkn7NFHFJRv4yGtwpaAhdSmmp6UV19gSiOGCau0L21ps2YsU661hMMUu6Zn81
CLx6T1YeK++qW9a4FVW4I7kQdmmp38VCRVVldhPd3bUeYrHYLTMOmyXvZrJEdAuQxlJfGJRGfHAK
U/cltzLkjByTvWaX890+wOpDHVsmw/y2Ie3myUhnTuwpgt9IZmJwj4QQILXFP/Dg2so8dl6f7s2J
xLSWo37mZaspvc1oQhlMcy/M7HFGKXfrCi8WB/6JdcEgFZd4cNH79UT+y5Ch39r2hvY65faEBU2U
I9JqT4sWfIJbCtYCJhHEb5sl9Vpnu7CG3xt64VyQKExbo1eeQehI0Nbnniyt54Wwk4fGc+JH2c+m
fwRetLSN6BqnQMlpk+rjkT1FpJpMtxraIdLFVjWHZO1v6dY+uUFNjFvjcS0VUWkhgsMYX/U8j2fk
zQlhK0mTbiF2l/u2SuxM38cJoHBuwML1khxUyE3iOcel2nj+PKT0U7di50NGHuy6ND83i4U4e+m0
5TEovMIO+4QT0cHWdL94ziSp/U+4b9nOt4pT56Qh1imCrtubSsx6d0wTp6InUBROZrwmHXo5vrnC
CB0ywLdlZ0cm+uHrhQFhO+kxCBmAxzEblns/jd0t1juGrbweBZEqmO3sui1RhwY9WAXmlnAt+qN1
3THxpNLCjnHNp5+IWJJ8wpTnmMdEyYsz+5S6jwvsdn1tt0u7qh8gnMv45OXVrnLz7knT0ruJg2Eo
eZkdk38fgkF+MfRx2XleFu/iYX5A6dEdW0wcW0xd4qotNf3YOHa+6+PWPAXkb4Y5Y8G205hXSxsi
11ZFvRv9GrtdMS9HveXRNN3CfApm86XqfcyuRuKFIu01Bj4x7OrK6/sTuRmQ8hm5OLUsTqTkJOfW
9RT5UiUdkZhGasIlO7tRO3tpuD4aTtqSCJek1QKNKUSQlZWm7yiAPoM14h+NayKvWhLjAluiKIGH
w9ei5uSKlnfYdnIM9ojZH/pM60KjRtc0mE4c2VIYt7x7cRbOrMmQALbmSFm0ekdcOm/81OLi8LAd
2mYAmmX3rpKFXIi2ZSZ0HlqruM/97GoxYlAapWPnXx4RGOxrvQtOXjLedwFq1aU0Nxg5twlGRJmg
7/AH+6lr270/TxeBIxhziZp2sin67RAvyLVi+9ll6A/Hquw2Rlm8FzbqcLMaXdDqVD1kGtHYrWFE
QY9aFt8Qi2DmX+wGKEmU1PNiBjJC4sbtOx2v9bacZBV5wTBybzUk9fJ9uHuzQ4mjpYE6+LL4ungk
NWGeDU4uy+VJSTqq6UsU12nQC5SgZJDyVBh3SdreDaLbaj4faqmr68m3xWuxrma5ItGN81qnnZvG
tO8zs3VPddOnEV+Y3CGYCoAA0s+61mGINaePtC+NQ+J1TJ9ZW4S4Xihi0JBwcRqzth3L+l1vwbdj
MQyOufDuY1fejUOv71gm/DPqvdGLkEb0n1hX1MYcvHgIG6sX18JUQ9T2eb/X+aJ2et2qaydx0nv0
ZMFFTvr9IrV+Y4vyC64NMxKBAswodxW5DyG9Oh4Vct19R0s2V2h1dOlih/vT4u3V9mtqZziFUnaH
lpLL3KATUfSPyHvcnVku8cOYI5bQWhlNRi+ePE08OfifwkIbXkkX/OwmWJCx/3MfKxImCxLXGD92
qLyPZHntA1PEXMXWvjaNpN2PvvxaObOzdeTSHfTefGxohOMGzjEylWkxnJ121K9Tw7pHfHFVdOmz
m5sYT/Cj6TWhS6y0W9DoFzsYu8gizy1f19JG82/9ztp3mZjuJ7460IshwdjrLv5LHifG58Lx3Y20
EEEkGsIW0xsuTPzboc1PUHP9zhla8yxxuoft0GQETQZ1GuVz4e8BWJZjWveHvhGnIYvzPQLpLEoC
wt0ybMxsZkW0xAFzMGM4GSbUL38lFK9ffQyaf00wln2XlquG35PtBZOwFs3jUG8JWEjfqKazo9FU
V1OGDKQaiyfDHg4VNu9gWNhYRQACLvuHYe6uGSPKr+gsqOecPwsvL7YDnwfUuM4jcq6z8zDjVmIa
3tlY9cwocZzlesJRgf0qbpuNWlLj7GROsiPAcA47lVhf4lo192jO8yrUZF81Wz9nZRpKq7pNtAGo
oZa4bPo1rY64kcNcO2JjGEazq1SjrkwUNlFmmvCXKJDC2CLgVBvX7RmPXe0iS/Sd6xGC+lkDhrzR
k2aYNvZc2AAC8yLUfSXQHAboM0/TYD3Zk9680TGiJYe4rPBxOWhnOoQ3xihD264xLLHPmtuhD76W
2nBrpB7gjz32951T3Y6VpkVtrt3RSa9u4KA/ddKSIP1ufSKZ4ZPfkfw1ZfnJ1Ix+a/DxNiY2uheW
V/swAgO9isWQ25G4+SP1uOZW1EO6d1Hgh75P5FpJqiLM0/AlSOgyqHRfuyTDmD/D3YzIazv/w1Uk
KChSPwngsorX2vfmB4BQN8yV/8XKHbRGfuk94xTINlrs6hHchXjEU6SH07jGhnmES1sWjNZkrw8R
X5gIccTjZ/DxiIiAt5dIUjBL8Xsj87dZ17z7IKiGT1Y3ILFUhN7puQOix5aNDtQACMokoW1LI+2w
0WVxBsWp8XgomzNClVwMszj0OVmpeBPRw6ugvvexc+E09FN1R/yEf1g8t/2kLcGh7ufpcYDu2RlB
FhDxh9X9ivCV38kE/MrqXEBDusFGyVg9oYs9u5UV7JsAKNtBjLQF2WeDINx+05tYY1IUj1Wk1cK8
rnBnRNQPtqjCuiUs+m6+KqFbDmNtTBjL269FQsOnmooM23UzGA8skN20tZRFmqnbj2mxt6uk29ml
nbN5dVr1pfUC65y4M0F7nAWfV7B6Br0s/BWvm62HMrWMt6pw3DckVcjClh4RbZwCWRsFBwbFNTdh
irAfADZD+Z08tSDNRRhXWSbSKTQ6PLeVJJAIC9+m5OQBV5INSYqezMCadpZq9HZ5OSQPRMP20rhw
0IpK3G8yWI6gZ7/XsevuW0wOm7JvYF8wuBzjqjbDZXKCkE1yz7d2coTdh8RFNJuirgUGN/Uy9DYA
/9IohFXIPJ0C/F7GLftfXhOxVOFQiZs+bHyjOFg9aZepFICb+riNpXUtUmE9ZTZN6kXj+ucsLeuz
6DFO5F7wMC/prhhaeS8Rte11400VBM32BMZRJh0/GQk6vqI1N7FmW5B0Dd1FjgSsFcTFunO19Voa
BSruuxLmKSQP3IgIq2uQMQwbv0C3WUv8LLYPddS1wCFLnr6MAQ3DHPB3us8lxs75BCZUb1EHNRgQ
yzO6vHkjDL/cMKrAC/Qa/vPEa9gTi5ocUPs+oBtuj/X+a1Gpp7qZyfVxl7u+ZE4xewfTyFiRktD0
m8ae09BqHHnR5DTgQtLMZ+SMZHUWZfk09R3aZ2xHOOc0OxSGxKJbw+ynDry7Ker6Ki+XJzjNaUdO
DfriOs5+z6WxMSZvgbrhLp8Ksjd1ipDcyY+fPKO4gk2xr6UNwava6oPDL46gtNsaSA6jVCP8dLKH
mwkvOwUEqnyStsg2BfzrDhI/2No2hx3gMSecNVFcyBpam2hyQmN1p712/fhN7yR9OvRh79Mxn+7a
2YOG7DAZzIXHqccAm9UbcV1Ns7oGgo6IXKbDupOwxLY+X0MMnDTqLaEbaosckmEIvcAbr3wLTSXz
BuEcX0x/eU0ad+8ZnbpizJ25GPluLJZj7OfDdtG0fZF+aH5Lj6Pb6VdGJ5pDm8tbCrfJP0lZHtPW
j3Bi6bumYbwdTGntibram7VjhJYQZ1z0bKBCh8n1n7DlUAKQLa+Tp77GKnmr65z7p7buVH/x6vip
HpYeX1KVvGgavmCFXhPnE2mHlne1BP5nnzREGQT1PmdzDEn7IfMJPxkBt7pxZdvNnUA6GWmd0KNe
LaRx5LiyobBqNL+LdksUBRGHeTktbAki5uOyE7ShrjXpji6g7ii5g19mmb5bObisFY+kQVpmJwHi
YbQxV5RfCvSUNTUARkndoknPy1RbBQe8Gu6TWK/qbuzN/jBoU7tSzfleZFoio8bEEx3V8JxfwHAz
IqUGiF6naZ9GtcqosXAfOVXnyDfSam8Hlb1r5iU5w/q7O1mpx1kSNtLWwU3gK3FbZZrx4WSdOi9p
5p5I0JEHs5jzkyKzZeeMtny0K3gNX5qvzPDikpNNHMWJfgPYP2Bkq5MrIpGtSJEZeAEcJ1plmaa9
VSPmEAPT0kBA164PPDhMvOOxVRGFXFn2JpkIwilXLDjr+mQDtqERKqmTo0VVrtsIa2umRXzjommg
fmB+I8gowNzpvXpJwRXjUHup0JhT6zMfHUkLshyHa6OsOVZ0qcdeHLxAD2Sb1vesjSjTIQTqqzgG
yYX4Y349qcYocRmy3InjHlP/jroDiqMmEwZoEruUAKYj58ajV5LuWRTlsFvrC1CXFzNfvVNtC6Qb
AqyaYcq/V0Kz94zCIC7WJL4MeRCszmo9v7BVswuNTAvXcxecaVchiJjuNwwiSGBVXkYaUpSwNswW
9r7TwUyL7NDlthFJib6Y2Af93Odtf+pq66NdSJsKoIrX2cJcsmuD1X07YQi/FZKvEWl9KIKcpLii
GCNt1IzQrbN+k7e+dh5tcZuZpYmlrbwkrvdc+0G353zdEoLK7d/hFqkMnUh48I6id5hlMK+sAS38
Kh9tdZb170vd3Ll1f5mbWYRyjjcLyQmgDMxZpkVaPeZM8P2Uj4f9E9NnpKcTq7Kjx4eU3qUt3lyH
Q8t8GnlSI7WGtuiqZ410DEm81PA2eOKN1Iujb7e3GOGnY9bN5oYR8swS/Uw1SLUj+XbLqMWdbMxe
1A8dFJeR6deLocy9P43AKAubrt1bR9kY95DgR1+o7TK4eUQ2SxUw6CzVp9bWgE3GcfQRYBuPrJ33
5pwQ/JwM/ZaMZiYvfwSJZxzsye5dFvy+IAIbI87GU0oOSujY1VvV18GdSEiP5zS7b6HHEX1Zy5Nv
2Lc0LJNU1hgmjm5913eOh1lBkrLNQVnD9u/NJCp64pFg83ffaK+7xTznvvtqkXvbFK+9Ue5V73/I
1VaK5wE621hE1JXBphVVZIhGbCBvPpqeRsBCy1/SVku3LXRhtCoJyDKvAVV8sJJFBMmmqsACUoNk
VlYtinzErUxZoKNOSXeKGlSpN9hhzROBvm4DFE5R9DgwlA/tLPlH7OQNtCsR1U27rUg1l3hOPIye
7rkhpwsNTeSKqeQglhdqB4qT0EuunDBfDK9lh55bhTiHaHYbvjsIPdeWx6xo41ufVa0nQNaQDsaD
tIXfJc7Z7R81iMxuV/rYk3ZSy0cZWUYK1OYyI8wsH6ZCJ0Ome0u2AtfIIcdawjjM+pXCTPPW5ZOX
98hagg7E4g9G5/83Xr9/r9cyi+5/r7/4K4cL1rm0/z9//2P3x5+T93rtwPjbH1Al0Ydxp97lfP/e
qYIf5Rf9+S//X//yz/6MXyLxRgBd809I/FeKX1+rv4nGjW8/9BcQb/4Gmg/7yXpPFc83tP1PU2ag
/2brMDNA9Ktr03bxS/4FxPu/UYxKCqlLaosOSs+7+AuIN35zAwdT5ioihr76l0D8D5wwGlMArdWW
SfOLTUHqD+wUMes4HorOOFc4/Ps2GpIymw7SQbJHykjlMp6nc1lfidzQRsQnlMOT6pI2pBUEjfPq
ZUNlGptZpzp5otTQ/QZ624UtzonZkr1O5hMsF05MAlO/u9K3fzCF34csre/sO/7QhKlGEb6WX0Hh
wVf88M79To14dxZ5xls43RtppUUOgomrefB0HNczGrV/fkEo8p9e0taR/9sMK0hMuWb8/XfqUmyH
VqOpOjm7bnBV90A7UTHA8u6FTXYaqHSrtQdD6gR5jW2A0UnZbPeHwIUC3DlJatTH2OPQGy5Ek+Pq
dGMUjWbvTrd+lRG2WFcK6dUaZFCYRr/sbaabs+iMmCk2q2BrjXyNqm9lWy6RMymi0BJO6uKsucN0
XyyQwqaxOK/AEnUXCnY4uiQRBiZbCd6P/MeJWaJHV0Mf6PKNIHPpO6V2McvJZXaJapXkqbZQsJDg
0kKUMFNGzA7VN8a19FEURl6SzRhWs2BMwPp55zoQNkmOaWI+GuR2LGHmdXy2TpLOpeEfvE1chtlw
MjOfART70BcTDGAhDcFsU47xJe8omB3riPwgnZ4k2b9An61mkp8hUqM7mzXegGu6UTmmu97sNp9N
UhLSUy877r+kKxaErZ4z3C+yMh81C2jxE5PcpL1YZs+Vy7qJ9zOzb9bsfeTgRoPM+SGivHnpggWc
wDaV8+5MMcClT0tLuo6mC5GuqTRoe2tZrSFshBNmkcipDRCQqc9qRn00KMmPE/aBtKnN3DvaKPnV
cERcpGy2+RZcG9PJZxiboTnYi16WW66jpSIns7gsmVagKJwcYqAYJWu+VpBp87/YO5PluJFty/5L
zZHmDgfgwKAGFX0EyWAritQERlES+r7H19cCM/M+icqSLMtqUmbP7A50LUWBgQDcj5+z99rygjS6
NDzNy1eil5vjVRHs/KFUxBVUBirHiFOdXs/0ja5CAmtuDeJpxhVS1fGgAku68GwimjZNPfESpnA7
kfo4Gnt00Zsp1YkONqld0Ts3gfQ/gANrz8yBUUllsQ8qZib38iWIaS1PU+A8Gr2W56Ev0xulkuCF
VITogITbcull5folD5L+Y6lEPELi4ZENB1BiPa1adx3Gi7omS/1kInzHYUKEQ8t7NAikbW/NaDac
jd1rHpu+1tzeIcqc+lq0o028mU0WEHF8XaUkCSSWG85UrjyR5ivaab67SDGu/zbFU1c+88cs/laO
w3gXZQKxoUMkGPkbPCONmbP9o2EjxMFcvvmUgYKzMvyB7xbaUYqgWRcljiyTl0vHOS9lUhaDv2s4
wDRPjW+Pd5jbeREMfF/jITJL09knAB4ubDCjJYODBuVdH6Mejn1zvGHEWh26cJ7GS0VXLsBW3nEV
Go/xvJK8bd6Wipr7Qs8F4Ax1RHGRh4lZPyQzZ8NHo9NzddmatVHfTCMAxx2eRZbfOUPQRSsCSP6d
38dQvTKjpvXaK3Wc+0XOMU8Z9xJ1F/dyFAMCEM+jeqaUYSZGlA1Aa4tVJTyVlQZ58fYgJ5w8OJ8D
oKw3Tr+8FG0N0YMOGywrTJ+FCf7fAE+MDyR0nkbM2eZ17ENdgZIjk+JVq0GeQ8dFxuGmGdc0koBE
Du0HdfypljWkrJXdQVNVvtsmH2tWCBnCn53t+rrI8tyhuiEcw9vqFHPp1kyIcVwJHqdTU2m+8zat
5TluZzV+dDu/Sr7aOjeJu7CmKvC3mWC0eZ2x/8zViqncW1PIpCm3KgpHiGNoKtR6tlyU9gYR0vCO
GbIA7nLpownvye47H0G1vNd9MA5rjkzdB4jVGLeJoSLfCbu+6oLwqFLP3yCRx8eXRYQ8SiXJOQp1
Zh/QYDpLdHNcGRGCdkRfOwspXo77uJz8nEWmOJalKx4bWp1rlYlPBqLLVZtDTUkmxmpROIzuQSZm
8DltfP11DDgA5bLO8WE6l91QkxiTpPXIOUMHn2zVM9Rhk9ogwFB32F/yT9LCcG2SuuGv9ZzhCm11
feMFExiCMkEnZM5JekU4S/rBjDHCeqJpd7PR0tzrRzKxa9hR2D/K6z6ds0sbreGWblx6y7JefmI8
Et73VnozaDHG+7pqrF01VcyZUIDs+6iI7oPGST/QVGqCHU1x6JhsYJs0qeZTanjJzlUoBvtqyBcC
EzrKqFfFA5tO+ZTbWRluYnqrOzq2xcfQcZZbm4HNch27I7ZBd+OZTqgiKKHPNoGvm29RretN2lnW
wZzjgL6KaTLfabS1gVKQT6txohzYNLXZI43Oir2bVtPiN1HFUYejuQtseUuHrtwLogQ3NZ/xCZIQ
OlDgzc4xRwnVb6dMd2cs+f69VzIuM5qZ7rpB0iiZTLNLjqGDZTtsqwsW7OlAgO905GzpEcaJTX1q
6npNI7FbV90UA4pqnIeeqe8XwYz1wnM97NV5TRv01xXKT8WcpTXqT/2mtlOo4H6sT6oiU26cwvlh
kMkIPF8E1oNiE7IMxNkQWIsLn7f88OurvrMrUYhptAg2fiwqXW15S9X0XVVk+QgBwsH2TnQXy2fQ
3CwMZWtSY/z6Ou+8PW/XgWTpUC6b5CqId9VXHxZO13iBf7JQrLOmipo1e8Gv2aPPgvHvL4ZykyYa
BTJWqHe3UvIOGwFF4OktNqhYMFlvTj0j6rztry/1cyGLWhGCG7W4IN/zvaWtCjxdGqNwTsqZ5Dmn
6be3CfFFk9sWF41mzvevr7eofiSPCf0n232nvJEMvIs8zezTPIb+459bUB4SRre284ZqhHE5t/fX
11xu14/FOh9uCSQ2lcWX975Yn7LAar26tWh651RX2hAUPyyo7MD5iL4ZQQ0/tTaynj8L1OXjv35I
seTY3GehtWna4t2HLnKrEmOaOKeui+rDMEBwGuVQ/CYI+edXgatoCbqU3ERiMt49NalvDrkfNc4p
gBF2mCKoXIhOficj/aercKB0bXtxQP6knHRaZVY02J3TmwfSifByQFr7v3hMSI9UQrmcdjhuvrtj
SYVPq4SLfDJ9uHEkuPJQ9BOJGxj5sXQwgenn3xzpfl6/WNNZTfhY1hJu/O725VHvT2AqrJPBqOdJ
wlg7zaKnFEFm4m1z0HZkADUzj8ivn86fVxY6lcjQ0LYtsrf3H9VDeC/m0jaJmeDt9gvWydbBujrH
wAR/fal/+Ig8HJiMqcEJNX6/WGqGJ1wqMwGhMUGaMllczGQRPafWIkVfTnDj8tT8+qL/9PnIWKe/
JmzEtu/BSz2sCxV6jjylDobSPMO/mAo33HPQ+e2b/qZn/fFV9+hO2JYFAEq7P79piwFKsJ7gm2pg
p8Uys4eVrUV6B6ykPhdIWLAxTJTJ40BdhwuHSX1fgSrfISWzOFwUWIeAaX4hvVxRdc45Tjw3ccr0
N7fl54UX6pVCgMiKhP/+vek7JwAzgs/NE54hJl9HPrS9eDTYL/sYXS1tY8r6X38T8ud3F7s/b9Ui
CsZx/t6gGqT0S3z2uJPhGtS6I8oaRNrjCEa8hlyDQMdfnndoLOeqS6tniHOz3KjIG++qxqzSfRV0
c7WjSgLJBkg1/NebAzJ9GAY4xhXf3Zui+LvNXFSEw/Qub302uxTdAjARg391alKVo0iqGLr/+o78
9Gw6iLB5G2jl8Iha7y9YRc1S9E/zqbd866UBVhuvpirnMR0XZfu/vxh9I4Xk3GOpeb8L4Kv0RIDs
ESQRJrc4J+YC6C6nHFuUnJJ+fbGfvmo+mUuIOQS1Zcez39VFWWLIEq3idHIAhziUry1PFi8ip8Rf
X8hcjCQ/vHIY08EWsCPw4RD7Lr/Jd19aSt7i6JR6oIKow+ZGcIbr6L03bfLBp7/cXJRxTyfECuB1
hkOIBScttapRdS/bYFGNd2GU0CcwBg5L60bCkEV6Ux+E4dDKouuldgJNLcfzKuFwPOAjuWlzMgWy
f7sQO7akvKNh6tlgGN6XQlFO7InOmuZkzpjJBuwbFygDon0gpn9ddXEpngELUT4tvZ+sItDOzbYf
IXnWgD2gY8Z8/qqovK1hjsWFlY+/7R8uu9d335LFtoYyilcfOT4okPffEkJAJavatk5ONVpfHcfs
T7Xle49vDRFHN3R1qjm1PzBtM3/zkpnvHxGLK5NX7iiuvNhPbPXjI2KluA0xvcYnSbhLNm/I4EUX
up/AwSuiaUfCMuF2JyQMMnVozl6ALzJXdRAdzBbE2Yop/3Qnuowu4pws/Zqq1svBoiMUFp0Wz1Gd
wcoh2EFGN7qdjJx/aYjsg4c5GM9Y4ioCIOMGw9/yeKUGm8F+QuVRnvp6KhfZaDPe2MNIa6zxcXJd
kN3JRh9VfbCEveMHu7LFEuSM9Cq7Heg2nGunNaBDRc5NMUmDtEGd4/TqWyJXhEbMeElbGslMo21G
paFVl5dtYhGYotNyhjU+VTMH6Dk6gbCWa/i2dgd9mnEKQTRdFdktvW/Rk76j5njhm6QypnnUlTKV
X4baTWiKG0z41t5YLs1Qci/Cm34a+bM2KozlzARpenu154cHp084FeXVzH+dK/1X8dknRMXumJ+y
2VQl71qIwIYMsBxt7EJ4qjm4T/XoJcfANca7cpyz8AbLcIquIqj69rbBiZtt8PbydhcyK5O7YsZb
ukE9LKsd4+fxLhFAPwLHKZI7Xcrmy4ghbabDG9vzV+XknXVVV3JpRQ0pXzMkZ36Qj26/2CQSzPcl
iBFMU2ZsXfZLhgcdDXhppDi2ybhzmHhmG/ogdK6IN6QR7maTo7aMb/kXwbz52LMHlR+rMe6M+xHU
2YzgbGbX8gRq6moVpqoxr3OG9u2dBH3UbBIel/CG8yrYQGaZJGvg5bcY5KNBTzZd2yNEL3OI0I7J
Em7PAU9QnvccJEw9RPrS6n05HEMYzj77qsTbisaYnpZbds28HyHQmSuMUnQZg06M9YPM7ToFq23z
gOUhoJOzEdXsDW91AD17nj741LQaQgc/zEk6GmK9TyPEhak2FeM3gh0Z2M09jIm3FpyddvwyKhzl
gxWb9kvkh6G/bbpmQPT39loBilryIHhnBk3U20tuR7Te8OLIBznKED8Su2K1NttlbFk7Nk9R5TqL
8zy1ua9ms/TMVdx0n8GEDP1uhFJw8+doRrrWi2+rpZAILGo7t9AgH2S8dGJr2vOrMub4M0pBB/5t
+9NOR5MxpHelL23NPGKViIhpPxEVornA9MtrmpUGk4Z0srixFjmDahd7ZhDdNnnFLyIFvRNms2Zz
l8+yGj916B8MJL7aTpI7t/DG7soemSY7cYyqCLVbNH11DSYZW8gtaJQnWdIFDidqY1Ki5aAz9mPG
AGGxCmlX8KxYTHMW9U2r9EcK86TFL1a3pHesUnRe6CZ8HwflmiXcjk9p3dCtn1Kakjs6aLNLSwLr
+SkTYqTVRoe8dWmQzV0fD3/u+P+vJ6BX0WtdNMW39seZ59sc878Gov9fzUnZVb6rWZaZ7V8T1mXU
+z//x1XUNMv/yjL6cVT69nN/j0oZegoKwcUf+bcx6e9RKUPPN6yWSfn414xU8ce/ZqJK/MEslH6G
Z9JGcbTt/htzEkaodzs1h2oPw5xLUQW6Uryv3LDNVKQzN8kxI4D2Sgcw7gGY8zLOGcdsuw3Foa1s
kBVM6ShXJaBvCyIquYkFmtsPMwlQ1YrZAwEUyE9guHtyYjlLltkAbgdC+iaDEqtMauiNTRx184Uf
6alDQ1CacNpbovg0GQ78lqxiU2iNyfktXo9wH/bHKiJcow6Vx4yPwvCOgZBe1zE0a3cYWIYWJv9b
ip+mpj4V9sh77+Rg2fk1Scbwh7x8UV4+7+hLAa6GinGcaFMijAkttIeHdCqDrr6XwAOMk4saTaKl
o7fzpQ9U4OwGT6MCFL0fRNusC8YaSU5o2M+h8HD/L/zzNrwoWsWWvxrQ/g03lam7cKUDdwjOs2eE
7q5IJhncDYFwqCyTrLJWUZDh1jYb9P0bI2QmfpTW8jcDIP/6aayTMt9j8aCOJtLDXjlTiMLDlw2D
LDm4s3LBeTgyiMgGcHwBphE30OdsnoLrXk/FtoBvj5NGT6AR0dW7TzNZ0QbqkWHcstGRvebMm5b/
t+z5gLfjqj9r5HXNOhGBOqRUVugVYQoNPqCVOr2liZvuszoTBFa5bCDerqx7N173nLEvatRTlVWV
NxVTHR6YUoMP7aJibUyef9s70/gB0U/yJMIpWek0D9eKgdu6jRL7q5GP8R21OxAeuJ3wZw1vF4LA
PbZEvDzHNhJzYgvwNes6P0Ze3p4sH8OzlOkdfNDkth9pwNNhC/QacgFRkIODUCo/jt70QCxAX68M
z2s+2wvLPyOfYzOiJj4mgQO1aGizC07qDYhhC7PIHKUoBwkRqAwZ7oOx8F6dIMGrUft1fNMzxHsJ
emRKiKUmcQZoiZCmjaVxIgGDn5pELm4hhU77gaS/R2WmD7FRms8OyTfBmuCY1wh/8KND8vkyXbV2
SJ+sY4AEGDPPSKCHGr76fuO+zLgstl5ZEJjdhwGk47khbpuNTIaDtUrK4aK3Qvs6hVixU/0MgcDB
8nyo2QKPjP2cK2Lk5PNodu5Z6pxUO3Noj16ckGhgTR5T+qJ5aJjrXytS2w+JytQF8ZPjmXkZ/r+g
tG8hBcgzoJ34qcrD+JlvNN2PY6cuumJOD12el+dkttLXEv6GvwbqrE9Rreabym57BKC0dZiLyX7l
l65GfdWyxRkG9iKDmNMrd6rVrTcLktwHXokDWGcfm5MbRaccke51h3j7sq9V9JHiDaS9mgZxVSZ9
dNWGSfXQQTC4jyKnPDGbzbfGGHnPOD/ix7p32ovWLjxji6knPolZz+ZOZmF2Q6fUP5awhfbtLAJO
A567q6ve/mb3kFI4ykwfx5hMBEwbxzwpM5i5/hUDT6CnXShWg7dY/fLgaHrlxWSLCfuHQsRndV+6
fKA4SfL0IDhjr3IbZamUDTlJUa53ZihGkm2d6jOpTt2FqIZol1oQKZzcGm7jAolumLjToag7dUsz
cHrqgBe9olvob7kh/vVI/fkRt5KEzjJkG96TdlNkY0xMnxXvSyt2IFN1RfKhjCjr+Np5Wwyozp5O
yi9ElLX72c1QWo++UNvRGUE6Z3V7Qzos/vqe6hUXVx+SoGGb32YzxG4mUGnwKCP6RJz9QCJIfwXh
66bEU3E2CzN4Igw63c+2V+1GAjr7FTkG4sqJEnHltYl3NnAZ3k5j37FRNBO6kWKh+qTjdVp1JSlt
vKg0pQPAG5hhsrU/tAj8KP5PZYH8khkEHKZO5VddhaxdK5YanCEoPih1zMqS986EEXAtQCWum8qZ
Xpm4j+hqDbeOEOfF8aGBWvQZVyUGxDg5sZfQ4qwK81PMpOGYNjY9JSuKHmQdN3eBbvWZEx9zQWKQ
OA5NSfWhyTsPW4yer3pEdC9l0WFnlXK4S6MFTs7boy/zYZi+kO4TT2uOJsCOcns4GUHW7/1G9ue+
rdXJhAfOlK+qHgcgPjejjVZyIuxvr6IxvGVnK58drys+u22uv00cMTCFtQ3yCi/4glI7XnIm8ByA
NBrAqlxMY2Nv4HS2mCL4Pdee0aBqlEk8rEST9i8lZJgUPQVqFlLPDCrD0Koe/S5vt4VmIuvaWeSv
bSdOvuUWp57G66uPbpA7ztYqguyzCgJ3D67Yv+qk7170bg5dZJzrY+i52HcSEDWTyf6G86BNz60l
vOvYzZqrRE7ttnMbTDSFASCnpbqNrQRfT6oRlvR599GFtwaSCQ8MNkfyfleNGrrbMmjcy9nwpq9C
dWm3YKHYrgHLBRfp0BoPYWg7z0AcWHoSjGhLwHwMKHxoS0gws+9vW+EWhJLk6hzhNWVZAjOXuOkk
V7Fvu3vdFm/PxBABkPEM1D8yLNbgaNyXhKb0TkTqhblXcWUEuX3vYtqhuB/V5dB6FsvgZN5wZBZr
UuGuli+QeZ+S+7ntgOrk0ZJ9bF5BIoqPgQnToA7z4qYITPVBu22/HbWB3aUq7L3hxBgu6Alu6UCY
DImjZmMUqkQAJJpbTXLoaxvWhADItpw33dB799LGPJ3T/9wJTjEPMPRCC11tad0kfkXUhtmP3m0a
kKBKs6hYD0JdumCd+dozS+D4xkpiOePJa03YwJFRfYXXZLawarDM+G2lDyi5ynWTNtM696fmppzT
8gaodHWAPmEeRsJZ18RqGOthmL1578taf6QWMB9G5cXwa2wS1NzM6J4zwr93flI+2VWqt0bs3SqT
WCo+n2ipO2DzwbkZ0H3HbQzep6yNo4NFHFmV5dQ+m3Y1v0ZlDXu8IVTyZHbjxi7Y3ibk9jyaFtLP
OLFhjYMRlxGbdUeGTYwDt9bxRlUz9Qeu7e6sgq5CIFw/wqrOrlHiQDb2sdXt2e/yXQ+BBDUzElIj
kvpgEvNyraXmNC109EyB5uCMiTH+VJN/6MrYx22bkMerZS2To50Gcs2TjRygKPFT19YY20xjyWXg
GI5OAVnqnVPX4WqY1XB0xISKgZgU3hPakzwcnsYCModbQBLmPhEsK4wNKaZHKtUcmrsY7nuRBh9E
UqQfLJMa0MJYba2x5FXXhAV4F3PiUK0Etn8UusRvHyA/RH1XsINhrfGPIDdQtSOiiE9xixUdvYGM
OkpMrzigkQ2arwp6YeOhvqCHjqWaLMZLvyddkLNhfbJTXK6I5NQVZpLp7FUYVrwkgogRVOMpzId5
G1D4P824gWLLeQgcuE2dGZ2ZKEg+pXXKEi0/RbQe0YOn6brysX2vdMZMa+7N42TofNUPodpUHTk1
pZpf6pBsYm3cuiXGB48UnE2KHG7VVLjYijYf9kIZ4MVAc40cES6iVGbbNA4+8LWoHYn11hpFb7dR
KcWNkUZkL0XqqrGtZ9lg3hz7lrjZJEk3SeLimchSbkw24JnKkFHDkSjB5EPAxN2rdnnn7sIgn06Y
s67DyTIfVY1QZe2ORbYWTl7vJBPW9WyMaOiSTm3mYkKrbGWMOiHmzJDcnyeaqBg0MG9n8P8839bX
oxMm69LJ6bLw+L0Yjd6i2vMfUCA6hxJy38k2G3EVZmm06YPBWs9uzTbXhNExKjWCi6ad1/TT7fVk
dcOqLNrgnKOe23lJPF3bgg8Xu+k2mtuMc0JZt5gmcKN/d2q9+bNZ+73m9H0LF6EuUQ4KfyOKWZfz
4Y9d1NBHZh11oPbjrOFYZ4yEiNezyyptk0Rxb4m8ei2ppXK2bDKBfn3xd5OSRSVsOsI0l4msAu37
7uIQL2pnmsvoKEdi4+e4JhopSkNAbWQl/PpS70YXy6UUUF9Fc08QGPNTHx5ihIM0k0uVJmmxvCMT
SrApKL7++jo/IbKWC9GC9zj0I4V23kdrJsU04djXwbEr8dcwOrSOTkfMX5pH7U1VJwxoei/EPTxZ
2Uu5EKxYVUjeMvxwOVzjP8y3v/6Vfv6KGQgyj4LUs+gVNH2N72cpnWjdsOWUQc8yn6+QzU17FS8K
VnJl6NCLIKxfgRjyPcvaP71d+7/7R7/V2TPy+e5r+sf+UcEo4V3zaPmhv5tHxBh56BXQBy3v6H+S
jzz7D60Z7r8J5f9uHVniDwfPNS8T9D/ep+Xf+buV5BCHxBRS8xeEywDP+jetJDb6H1tJDHvYu3iJ
UGkgJQI49+PjVEsHdm4VoOW1BW5OCINO364sZKIYXRyrfxZBppHe2sVdVE75eSHTrCoXCes697p4
K3Uk7uM2madtbY7JdUiBBWTbQFvo6Xo/epE6wcuU4DyistrYLhNl3gvPwmyFZBoasR1e9OlQXIoA
JM+qMNNLqHfJjS6Uu8+EF+59TWiPlVDFroPMINqWpWw/R2F9BMHjXHXNYmmCW26gg2Ris8oGkkn1
WAyfEmKZ2TMReq5V2AGKNBaHHiHxd0VlQdmLjGE8duJzkszFC/Z792pOlE9tOLot2z+zkAHkzi7x
R+d68EcCE6TjpWK9RLoeF8zgIalN43VgY/+mCYe5VmSjHIE811+D0fSrdZiV8iYKy24JrKvvrMYa
TnGiBWMTdoVsrWLzaywIBIptlLdQPRR+ZQTN50DkwUVTzsYrJ2z4VuAjafyTKHScouqpp/FCZu8i
8g3d/kNYtu2957XEQKbGXH9e1NNPuG8SWgc23k76GXEHMsJjcO/mSCsYkK1MEXFSsL1E45CV9UvF
ZKij6TF8ZJXHvdXl6ec0atuDN0ftTnICe51Fl15Gor425sA+JXVbnmp/ni9KP+3Xua2bnR7dhgwV
/L1wWqfOrPk+g+QJdzngCu5Sx7+WGQ1tNJVeTFL7QKwzhw86epjZpN9dysg2DrEtwj2sxfQBXVT4
MWkj9ma6ggqr7FgU24zDpcRwz1QcNoVKkMvy7IGGsbqrzvJmInwKoSBrS3wN4bxIuYKJVtnQ5CGF
i6KYQ0s+fItis6PcGBfpQJ4yfinjMCeqxx5XFrbby6Au5o09T+A9aze7KiFbX5qGkpwhswH+A10M
/GBUwMEjoGzT4UQUWJ+rcSB9i/4Z/toUxzHU7ewwlzOTGtwW+B3dXJ7RwHq3gT+F68E1tqTWY6Cf
+o1T2+co9fpXYmKTo1gsEEMMHGfTN92EJz4cL+YZqgoTjjb/QL6S/2RkTmCc/Mqs4q2Xa/kF3kbT
rUIxdHc98YX+tp8S+dzSqsU8mVfdrezy6lPNUG/tlYN8SYAqYA2d2umuQVPrHggcHppV7VKNRubU
EK6u6EP4LXGPq86X6lH1IryocFZ8xlgrSLtmABKsdU2rqQxy91Oshb5K7HESdPUS72GGBgIjA6jT
ElSa9umGo2Sxc8M8e2GE5X2g6fzZEEO5ccpaQYx2pq92WYOSaqQs8q3v+vlTHGDlW6d1jIONDkP9
3Gqs1Cv4UOXR9Yt2A0CCWruld34ZmiPe8La+pffp0UKJeJ9xu1XwRWtr6zJfBaBKD3buuwY0Qxlt
rNDDbji0ZHUXUp9s0eBeUGHsch9o3BRdx4oGckCvDa8U+54w1zuzN+x9EYlk3Bhe61vAC2vxbCYh
XGmLxbQ3RTmtvTyLYs62ZXoMJlWdgU4wx/UK1d7VbmRxY3UWfwRwXE2rSrYKAhcN+qMfjOBdXGMo
P9EgRi5rIZg4QHoNYAiLqbm2mtp4LWwNVKeRcc/ZdzJYXGagsQUnO6jNltXvDDesPsGdHb5WaTg8
T1YurxSHt2zbDo07rZQ9ET3l+aqilvb8ZEMOZwYIYPARphtA2aUo74OEOCXKuAGgSh3hlkgqMrb0
ySqnFjpyTrc5bFLK4sg/koIVMOu1qv0osgcO6t2+qan6I2oaGAE12mj091MOHKh3toge5y8z2vhs
20un2hSqo81bhD3OF+HG16OAFd1dWGnl5C1ApKGMPs5GgI944kCQiCd3Sjilr8KaqURL+PvUxNf+
SHvS9GLnWsZ4E2aZ1ndOloo7R+rghmVx5CiQzEfK+Ef8oPldhU7mrpONb65EFPuPAyrQJ8WMFyAD
/dhTyOz80QVnzSI18Fq5QC1vBMTxG9xfNGaCjPDRKLGQJQAtwssOagSOFcs2u916zKbo3JleB/RD
V5yDmyw7x57g13USYyebFLNzg+KAV50B0krWjXOJ9cW5BoNlXtl27mOZmFv/3nJr5xhHyfCAZ5L5
btjjQlWzMV1DLe+yfWtUBaICUqi8oizvITvpY8AHfwWAA8t3qu09bjpSkv1q/sTBfIRJXBnzIZDp
hC1zAl0AH21btX6Hu8BmPeoiOV+Y7ayPYUQvJhvimyrtsCtUprr2ydizWGQTgjpnf6EDmVf1WAQF
0b7WwjPuipsAR8p+uZ8PdTHKS2Jn6Ypbhia5sDauk6TvMY6bAwg7bw6/+C3GnWjEBb2qqxETny3a
6TTRT701k3rYe5PnHXvZNY+1XxAiLe3+wPvkkP3VFTUgCA2vpxmIXWX2PYkNkLwQ17jyqttBiYwB
S6y8NV4ZuQ3tiGzcKrWucXT7V7P2xmPDxsgI2hzOpKq+iiLyXmWjzGJlN3b1FIHO+CQGPzk2hVHu
UUoZRK/2LDU8fiGbtJUqe62E0Luoj5MbiEPDp5LMvk3SSueZGCb32pxy3rxwWTSRUJvRfh4GoPF1
bZrFfT55T/iV8Iz0oRuWeAOqTq5F7pohrd/Be44MP7lHNtRUN07NQPOgNG6r1ew4iY0xSlbi0nTg
JgBpkbmoMJWFEXGwMNflZYFk6b6ugs3oKeKlVejoXek5eh1icPHXcTDcztKENdbWaZMdutYIn+xS
2dGL6fCKr7EmCXtbDxDkcCU5i933SsqRo/u+CAgJ6E48smYNfanP6U28VP78TNk7fgSPlr/G/Wg+
erD3HmQVlCfMXw9VrqdtpqrsqCtyMHUH1FkX452Tzs8sgN+sKHyJW+dZd0P3GZMAFYRVw0Ns7O5Z
e0Z8cLSb3lQy3Q5WZlzy5SCiIIyHeUBbfVOz3dOsKauEBnulXDwdXQRZmF7ArbIHIgm7zgqrVVkD
/3lwna7eZrM534Y00HC+QB7NjNV/n57evM6/OT0xNEeb/X82Kf+v9KVJXr4/Ov35E3+dnBDb/eFp
gq1IjVeCkFiOKH+O3enj/IEnWJIlZSOSxYz8n+G7ln/QBeGva0KZ3ob1/zlB2fwnxkf8V/ijC372
X52gluSs71Rzy68jTWlbEvwbn/Onlour+ynLOmF9DWlRx99SCGtKbAayIypiQ9vYnB7jFG3lrplU
Cra8mWz7FfFemV/KgvBUsAGGhZBs4T0URLCRAUPHmOjAxWwqMoOBRU1y3OzA7R8D1EW96ivSugmv
IytuE8UdAiW6BQs1LRAlLrwQpnJN9w1HG3PLyQN0h5qEPspekYBeEYoRxbZXr9NhNFx/l8PLK2lg
NEQGGr+RmL5RUv9LU4h+HCGxKYEYS+TyP/sqyBWVRdvM9teyoVHO7JvIPkxltYVP88oLbI9LjjLK
s28VlcX0wPnZ41czQxIloKfJIRg/fPds/UOL7B1zmF+J87ZcELLIiHHOvOnDvxOj6hiwfQFi54tM
hZ1clVYUJKfZ6qqGeG8CbgnKyHQUYj2Fa00FkMRjmcCIFGWRvBRjM6Gd0J29zGtE3wjYUn4ww4ZM
0ZA12xad2fwY1o5vjFtnTirnPM+J5K9lnsUushJB02nvz6XlT27AP3yoH/thFgfG5RlEsS1Y/R3e
hR9P8X4IHM0ggOerwFju3NtgYoo7TK3FfPPru8cb9f3TzoWUQjrvIU5FHc71frzQlGaVNwNg+YJn
3wR5C/Q1sYAyCd7wUZGBcD00ha1CckTs1GjXJXjN/g5BxG9TvWiZvP9NsHQhKrZpXDjee6+7VJzo
vDF2vvQNVdHZRurXgiXNDNocJ+x+MxOsX3/2n24yXU3XlvRQpKBVsixq33feDHTmukg1UKqOFJlp
U02lQVhI784Mgn9zrR8VPssXysIFlZ7mI7Yrlr8fr2VGdLRLNH9fCJBtIuurCfspDI+EuPLcBUW1
3OJ0chY7yL/9kDxD0B7oPbkESbxveCo2/xrlQfM6Qp+DQxJzIOzvfJO8ovY3n/EdDX/5kNCa6asi
PeeJgu7z44cEvyWToTezL01q2Zk+RMAYPqRmyxq1bjUhHOX16M2+yC6LiCwNsbX7MJkf40aXSOto
xFPo4/H0M2guMbpHax0yJU8vkz6omdF3g2XhKv71/fnpi7Fd7FPIlRfdPOk675rc0ktccwR095rT
auK3qLGPxt96ORn2U0Evo1AbP+sLEm1+fd13xoz/zd55LNfNq+n6Vs4NcBdJgAQ5XVlZsiU5TFiy
ZTNnMF59P7Dc3b/kfeTa857YJWt5kQQRvvAGBgsZeCqHfmA7roGEv7lwZNHqbDCf/rZ6luOu21B5
6dBvVUC1zN46yApgh8IyydXTkhRgYXZt13UhHQ4L1uh9Wq4T2XKCy7P+FldOFh4ECc1y4ZWLxLDm
/btlXbxZntwgfpJmmYSBGyCi//rdejHNw3Lo6m9o6LksxSxY9Hrb+9jMgsde7BhzobBvekiqIkpZ
TX0lJYdBhZEvm2WYy3j5zgSENO/3NiPD8Sdz7BxHR9bZz5cNWEYNu4s3D7H/GcH3EGe4sURABoN2
NAd5O1WnfY7hSjgjbyQpI7NF07NJuKCLkwBOPBTP5i/rwroHkjWvwHl2bpYJNnl7TZEZxo279Vjf
bTKl8y0l0az8gYi2kzr4EUX9CrQ2Cr3PWAQxNTERy7hHhx5LhXQadc/PeV83dMEHfy7WxxWE6HgP
hMUfP/QZ/zJtkipjB9kkwHd5Z24yg0XalDAmCFEz5DxY6BG9eh6mNpIPSH0mlV95ZDmZyyd9J434
SAo+v/SPHowBfaeBqHKYLaCa2YJ7BOhiHPqgcY73VjqFfJzGp7maFS+Nfy3oHbZfEKQkmYokrgxX
hYTLdpwcFIMuEChahvNhHpAe3yKBZ3a+dEyd5SIYewTqNjbIff5qg8hltTVBq3GoqhEtzPPT7wfw
kCPkUSsUAP1sZ9sRnW1Su4rp1+NkxyZWlMq2yj0Wvj5/papZSlSTUN3CPvFlENqmhY8k0shLkSh2
McGdATGvHmMwiHTh0nOTsDkuouaZ4pdRlXk+MXIe4Go+MKFyleMJ0w14HAHbM1cUliJqW5rIZ1ia
RbU8nlESZbrUlNiynyJH9QQ4V4SB+IcKtJJSaO3CY0Ag1yPhoVNagVcLdrHbFbwzgeQp/ytQTqQO
OsZZSZxbck6X7205j4xhjc+N8VgyDafoY1DABUITSqEGN51hxDBCY4nXysRumTMLfrf4RIs8RBYa
wc1WoKdFhQXTIu5YuSO7wL6jhMLD1K6Bo6GK20p+igPRivE87EfJt9RLLVkKQyYCfrJijQX2pnNr
zS0tPD3/OA2ZuRcZIvHiQ2xXLMElaHNmiiDHlKfRD35pjJQpWBMEEkZIude9DJj/6YB0GhKiVMi4
LSSezBi3I1JsPwcKywznGpDd1buCEFCeMj1TpT6ArzRT1ITW430TVPzZYtnOAlYZfddrQseVKANi
COt8gYVlNo8EedwnXC07s6TR1udLO3C7vAmvJ240WZ8jxnvc6VxGIalV0y+ncbahIlxRt4NYtm87
imeI/BKLmVktsH+mXpiHxhhqDgpv7mCj34fUCMJxB2ZdmZ0pKZJsPfi2dfAwemrEQedLLCkyJIYw
EI92s956C6gfdxv0ho2+D8upWCoChan2r30Ps7qOuqwuWnuL+7lIb2rQ9BGaAxk+l+xW6bhg0AiA
uB+xB4IIkaIV0OGt1W/nou+t6SKPeui92LP2vJtWBvBfnyoks3mYKspogH4MyzaS1TX47nBGRceG
VVPs2YjZbvZaxNnSbuNmqMMQKLsfgNaD7aeTE1raaN0CyM/ZZv3v6+RZtGjYbBeeOczmnIYLmJk5
SeLLvE4GR13rmZ4+kyfFBYqZqCewq4cc4Xp+ojjWM4cikbZ5fFGvONbg0uaOA4zK1RNslX1bMUq7
Mud9VPA6LGdATW3yKWMfMqrUvKXKoRGW7OuFYru/DVvb7IJox4fMXDttIj0egK1MfJIUpuV3uovM
vpTbYznfIQxuIsIE5U22p0bOPuOnE4vdYWQUWQuOq3sm1NhS163PePvt4l0EtF/kKaAbwI1D0xi4
tHRQOm0ObJccR+PS0JvalRHef/0+QF2IQdB6oGq2mX0PBx0O5W5hf1iCxJKUMJeuwT0QGJw8Na2u
eCTII5SrqM+ZEMu2KEd8LwMw3Ve/8xB2fTM4U90KrM2QfgggfsUg54R1NmQrnsMoGIt414KVjvbS
RnXkY9TOPHxac/gvlPwnxR0rOsOMUl0mioWdDSvh9ClAIoAR/D2ty3Qyv0MLCKbLFrc6Ezj7tWW2
+94CYGqcctEh2AvVhR12BUsRo/0Gfjdl5coA7IQD4NdBLdFN2XZ3wFY6bSFg5yw+OiJT0X20y7m4
D11Kssyhrk3bc79C1+jg1+PQfG9KzpiLjt6evIq4U7GtKwqWX6nE+ituBVVdPEuoTd2HsvbL7mmi
oDvdAAMqAHpaBSIElKmmpkJttAqRZG5R8u2HA4W1YLzu2iSa641f2qVzKQqOVboJegQhxDsC0oTu
ZbviZlSN4IS2MehJE9Kv3QSgQOLN6IaUiKxFfwFcOciPfqEXGeO7LlGl2VDBW6J604Q8f8Q8jWJ9
phNOsgKRk2Ja1x3kxNXuDpFLI+ZiZnFgCqnzqwllh+YwAqJH7ZcAbb2PMxdD1FT5Wp33yzIEGyG1
i+YrfMSaFl6s+xCYlquyrVEQ6NACL+ITcgZ619ZoFSOcUdn20Zkc/IiiBp8SvdG4zqc0K4Vn3TYo
SMqHAcxVVh9tzNFQBAxre57vZz0LfWX1urI+SEvCgNMVsxoGi+93DyuqMxWahNpXXYNSoxev6KqM
uMnvQuxM8mOUajhiay3xtd2EuAVRrKQT1LfBN6fMguo5cRu85Hfo4C/tjzDzxIDNKfhGtXFF72n7
qKOq9YLdQH2x8I9RiXLANa1g+pfH0W8Ia5MfSYD1R4j0cJAPYNwdTy+rv/eFFlZ83bk8THb7O/q2
lyLyHaD7ZQ3/b6pTc6A2pSgb72FavKaRuyaaOqT4a9sGc3RCjw1xLoiwEwumo2fF/K8swKbpsRPz
aI6VkI2Exd0iSclZywHOckikb3a4Et91tpIUBpATHbKlmOLCPFgzBRdri2qQ3qKPOHL0eEmZccro
ysPT9rgojCaiw+DVJvrzsQlgT1GZgwQ3WJKxxLhzaMvU/4zmBXS7IxwklYfH2NLUGpqh9dgmvb4n
skffnVE6StcjCp5sYjec55YJ0eSLLMDscrrAYjLCoFWUPT57o1P5qziF0i0IiSrQB+wp5VDaPChx
SUC9yfNAlbAhlgWKp4D3hCQ0QdlJM0BNpczJiX3ZzJ12caK4NnJQql4/jtJDUm9Ldx9DByO+E7GW
eq+mVH3EwNDsk/AbCz7iZk7IHVUABWk9Q0E08WoYIe7z6Oqh879NU1vVBxouqrqM62zkWNRNY2Kp
qlEmZMH3wYyRritfOz8Hq1/ycDcVzkhvjfOQusEGr8uZsQ3tzmP42cMXEyL9Kvf4fWlOqd8nmHRq
xjFHP5YdzQ+BJ9PSFJHFQDaxzFAdXtKSpKMYwL5ObDOA9prt0FsJ0+e/R4JGSo+EMWA5IlJVJXxj
XWoAnrvcgTYMVNkqzFRMwWKQs5Rz5H1GN4ra08tr5MB0DNcAadV7FJNofGF/ifB2dxp61M26ayNi
NiVYA2V2FH4Z8d/J8Glr/Bj/G0k4Ot6vgE94KvirpvjUdeCnk7PGrkxQYWvgboiuuotJ5GHrMVlK
WOHOvE0nu1O4TSA+SuDsIpXKDlg3XYcDNX3aMbhddUL34tKHVsj9LKs06wBAg82jjqg3jfc0gswS
QZPDFLwqMCX9HiaeCdRwrSM8bB0zwUQ0pK17hG9TEGcjKWxO12QcYw7NAaogPwH2Iwr0RWfiTQ2N
Fuw+fnNE1kAiSLWjFRbtsuXfzacNDGS9nYpAcVw6CfflbpNEmdAw94fYBPOiMXf7sjxoavFeimGC
G37seja+EjlkMcZfR7g/EDaQ4coVq7plLhTbdCEmyA6yk2buFpUbVlfl5MSj3sVFHzjDOV9QCoLa
qV54t4M1llyrWjsewW5QBqFY4ZjQOhxrUr5YhWn3NHZDCgWkz4dGs7kskxSXcnI0jg2RRwfmZ2m7
JgnMGo+MzXZm80J6GRJeknjynvUCJuFCTC75k69CsPvH2RVt/jQmzsygRC+RTx/b9On3fR10PG1K
J57A4HdGjGgF/dfDHMc22VcVt2h3H2Jylm6/WJY1fxcj+HqY+qNtg51pEtKRMeni3joFfiOGe38t
BE5x1uQw/ti0mKQbSKKJwrrZMUk+enQmkI+bmvkR9VHMW9MlBV3MEALsB3ALHL2KGCX06vWRUTc7
7uq0pHtnrWoq7EDIH5hOvsflKe1Fq9kqG/ZkAJnKm3Wyx8qbqX9yAnynvgNCJo56WXrViCEczgNW
SfsdvQY6le1Oj2NvJkY1mfqRFWHPzZREJWfCyULOcwVDArVwlpAXWiCyt5OjzBInW46bK5pskuB1
mbIY6dFqHu4wbV37s2CYneIE7oWcgoPNQmqTJFCPbJ1+kdd8TSjpqWHEDOOLN4naH7s4cJZfWSPa
jzmrtM1Gh02KgH/wEe6d2J33cFtNFviSWBTRam66hhID1IJVtqBjpwNDG5DQupjoJEk2s3+in8cr
TZ3B3PpQwfcu93MyRFpDvalkfqUaiiN8cF2YUbT1zIaleY0Wmnd5n2Jc5ltpv9IZSESVP4l6Nhn6
8rJzhHNvAt3SQWI6/0uN69/UjAJqgiESBEBrQaW9rhkB4A0mCLXTtzmCnZdux8QqEm+HvUOL+nA/
dDzvXy75tqZLmSogPZWmnOf+iaZcmqoKbO3rb54/me7Ny9Qo0D7h6Hq/JvbnpUBsEuMK0zAyalOv
n85N4mbFz6X+lsrI7E+1LwVCPjObNXvX+9f6VQ38R99FofFLmVp46J0h0PtHV6q3QRVMRS6+zaJE
4PFiSEqXmehpmbAMk650OAsxCGDTwDbM6ymijEUbFNtGu+TdVCFMZyMk5TV7z8vO/Lv3YbT4TIik
vJ4zQfntxE/v3/4fQyUoCxPYokxCOu6+VaKAXlYalzOEYlNn5j44oExayOFKCvX+pf6Yc4LCcEgr
iE6Qi2rum7dCGEXHnQDqKUwg+CynCLOy6dFZlVkifhRD3fzLw71toSDZ5ijfdVHHosL+h6tn1/Yi
iKnfPzUyMXuUnllst9hwmgPChYGPU3hIvE8wsfDzjwIdr+6G3a70zt5/9rfDTNfU80wvgzap5wAn
fT0jp0rP4xTG4is1CVLHBXzX8j2oUFz7m5nq21EGlG7ztEimcDWKY2+K19B620A4mfN1qGqVX4GF
Mql5CjuYQz5xTdT4/qO9hrXSNEHijLIzTV4cIQmazKP/o8mnM8y/AgAvX7uKPlGy70Rktjk2xYX3
GnVtMSOsnsZLEm5V7iWcjO/fgPxjcOFmuyhNeUoFyEwJ9/UdkCUmuK+r6mub2Au0R3pZa76n6pGE
2S/06no7ghrhzINZbvbv30Vxy9Om5FX6uuJcQPDGDE6ZeabEQ+l/YRXXeGqSLaxFACSSOAK2Wb8L
hLYCIK1Ortmt1eSZw3JcBsTCdklks/A3gt2JWESrgeKRM3UzdoXIw1fZPiCYd/VZSms5QHQkt0xs
1Y+9CbuszlVkMcYDjXeGIS2xjeqFOeKbpmu4LfVSoO8J7dk1c+y9TA0n0L8iPtcxwTLqzhk7id3H
E+OPmXdHZRJaFPpeF0mVU5Z9f/j/mHBwV5Aa8hTCaeimvZ3aA5lFYtnr8gXrTkHMGjfapEDhqk0E
8Ltk/f4lzWr555Zrtlo8pOnRBGAB1FtOAo2yRbd9MH0JY7DbYj8g4oEmDNyh3Lq2e5s7MBj9gSRq
diITFFpFae7m/dt4++RCILDEzolgGH8Eb/WqKr+tJt5l8iWvKX+ep7BHywc3n9zu0u319fsXezvJ
wRd5CFAGqB8G9CvfChFgnhyDbu77r2PbZOujlykzLbIMUf3qL8/lvlnSfDtqZKjA+4rOmwBG9XpB
xdNsF0U1ug9VD48Qnq/ja6wiKaOS6abZxOmwoeFd8peiYMO8nD0RPpKseR0GHpR1KcGQ8pj+fQPn
kjjUWYFI3ttpTIaCRiirIqlxt6esNVumDBBorDiSsxF4EHMYmBifRoAYvhEQRo+zKEZ6zGwrY2n2
axKCfG7PgOumS4GNnB3Lq/9ovBmDkBTOZp1KJf7smHperMMSAsoDQkfmZI5qWhXIBk81mfP7lxJv
5rN5p2xeCJrCTaCu/3Y+Q56jpurI6D6Q9a9rDR6l0xyDPXM0sdWzBb303jG1NZkgCg6mSvr7p27E
VSIlQbAZXE8qU88kF2zY6dyyj6goWDmiO+tlz1L16WA1ZT4dFwHIV+yRhiU9Tlc2tfHwu/FHt8g0
kawic1k7a2Cv/G6sS/PCVy/jKtav7rh6KU2MCLVQmLG8xLzJzCFqmTZqZOOvd7pLTWH5dwuNFcnc
zeh5cO5F8C35wsVByvpv9u/B6+WiFEQi5RovYQQ8hP2HvFvLE4yB3UTfi1GozxCkPPfg0h49+TnE
Omr8iT7Ecg4vliAtIsytIMmWSII/gqxF2qgKhoqmaSw2obUESLcnun2IyF/722LuoTpCBnBPaZjd
lbTavo+N7LEd7VC539LL8W9GL0L73E77K06kBIksXHbyHaZJAsZ60IzncFKhSjZFaMsdVcP80Vot
TXJQoLGxxZHjVnIq5QeJLNuVWrpxp5ul3dMTLx7B/8rzAkQjzZ9GU86r0cfKttopvoKa8CBDx8Dw
kQa0UQtsOnXvcj4/NUnteBs8AxJKGHHfH3H0qe5RHRoeUyFwawtsS1Y7i7rdl3wI+2dQst1HX/Y9
YVE0nLJ5yDDAkUuzregXzdgrham1GYy/W4HlmJ5ClLCDJMs+DYGPRUoQQS3VU1ffY1ZISUw6VkK1
D+6i7dt3Ui/2N3fR/VfUuOVDMnjoss9+eZGrPoXdvaR/0WN9vVkzIWgrs5l5hArGe/0tnKam/KNa
L66eeV/zbehiRrH3i1pnvDbbf3h/Rb9e0C8XUwDlzDFPDPc2IolWSWjXhdWzb6sSjNBsIy5FfXVT
lvnVKMVA/hfX5R0tQpX/JR77Y+b/ekywOrRs2MTfwiYGrw/rXHblc4ulDXzWokGeqxTOX6VSf33T
/x7Dv55Sui7AAxRyOJDfJpGI9eY4rSbJM+q5rBnhclxAPSmddDcnhfpQoeb7Ie0jzD4xhQ6bncAe
tEAl3PN3c6GBfQHW8286vwvPK6tVD5y3+IlRV9SPZUnw4uqqbDauduSdPWbVz3IQwWVFefZudBf3
U5iRp2LiC25+G+dIdpTGddCCXEv1JqcX5yBOcbK7cHnO6ljTShhgrMae/WTPWmxRgBR/iYXegPAY
EhMGEAYxLhioQtB8fXI6lupnGSzrsxzM4CepSI4CndPTvM5PFXbkX4QVzjCEY5oewLL9Ex5iXrV7
f/p55jKv3owyYE2DB3EAjqEx++Y28gircgrGzyiEwteFwpFv5sBTIYrOxQqRQJaI8pd6hgltNSXd
nro81dStrsbGkNIKFVs3qxPLk1gXCmddFH4tU+rp2y63rtKlUpeLWMBll+KeGmhxU1u8tI1PY2zZ
rnqm7ZLVPfrzTag+EDaOWEPL9OfiZ+m1gL4F15uSZxrXzU3p6QLdjshImOFo/IAEU35nVYihbvzZ
MTZTeho2Aueg+6kIk2wLopsHQFMt3Iw6pgWgshYXaMWZ+FF6VnCZwlT+5FDVjgzRGYLR+4Nrxu7t
2EqqC/DwyWbVW6nYgZIw711Fz20qvWsLt/nHJhUL8gptZV87E7nEX67ovAa+MqsUaRaoW/BIAgje
WzFkx3YLhACa7AeeVvKcsplV4kS8WBcUKqH826ylnfDi7rkRNk7l8awv0zS076wxFIe/PP2fU4tQ
k+0Tz2gFEvctGLCbSq9HGaOCdkeDgby9jr7WcPjHXVsu3qa13ZwKR1mja6c9aoU7HKa9UwIcdked
JAxxe7EQZetqX31ONQQlSr+U0CurT65yH6B9K8R87Q/QbmNPxUhbwOmcNkhiugkVTrscNh265dug
XL3maDEshyzX1hWaxoi1UMqwLv0+WTDLmDjOMi9tDli2obhYo3Z5iYEjLXBLYC2KF2eBOtI4ZfRw
aXo+eiOpKbFI/1G7c3UG/Vx0m04Bl2Em0i7a+lT9bkWYIv6hQNShDzXTV9LYi8R4E6rmamqwg9/U
aeODqw3c2jkDnDJ1Rxuj50+6q9PPSOJo4PYuzhE9xp9/K3z9uf8wUwz3Feiaz/t5uyULl05oPk/5
j8CnPmAEuLJvoDwWuoa8MnIq9bz2Q4TUhPVtQfUOUpc/Nn/Tbv13ExY2LWGzALkqqQ283n9ASvVl
v6riRwQtdNj9eiHIiyZwGgtfH+x1DO9bLBcPC8KQ+yaM5i8QvrHFSfrVuX9/xr4p0P1aPYakj+a8
Z0jzbxG7azngGI3fyo9Y2f7H1nf6D25hWTtFYfeCc3G4Rl1ZnzeyKs8wvEUhpFIcZPgVIqWokgBA
MqqUl6k1iJ8g51tvE2DB8/Evd/lHyKB88K4eSxzMNEnlmyFD7H4pw1YOP6h6t/EDkYXXw5yDUzr0
9ngNMySnp9QjNLELOq/+may2yjdr5DbTUaC/+uiFRXxpqyl/cCFn0iGBLHTosq5guDGc38qWdu/L
zvR/LPX7pUGr8Om5TKsdJptd+l3/kzWBY0JAsfH/T7S4qiv9VL1iWvz+P/9NtbDlvwgUqIVSU7Rx
fhP/TbWwKJT/y5ZgdCkns9USSvwP10JCbbdtfgU4laT3F0HjN1tdyn8RHmEsRz2XeicGHP8JW12+
IVt4ZGq2T78MSziw36bi8HoJN7hlAnFbkhsQwMABaO8grkmNzNt6rZ8vJ4V1VYX9JVAZCD+iuYpZ
VNsCg7/nPqIkiMZf6TZbvKja+SxZW5wvEYcC7tS54b6s0kBuZNksl9TFu+JTusr2su5X+zkT8RxS
PcyJTYDgq8WQTUdxTC2/flBaK/esb8NxPAdK1k1XHToi+wQFWnYy3Fnx0KES1CBmsXXow9Dysy7t
YWnSDcCeeOtk1eoCEuu+jjCmYcMl+HCCV1tgzAbOD2TCB8yCcc06hAGyEnswPxh9Sj9Jrwo0jM+Q
YlInqxu6M7LhDEPFtJrvxtYimRrcXe2Gn6ZqFnAbCo3TVVybu8Kr/dPsQbsSg8BHHiOoJHTof2ar
0zkOhqtOBFawLjKkyFDi9ohoaVthm1t0PdIqUb4CfwULm4KSHaC4u6l3LrO1vwX4kPkXNM6874zI
cpHT+I+6+9Vv1jPdyd6SF6oDZrPPOgdQ1uTPzbEDw1zsgVVPV3Umi1QWxkGW8lZ18FFDA6wzySTR
4pShw1W387bPm3FQF0gkYlKzbh065y4yiUk+ZFApw7gD8XzmAC0LR5Spwiz10VWFuh/8EiqGK7Nr
XLRnRigMHyDkzLeYVVvzM+xpekAhnuU/l4gerLgmefBK56PCAfwAsc4oSqNlrD43E+4+5M/heDkR
zgFnGpCIVl0eJbg0D9lZipOv2AMIvYPA3O1tynCYkefTTb8UKLClaca0xMp4tzR5jD+c45wHWV7v
6ceuhzVN8yMguxsnbeYP2h9kij934e7SENWqLedCfB4E0J+3UjDaoCmC6ISWIR6ohVi8s3IGcgSP
rX+q3ab47urWEcjQ9D7Ow62RQAwi8Aixpgi7qfrQOe+FnjZSxAWqO2nmEP4PX5NMjnoLrse7tRhB
D7J7E3+NO2lfxJksD8Ty1nEUhDOKy10hQNkcndWZ76paO8a5GvauBAO7KduAWDl37fwCFaXWYBB6
vJ9zvzobJxu6u44yiKe6kJd0+9dz2K44t2Y2sesAA7AT2SEAvHUYivjaTxB/2A3S50xRuNbNefQV
7mUIwm0dYe8Luc/bvDoHntg8IOZ97dGmujMz+wYpTnunbFHt/da5WjOI+5Aj9TYQjXeA0ItWgRSN
/bN2Fvum9vL4c9yk2CC1EuesMS9OfUH9YEn9+Jhlo8E99dEmapv+2Z0QKie6Cj/G0kL5E9/GyyBX
j6tr31Qia7fKivzLfB099HBa1A2yfvrktfVEqYSw6HJOhful9BbUCKF01fFmKmzxwXflgIRhL35a
KsCKQzMah3zN9Nmgi+9YFYTbDuxosLOGpQ03+ejLj42Y5mTrqrH+Tr4X32M1H9tIvHbeN7zT02NF
JMh30GBHORKjL1rtm5bG39lk+/U5tcsSXEWWgdwA0iWqODjNnh9twNbhnj0Qbx60FztM9EGnF06Y
DPcooZHJMT73/dzeMa3rD4G7XAKIw+0yj8KTpSBRIeHUqvOgs3DNCmURPM9+ldyGRZCexqiuntEQ
CXeFTS960yCD7O/BKtsbYCsAorMPuuyCs0UYDBmz+6Nj1cSGzrS4iNyJaDtpnHtt9CAWsku1UapN
rzNsLDb1YIuvdRFPmzIZrN08OTLbzTQNvnjBFO6E06wfagRKtlJ10ycs3MkpRVZfuRQnsNhQ83f6
5eN+BGP3M8YWHHmrdt3XRdIfZ0yEPrso5pOPIvsxgjO6XSqvPjhFrG9dbKAN6Mr+CG5nzbeA7vL2
ABwtBozR2k+g0budnIf6QyatWm8XpLa2YFesjUS26yfe0PapGiv1hTRztXYrU2u/suVsE72MVKXj
ZNpVNTt/MCEvoYLRv3LbNabebQm0yBz3IW7RvQwmLzmvw665bR0yId3aEO6XMFl+pEunP5JZtNm2
daNk1wOag03u9Mg7zlgPOg4qYGsHDHEr3fZHWaZij6hTiFqAW1/NJHxb6t7dJV6K012hrD3yhuFV
O7peulFLmkRnwrfyq8R2WkC2bfa16Ef3PuuLBvBBsHy0J6dHwdFPwg8ynPVpDNCUrOcoJbGK5ETj
P7VviLzzTyXqgp/ioOpuMQ+PHps8Si+GGWu3hMbsg9PJZZ/YdXakGLnsIxowG9uvsMWTPC3Sgdq1
9VlVrGOzidXwQH0CidZU9pQUoaRtfU/We3Qs7NsWnV6xV+hInFeThdIMxWi4MWi05OBUHBfErhSM
o54+yxkXcJhI/nGZS4quGUznc+gg/neX77eAv1XpLf5K09bP7PDTsnr9yZYrB31QIaCy6SF0HZDf
9C8VetT3kRq7eGOBtsw3cYQgxC6Y5suhrbtD31CweSnE/V9w/Lfg2PhavBccX/+Y/t/pqWwQbOt+
vAqrX/7n7xBZ/ZJmQgqM7uI/ZJxgInueoplvg7smDLcp0PzWAZfev2h+QxojCnZ+iYT/DxVZuv/C
K5mPw0SmNgrW8j8Kj1/VgMCwQGyl+0dYbHMX9P5eB8dYo88IR6sVYz3iQxgb6Aj78eM/BuX2paT0
T4W51xXr3xfBl8R0MBR/kQa8aqzXo9XAQ11P6Iu2m1n1KxaTo9qirav371/qNVDi5VKgt2ilSnAD
f3TQ65K9KIvFeprHFLBAkRJAuPhOOmb/N5TqU+l0GGysntyEARra71/e5BL/W1Lj8uB0+BMtCIcc
GADl6yd1sWH3DB3hRKJ975bqE2Da3fuXMF/xxyVo6SlwAtRo/TeF2Q5gOZU7pwV2ON3TrXwkGKu3
A0kbYXXLLP2fXO/fvDmqOH9eDsIEdmm4yhAf2Kai9w9QhIhbVEYJAU5yEu05OtYObKSQJnHuReV5
McoHGU0tEj1xq23OwjorNyCvcCct867sdn0dsb+7MUVOhHHys2FCbmM71mPY0rsq4nrTE+1XG7d1
GnPohpsOQZMzNyvFNzebjjHwO6RsAxpBnbbdx8XQR1AcH8odGhHiOmkHjuUkF7vBXubHhcThknhr
iqniq45NvQ3Le3jF8ad0UYDNyw4N5rj2bjy6Uh98KNmbkR7DBuJ7jBh25WziEk9UtHhb2GZeexiH
dT1DqvRqyKzxIMryJ9XCD3Uqv5Nn3FELK8k0gvK8seevMfrNXCLz9+zNJYy8bN3lzdoe89YD+Fw5
O6/Pph8En+2ZypKbZvEtAnSCfemWw36qJ/96noWR/fWjczcWj8pyovMsSfWW06ZBOWT8wTEZ3s/g
u3eLk2Voz7fxvfZlsR2CfGuHY4y/K3o/8xSNJ8TOo32GI+gVScl2SAyMAe++Cy+2/XxPJKCXbQw4
MESIPRvmQ0qN8r5V2MQlARLoboD5SAOF0MZK3SGfqeau8x/oCVmfknzsbqra4XsCzH3u4eWSOHXp
cKJ3hbhWB4aAt4pSW1S23VUNcX7vVm1+QJSEKVKCvm/rGr7iVDlQTwb3MKaF/Qj8N9gtIwkbHXF3
+DKkduvEW3txLq1VxfdpQjxVpbWziQxOOmmBwW+m1JiUwm67jKKku2tWzv6y6y+jcBFfUJDV93IQ
+am1EufK8ONO9DrrDWok6WHQ1XysSvElIeIl606H+JApMZ9o4IR31Duzo0Xv8WqNrfp2KGhEI6p1
BSC1aVHCKuwD7c/2S+0bHhRy5THyPR4kgFAOF6jd0m1fE5/iW3+A4oS1VKRhvoROjFB1nqB+432a
x/gcLYd2h+POXbPkD6SSnO3w/Y6yrMYLWpQ5Xroj0SWkpDscnp2jK9ChoVlUnJZSyzOv6duLpbaN
A0vs1TeUrwOXGU3tBcRqbN+JqF2eegvNOGyiq8sxzqwLHfvuUcxhsvMBW1NgLunSIj2sdq3dcrU4
FzXrBUX3be3iY0fHHYsxxB++BLmutlEQwyyIouliJvpHhGUgdsEG4diPNlDPHCUUwDYIaUfDDOEh
Jw70i+l8dRPn0qjJHKIMq/G6rjPCJmpXvkqekNH7FDqoAgKMsD+k0CpO7ii+Kt4rpKL4I2h7lI4U
Iy3S9VzLGpXmCHrcKi29iyb60i2gXnSxM6gpbXNHlFXsMPx5xhe5D2DR5QvN3Hg8i1A+2juWfTcv
w0GjPnTKLKTMa6TNjmvO18aR3z50NMGAXPeTtWsg7x9gkYinfkSKogZCv+/nQ9vE4t7zmnBbOXlX
nVVq7G8HqxFP7NvBWVpO4mg7CagSAGv7BEAtFBnZrNdRkWsU5aNmeaipakNX8NYzB1fsDUWGL12N
lJobBtZmIrjcYn6Ltp6dXBLTHhMOgE05krdv4phOaFE61XVfBmcFKJe8RMfejRw025D8lV1AIkDh
ZRflVnAVR/mPCM287dr2ezW48gkFkuZbNojxhq5/GW68grXHluDfpEs2X9KIKM780u1OSOHku3pa
p8/1jJ8N0RBXtpGJXrZUwSvCcvwdKIJYhWlX2cSnq7zDYcpHvJeSm1OUGd0ErxCI2yV6D2EVFe7Z
n5/LckHQqa2IcPtqm3cqe/SS/2LvzNbbNtJo+yrnBZAPhRm3BGdKlETJsuQbfIptYZ6nAp7+rJLb
6VjOsU/f56KTTrcViiRQqNr/3mvbgLp8iOBB0+ZDICxpBVQX2pvcoypwWFzrKjeTqYHctIw3Redp
eLl1B3+z+xl7KwSt0ed7b0I7PXip55IzkGJHH1GxaVGhA3ecKQDLLGODuhPvabCoTtiV7b3d2/aN
gxluH2tR9MmzN0WUzLt8jvn4mdN9YApLMRXDyi0fUv6AJVME6OAA77U+M+6thngRBV8f+zmzPsnR
ic9O6ywfu9LE2ZBgnEsJSJwHUffbrEi58uDQ7YFUtqvc4SLj4flaZp2BQtCSc4vC7sDzcTqMqcma
0cA0d069KFAH10beDd/2Ff9u8n+7yacq72+7op84rWqTf/zadl/nH3f4bz/2fYdv/uEjZbvg8ZCZ
sVGzBf7GG9Jcm10+CxomHpQitof/3eQDFYIeR4ud2s6BmmA3+R8N3PT+wLSFns7/o2NdYxT01qQU
fYUvnxPJLbt3//z3/Tcng3e7OCyGNA96zNAZdlrcDj/u4gxGVIU52O3eHzVA+WVr9htepc1OMYjw
E2JcM95Hdkezjp7Ew2FMyv4uromm7LJU0EPQtmNerOIM5YNCLUxzAw05Ri2jIIpCK7mD+q/vFKV/
FfkoBAs4tnOUCXDgIE/DB2mU9hO3/UsOBzPiX/Uwcn/e91m13MEOeYCGmTLc50CAxT0n3YxeDk2S
/dM1uQZQ1NzIyK7k3Qhq9/qTn4G6o20kMS5lOWXHrkXHrAqPzo2aH5wc9AXLduW5kFW3FkwqLuFi
aJui0/xXUheVDmzbhOw9Fgv49jFFaqVEggqhUfQgHTs/WKwuhQXBB/XWYNu68Z98/5jTtI6fnsTY
HmyQ796OI4FfBWkxHJYstQJ8SPxgZ+NZXRslhBlypH7hfxxTon1BmXv6E36F5dqpRz/AeUMZiy6X
PWRFtHht4NUFjUerMgVl3yW9H0wJgMNVTNW0vYKoit41dRxw2tRjD2zUkfY8DKZ9D0O3oCNmMMVV
63W+vptskT/OWe6SwomASrSF2kRnUufflhexvPHqXHtd4skPpNmER+BR8ReNxfJcA/7dvf1+nfqt
uLLbeZXy14OR93wZJcJpgAuwnLZ6i71sGOaRmGW9sH/kQwYR2ZNnGlU9Up8YPLaAc8aroQescEVP
XExyPBfZsneYV5nb2HazZGcuaruRhouGtapScKXqQLyWp2SfjiyVSWQ81RQ2OVtRz56+41LhPNkX
XAtenR2Ja3VrXh2aQNfZ+K5c275H4M0fW83M7+O6nZ+aOu6uCIX6D+kywoM3jdZh1t+QD7SH6BQ2
YGPTGSMfUGz7xJE1CcAeZJDrenbvY8WbTHFTb+zF6MqdDS5shbqHCu74vbNC4YJBV07zzrM6f4et
zXydHJOuv7AtiLkKk2pygA+gGMnG6318zvKKf5dPjJ9Qs2PAzSTcwTe8GtvKTTc9BM0LnJr5mhBe
Fpg8QtZLr4fXhVMkMgBE6e3wSYttm8fmI9GlbFd4NPwRYov9HOp/Ung7KFK4ACrrCXPKcFXY+sfS
k3MasMNWUvKwaMsGofq6iMIFv7ZwnG0CnAR5k5EXuHf4+aEH8j8ZvPZmWfLqFkpScddpJp1Z80zp
TmKJ4xCVTLqMJtoU2HH3C4nkDXbU5Ug5SZaj409mMOW2+YGBCofEYqaHAQMfNyqYh5XVMc4oDUgG
FDaG2bbsR7kBMkGeWA9T2imnTtthsOyugTKC94QncSq1yb5FWDbAHo50quhup1MHAL4qXXmazxaB
vsFhjf/XfRqB+V6HQkSf5zZNv5Z9dSDG7ayXWjWFOaYzYfWsYip6U8ojA52feVkan34jLW1lucff
1tw3PoiOzTSKeDPEo5lg5i2XD9S96JslbeLzyCGBYu+6etQce94ZjavTekZ5DCE0zB60cs2LqBVj
xgLYUhKFHEqbEDwLhaAKfNLXo+PMpymsq7tYLt1Hn/dvUk24yPRQF5XbrZ0lao8DPSGcfx1Vajix
E18VqmlxpTckpJfYrWgCLes2aHMjfnBcJkOcspHbjbZITyOY7TkYW3w9OobYhC153QWtP8pdrEdl
MM3FC12bzQaqmgGSunHP1TxoD5QssPgPRgzVYZKpyUvkPYxIb2lv6QwF34jWz/6QxZzpPqtS5wzh
89vKgvE3fPVlkR3zijvUYNoDuFrdRbXDoiWJ5T/ixPHWjgbSGvpthfeF1jgSgZVT7ojWtYe6zA2L
22EyLrA7eSEGCHJdGnhQA+KxC8n4CbE2njS/PGPsn89dC4R/XVVLv4FJvVy38Jm+uTD/3S79fruk
TKB/iUj/uF26/iqTz9W77ZL6sb88A6Yi0jt46ZE5lSz613YJn/MfOtA0dj1si1zA93/tl0yXH2Jv
o8yAmGF+2C+xlTJUaId2B24s5dN5tz/61X7Jfifj6diHlIhoW0SdUC2td9ulhoEypbZletUaQzK/
WAw0abm23N7a6NRnsdiZE+f+eZ/AGC20Q2XEtd0GyLblnoJgfQfMdP7S0lhTBJpe24EkebycZOm4
XznUuGvQS067NPuSUzgz1lWWT7N1j3Ns8YaIg75hMCPMabbjzp4j1E42IUsa+zc6AA1Mo9WgcAK1
A05svjfLlqyNM429/kxDqALAcCJWNatxpZfEOTxtgsLkciIfGRkuzAwWO5PxFYzWpvbuY8NdqglG
BAFEDkWF1aPe0WdUdA8drlyx8chc5frHpHH7ZdhB4fAMoJR6UeqnBC8aDGy9+RxrXbt1m3q+tY28
BISN/YcfdWZt+VSXlPB8izX8ewP+/gZ0EGF/fQM+s3V/d/upH/p+WhF/oN4RXSXA6v6nReL7acX/
w8VaZuG5+2bMQWD/70xCVzcFs1SO0djuuJ+/W3b0PwBJcvARRFS/HX/+l9vv3WFFMTbZn3GQ4viD
w/7d3SdGpyFBHrH/o1E3CbIysm9MKN5n8Ci/C73+pKbzWqQ4KUVR9j6hOLF/l7c5tVCQ4Iny4FKt
eyZrK84IIv7jzCdwRcHj71CJP5rjGA3YrHbKa67sUJwK3703NqMG00yd1yMNzdRer1FSUh6D515a
5qHsoWptTOmJh8lJjIe/XQf/oOa/PwXy4hwDHQQKvj1c9e/ebKPpHcchdKql7fsvBUkyhwLw0bua
xSIvMlz8x9DQf/eW/+Ejtvm0VBRGXWvqsvn7R0x4Lm0nz6X6shDyNkMA+jKCtweyoTqpI33+n1+Q
wZl6uvCKKkv5fgiT6pokodD6yDhkVwipIChzfNoUnql9goTmPP/6Y1VywY8jGdd+m8UwruPDxWP2
4zucO4ExMZTjfqhkk2F6CMHrLsRWaO7Cu1sEM0j0s5eX1sGlVuFCJ2X5WNa1OwWxky0lc+bOvfSz
YWAJHu1hJCTJUQU9UD7Nhvebq4Aw6c+/L+Ym7n0mO8gWbzHUv810SvqrorTohz05vch60ArDDk9d
lIOlBxMKX6uJxHRkSwy2adVhfn7gHpwvmp+3ezJQjnNMeDAc6NmyXyKza51V7ORcS7DwScstnjjL
JC7i44jdu4AeMYpzAf6yoCbdXgSZgY6CYY081QpDxuJta1uKs9a6sPoGOtdOtTbLi+gdeRuC98xX
SztW9p8eW+yZsotFjhsva4z01Jq2vHVYJZx14o2Zv0/1UfuY5rEfXpqWLe+hDWG+0VLWzRqTJoM6
d/GVq1TSVicwnkg69PzRupPlPF3B2MrRD+wUVQCdx+B0xELQMs2nxm3s5K1Gi+WtnzWtB8auqZ+H
1KDwuNXNg6rvZpw1jvWzV5jjrd51jIX8RoF5JD2kG6Jk9ovX6vLyrbi9GMP62Yx7edGooX2w+8Fb
J0tCQb1vG+jIsy+fnarnGY49EgMZFWHyMljELCDOMWMq8o4X9MskfDTSLGvXA8aNl3zgc3xrbQ9b
SzwMPl/aAgXscWoW+8Vh1ntJos7fNOZE3T29xjSo+1KL61U3hvLy7VqNGZ+SYEJhHa6TTLINSSt0
A8vmzRrzWHe7boK5Q8R3zuKj74ZJccgarSlITaBZD5veMuKPMSHxR+JhtEthQnLlBmIo1wmYd+ul
6rz6GbIBNz9uuCt/bv3HGomYYUGZcGWgw2iBxYjl1FJLkKPzVvIWjaGeOCMZfKTc3fWzlOgdQVSh
zjCja/mS/FiYhwEXZ437SL3XyYIe7SFz7d8+f0v2oPYHz9rEmeuu0ddjcCGlr5/f/kwf0nVSzHrK
urHEe433ehe7/bieoIRuh6bjAsZJyFGlBxC577o0DE+CcUcdjN00kJqQnn8h4yiwyPXspQZCcJiM
zj0zqhqvNSEjeY/LU8e7EeJcGbc5jrVVaGrKU5cnQj9MAsSi5ByrlfGx6/pE2836kE5rqFBzeKnr
0s5XccXIYVXGABKvjMWfKRg1pi/jrDVjMGFgS24nuuqmjx0fP/OYshx3HUdOauxoH1xpHjzwCu4i
/pHR5nPuHmozjDfQJkkylv689ekWbZTZlYmvta291Dzbnpq1jNOeiZpkdFTJB4dG2iCume46hjaf
LTsj/e3G4qnTjWbNsMhZUbkqbnDs9Jcpbhhq9WiNn3orw9Mamx2aQOQn8jS62ri3PNpJV4OOWXSl
V8vZa4foC3RtcUbscI9EUZwzVCI/JA5ozVeinAq+cIkWh+0vwqVWL/0Xn+HgtO60gYgGF7dPiXQv
y7VvjR3yhOuGjybBrhI90PrQx5GGS6chy+SmeL90krnNZLJkC9fkomt1YuY0Ltndl1jwDyvWZXnh
Mce1TOQuTvaOFvKUXlqgqV1fP9toMY/FHDNHohS8UHafUV7QfMJH1TZ+ri1RP89dJnPy89ML3JLo
MbUdFszKyOiQ1tOPKWU4QHpn2zyEOiH/xDXNg1f7ekxdbFiueYxWzLKBcCS06Ha8jWgrzMKzaXdc
sA0tXS0+Fa2mLYcFhKF3IMUOhyYQNbMqsxUULTiGaf65RKPtbNqSQ7lfh1eTVke3NHrGh8jzH4jB
NY95377MhVSrfyIemQ0NgAD5nBgfsc7btUiOtIUYnwYtZO4H8IPuZn9y75k4ZpxuxukAsk0b1+bU
iID70j1ZYdV6Wx+Z50YOhhy2i2U8FrFXr0GE0A85FhjUaBNpaHqB7DwyPA/LM4Nm689cmPz5midW
+8GOCTz+6XtT0q6apg6r7eJV6B80Rg10SXaZdgXjeeCjK8J6taAQPc2uRycRdNobN4ayn/KWdq6o
EUVmI+yeK+mxF6mJn16ZE3WomRj5WhuI8psEQhWLhZVH7RlNdcZQmHpnTc48FmB7FYTxne6Lnqf+
lR1ixkJ5AwCJO5IrBZASGB6pqUsJeQzlj9jqmUMsa2njGKzpKcUkjyPk6h0sTf+qm/hqgjz3WQeL
AfAWJj3AYQn1zxHCO07dlTQj/8rJ66RAR8xY79sRslY8sg6OtkrC+uBDrphKa0HqqdxSysOEwjA6
LG9rk5d37IkRmjvzHK9aXhjAhfWyIHsN4BVYJl0mlO0GTKO69Eljxbf9VHrlaqgn62oaBiT+3F5G
nBha96U0Yd0ja7ZcEdAb7Je3nEmX2KzTBZpUu1YIJbqzehLjx2SG8LH79muJ0qbHuolTdhKhpvH4
cqmAOTV52+5xAsjbfmTvW2C43Iglp7UTbRSHHk7XwpLXggySGejwqZ4nA033xrBHfuukqHmv06i4
qiUClnuxmjqnhpZTssXkPY8jpUVOnj66LtBGyzkOWYfTFnL4fB9qlf3sxIKFdW5p7JrqViKWY8vu
eGQIInuckWfWzdy5shbT61gXXXGfV5p+rIdYe+3bxt/Fw+RLWGr0nEL3c/1HQ1JjQzEDOkLQ+L14
MCFZ4itEVsy2rQucmt8kUZ9oQyX4KrdxIwZD7dFEjn+hL+9D9Y2CluZrIr5frPOOr1ETDaeG3oAS
qeMoqbWE2agd6oq6aWFs4lHpTveOSdDnfoQh7dTw2uIo9i4MeH2HR1XtL/SjelEzJ1sgZFokPqQe
u+VoJ6ee4lvBdoNmdHuT6FaYAVMrEhLQObZeZzZ2BQIruXgj1o/kc+OzWfRjkBAZ3/AfjAyEO455
utSYPuLmUnmsLNkYa09S85Oj1mNOGbuYR8/sFXtMCoKCNlfbQlh7m/E661K1Weiuf7JmopdNYd5F
Hku62UbDFnqEWLeLKECGwU2oSE7iSs/FBRQ4WE22IWgXSJwrkbEjgaWXvWqJhVt7rEKK5KqCopYG
vAl34BSwKryW9PBp+XzjS2s6cF2zMRga/cbva/0GpXpcj3oRON1c7JkRNxv2xuG9dAa6j3iIrpF+
p420rBtL761raQzlHd82z+VS5keefAUmjgy/rWbiGi+cTeTn10NmdSuTj+pGn+voQ605AyN/wzxX
Y5FWgRnpbCBls8v9HF/EeGsW4sLOr9zQraW/Yq62j+a3QUEBHZVWoNKdrNDba+nylUgLX4g1cAtv
ceNN8boY9Lxio62N+KZ4AnerGcYfK0is/CI8r1gN+7Q6DY1BcTOki/q6y3Iu0iJmtUmclityGUO+
+xDWQHc7Z1PKNIRt9/rXxyh1SvrR2IaORQYbYYEpwE/GNkqEU58nXr2v7bdNP2kWqobVxvfXr/PT
6cfDpYdQoVL0nsXB7cfTmh/SdZJWfb3P6RwCL+C64qHpAFQyARTVybHU0eVtOfz16/509Od11UTX
cTiZ0l3w7pTIkTzHKS7rvUxz56XXIMwUnczldnJj1q+qKOeL48SsxZii2eX++tV/Mkby6mqWTE7L
4ZdgoPzDKZyKM9QT4VT7yQ6FsaKI2Hjw1KpLZzSrfR+RKVnpsHmeiS1VJ7BXLO5vv8K/it3vFDvL
/rVid0O1Z1X+oNd9+5Hvcjk5OrQM+LVAGEzHNLi0/qPXcYz/Q0lYHmK1D7Lqb3VGlvOHwYmLn0Ns
+o/z4LteJ/7wfXAwLjKeRfxb9/8Xudw03kk87I3VbQsZTDcI2enGO1Ur64YlmwY/uU0z30z9wBSq
F7aNMufGD2vLurOcpu12eABp2g5DYqP2ahoTJ8hCwmjy3KAy1yuXGI7acGa9eYk9WJryIzRmLQN8
jpV0VY9ltodyr0+3iob+pdBrBj+c7YngBa2IPaxPg6giSkNjI/PGXeVbDCTjJj0WQFFfTXZhGNoU
ZFhT95d0vOjoZlazqqqIMVmPrZOQR7iLII+vTTpbqZpLKlpKTWcYVg16AjHVvGYMv5iW9gFk858e
DeBsdjCRMlZ2iRqNNHuj1F/JzEoOLmeGTxOBuo2lU5u2oo8kvrTUCJKeqOR8i7U09ImVTQUlBTXv
eOUNS+8B/MrrNbt++jIZh1JMp1raJ+fPBIn/Q4evKD3bhtTWXVK7N0mr8zCeSbklmLFm1YISA4+A
p+vTEKj3yXzv2j2nHr6J+SmcK1LjuEQHHrphdA+fKgSTCIaa7TC//iFxwvi0TFI+MYkW9s6xpH6I
SnPcQKbCo6WDnBRbt3fiaOWSlvw4txKwNLGQLvDcsThqXalzylT1CUERLh5V3pML9yBX7ZbpktCH
6ErS0STau67FfOjOzz1xJFySLVdWYGSA2Nd+Hst1og/mptPZQRHZjF/dNmc3HiXZnnYbWN2R6axt
NeUdqti9axaL80oZZxEtHX11l4H9PpIJwqhWNOJOs/1pU44FO07LnakKbG3nCzF3sZbcNGeeSQsj
xBnqOeOR2ffEtim1+oosVDpf6+Wgu/UR09jk1Yx5ys7zNnwQFk0pY1zWt1bWxNVhKRNhrXTgUpFq
TeHZCT+gY+ccZqVI4IWjP5NWAkFirYuFT+9u6CK+q0WM7j3b12Rau4qh/sjG3sV+XJE+AzaHJ7/V
YwQlU0o1BjboQT0CSm45DNSkVIsGMneQ5lBoV7k302s32ug8WDRldQbHnlyNZR+fnLCcXowiduiZ
Ra/YwLEs5oMEZ2cT+jfKloOXo8f7Oc2Nas+ELBerXsw9SUrMr/1ebwt3W0ZJcoszE4gAhGpm5hXc
Re7s0HNDhBpAwWtg4ZwJ67Aex6tlSYZmbWgWJtKYb3NdjyqaqcPKBvnFIC26RQ9JGEJDk3av5VJM
57yz9R396cM6jihs4oqzNJwXLjJurrnJWauqHIhTGOYwV4XutOsi96YnI+mqXU/JMXZavePg3afL
HY0Sn8HGltxTpG5l4JHOsc892Ppl2zdxATppmKsnSTeztfLmIX5YFnAHO0pi2nLH/8jZi3lf3+9Z
ieZ7zOSyOhi2w54oweHh7HI9Nia83KF5oEOkfSUH9MEe2LObid0t9yNcmXo/ZbHAcxDOcu3VmjiZ
XadfLyQY76xy4n4MLT8tKFthNbMH9nPZ3ID7k6Z3TDW6Sgn3aFJewRBBzTa7Etgep9ed54XdJhdR
iI7Bd1VtYYWma2OxzDutnnW86mAK1o6fGidG6f7G9FLN32gws3DFx1I81AsZUd3MDb5nqnPSP9vG
TV+wpmgfqHQanztdji3ocsviXrPkiB1iATIoHK0/tFFkBdB8025DvjJqT/wBi/YaDbbfCnpBPUcr
x1vYSRHftRkXzkx8an0F7Nwa1xI/UGB0Dv5g22lhU5VjPe61pjWrTah4v9B37GKwCKfXUO29klZn
MWOHH6flo8UlTLSjg4K7gl9v7B1vcu8oURDrqA/ndW/EuOvJ5eqYkHpjg7uZLm+Mq/JShp11zmlQ
QF6AhyGugTpV10u/OOnOayrzqenlU0Q/pc/JIeEQR1FO7iF86T2nTwKOw3VRFwroK7oLe/W0DYjU
yehOSI6gKMZWPi/zvjDdHtJ2YGG+Do9Nx6pxtrxMbP/dT/3/dENyfxlABv7fE9Dbr2WpMtEvZfIj
uODbD36fgloEqQwPrqqHpUAVTv21q/L0P2zQFQIPpsH8H9fmf6egBrsq5lg6Wx14ucw8/5qCmsxO
Bde2KzzBEEGRBv6HKei3A88PByJXuUldwYSGPJHzfqyUF6xSRa3PjGmgl6/Z23CJ27mKmFNP4W98
IxVmQNCyLbYTnVX+iqlXe0BKFfp2aTAoBHGuaz7RkT631zHqkAb5MxrWrf+5pq3oZlKWo2IW+tpK
mB1QLsLcmIdtR3eRmK314uRGDWQGqXHjgn7uV0bM6WHTpvGyo1Gsemy7maesMkABfNSRjpblQ2ho
+KMsyuc27ZtrimdXQx+08lLpb74q8WaxenNbZW/Oq+rNhcUmKeO8KsP1EJf7xF2Srzg3o8+TMnBJ
fubJnqt0WPvK4BW/eb2wiaKzQ+vtgOUrO1iljGHMt/LTqMxiVJv016MykAllJaMnE1dZpQxm7PQy
kh5ROga2MqBJZUXTlCktLwpUHJRR/EjKtOa1fMxkAVCP8EDpx9IhPVAqo5uhLG+GzydvKRvctPjF
ba+scb0yyenKLpcq41z85qGj+ag8EgjkWa0sdtkUu1sgL3ofqKL40hWRvpldB19eS2goDUrceqjW
/dWAf68D43gvcMljOAVihQVcSyMO6cr2V7aD+SjzzNgysvJ2BWZa/IFLGF6TpiEmZOpZUFT4oGgR
6C6ugyKzcd5kBCUo8GQsN1YhLu54WyjJoZso4mbjc2sNmOPV3sA8C60bnoWSK1qK3W+gvNoBVMkN
GGrKKt4kDiV2mEr2YEwYokKm5Z2tRBGc9h8ZxThr4hsZxVRIJ6USUWYlpziaXewnFBa9En2QZWl6
CZX8QjmDuw6VJBM5FR5k09sU1sS8dNCrdfgm44DHD/epH9rbQak8/jR9FqGvbXleIQTFShPiIkfC
VjoRNJ6CzbtPJpmEHqFww6KN3L6ruNoCTBIn0jPxqvAaZ81U6GkpgBcsSpWKlT5lK6VqUppVNKBe
CZrciL6haHHEig61UrnsvK6vUd/8I9TKZp0qNazlsRDkbwrZ2HDdvMlmUilo9UwUa2CKQGWUEthq
Z7A3mNTkZVb6G+hGCy3OsYoZZc4Lc5lsiflNaHa2WCwUvPSbngcKQ6l7s8bg7d5AE57ubR6raIB2
w6bjUcBfSDe6nSYnp9Xdu96Lw/ijtBa0sUGkubktfTXdy51k5vXH5Ewo0vjoM3LTaZgS7RioyjDy
aaIClklwp0wPk7I7rfJqYVIqUx1E4K6lWmy8HxOKozB1JwMyKphTBkcZE5X0Ocv6dinXy5iVLrV1
NkS8uXb8ZT12hmRlG5Ioeoa2F+VBGgu2wZlWFahcNCToG4lxkkOdSKSSLKfZjdZ5WrIBRxjss2g/
9571PFTwqD7TdiIyh1EMrtpxlQ99dYT1xpR4VYacKvmbQxN3irCpsUHXGaA9lNngsMdsOPQGRt8a
ITeWkN9iof8qH79TPlzMfb96Ul/i6svX/3Po8pfyyw/6x7cf/P6kFn8AdEcVhMMFKfktKP3dr4SV
iWE88OLvRqbvbiUDKpHA4+L8N3f9X/VDWORy3h7s9v/yjP4GEP7hGY3yYuoWzEhSvxSwvjO3NEjS
beH7FcwKUBDpHFOmljHToUjPp5PQsJ+mYhyvQZCS/hnqpzyytYM+uWejGuAZFhTTrevOKghQFOVt
PuiP6PgRffI5OOyKjeN6GTTz0AoIddasUSMIDm7lde65xvq6MqS4TZkxvPhmce1M+bWpTbuwr0Nw
tbaPc5o5ZD6yhUYRfx30ITkXfI5BQ1UGy0/V0CMGe1nacOkSfTlVvn4LVQxWbDtRW0xbIhGHzWzN
tP71yWuXpzyfOZNt3Mo7u6bcTbQu0ndTvvpZeU0m4hJKm8r1ZNhaRnYNmeTWSueTHvGn2lRboVG8
sIuo1lWzfLZ75o+j+Eys6amZu22VhznnwNj8iBN/n7Segz0KtwL4xYVMgHcWvfmUjfmLqy9000TT
RW+za/UJ9DwFqaLJX9Oa+p0OSM3WzGdVXkQAc6A9Gjbe+BCZ08UrpUMRpBMdKNf4zA7A34nYAskM
dIh432HJsYBoE9UG0KsCy06OtEobVFww747ny1RbT7GZHSOZv7RNilnaPjNURKCA97mxeEMKDln1
863FUXU7m/0WqEaz0qy3tmhCuRD5V0CRyM5UfFBGTJsYk8N+xTYg3iSZ36s+mOrU16zHEKb5LOPi
ZRAMAnVl3OxZEbGEdJsasOxGo21l6vTb3ph2Q7ychBfhNx31E2VzdH5n8auJGXRji+Q6y+SJXSNF
bhVCVJrwDitrflxCWOL0dOWkkE1tnXW80Jh4KZtFa7miA+lYzctjazW0JtryodDttZzLiV5DWqnC
Knkp8XlsckN+9qrlNBpRwgLeJuesgYko9T+9xrzxSefiThXb2ej3iz20+0bSO9SAzUxquq1acx8V
fEeEO/Ig6wk2DsNycqqZDodJ9VKZwsRnwpVADW2PDleYq7rTH8tIfPbNCQe86l7qAREJlyrIdniw
ZE4fDiVAEGogUhXywQxFTLa3hzRtsHNeHHpLBA6g4O1zp93qjFz6VDVlugVNRgDGoodT/RzvcxVL
l0vRdJ4St533FFkvKx4R59rQ6k9pyP6aKPe8brVwvDMdLrtcRmEwN5YdUH817lFnxmNT2eOBtlXv
IEeNyCPWqk2z1MUNItO8xXk0HlEqu8DQcvNzL7pP89g6V8LLahXlrpLGWreMWykFIq+ydim1fQnd
iihoVBsUoKVWUz4CwH4sJNOk9UICJVkVpGGwH5ytMvtEW+EY4D2g1YXH3WIm67qf201jyZhxGiOL
dJXIFkTUG0fYbc65Ft+WFagTFI3Hih5rGmZsezMO9gtuqfZzWWJWK5HlNrnTrDyXnFO9+M62SIoB
Aa4Kb0UPASwqufyX1PhcQWBYdU2ByDYi6EqDqioX7YPfQnk6uAybkHOIZPDALM0ddtLgopsz98nV
nPNgNBSdju2rNrUny/kd+f+dfg22gQAeVlNoqMjY7vvhSJI6FiabrNpbyM0rc2h6JZ6dE7tBphG/
ayoh8fdu0AUBlQcaxSPYzL33/lZmpwONxVjF4bDTZyayo5ErSKzJgv63h+k/GD5/HjmpEyqDaIPj
KmOAd7r85LrSTEmU7I0+e/FVHF0tx6mYqJzFVFYd+G/6N1Xi/1kr//OgidckZchQgrghf/9x0BSZ
Ja0oHRDyubfjjd1RaQZGP9Bo7Zg0m8pR3m+eA8nqWN1+/XZNVID3n6zJyRuTKwdx7I3vDK6MsKYl
nb1y3xWtuU4JBN5SU0tHb6efUGuyPe3vn6dOjttsAryXjh33LdA1SkrB+KOzRuVyGiJGm4tp732/
wEgxQNfzptNEpGXlORzeMiTlpkqvS6fdFtSyySJ61O24WDvSOtPIS8ltRQGnbVf1c4Q7NWCUNq9/
/U7/4RICM64bzPEEMND3AxcjT3xsQ1a5j41ua1UMjP3llihj85tPVMEbf/pELQFohPQoQ573/mh/
Eow4PHWt+rl14Ch1O4uEFATiBJtpn+ZOL7vuI1Hc5eN86/Z6cRdHPEOtJXptVA+i2qqQOqI61JCn
SIN/5k/Dg+Y7Z7Mdd8DnQRtiaGGCABypkQb6m23MuyIyamVJg9ykt92lzOSjZOpPBj+xjn3iFZvJ
6asThsHXMIHVX2a5KhHzqp3U6HujHMzDLEBzBw/v2tzHM+TeuKQluViUTi2hs1P2YAzLrTs35sow
+HdjCPzU2iSkXMEe69df2D+sMHjaFRgGq7nBjOzHu2JxtYp+ZbPcL5N4205IVja7NgixTub+16+l
Bsk/7kmx4us8p5g3w9A11P//N3tva8yJm1tzubez8QLG4liQp/zNS/zDygLm1bAs9defLc8Y7bI+
13XiLv5Yk1OVhBfD5bNa6ZMFoDatusfMsPa+Zpzp54o3RMaOmgw/dmn6p0fwZGUUY4szJjX30Ht5
yPqsTjR4XyP4vC7OBFgrZNKTmw6DAowMeAOX7ipPnM3o1R8o2VAFmF50sOYECIEqW2fmDyXFB6Ns
tBCWTZ/SwEGiWelG8mqXXILAbq9HmYGuYaxAtJMNquAIa4O0KTmLB8i8l6o04o1lLr+B9lv/cMf+
h2fMOmzhlv3xSymNGs7EXJR7kXNQGOOCVsd+YAevZbznmE8gYbu1zmfvXNgc6cOuhWgoihvGGI8e
A6TN/2XvzLbrRNJt/SrnBchB39wCq1XfWLJ0w5AlG4I2IIAAnv58y5V5dlXtvU+Nuq+8yk62rAUR
fzPnNxnTsPTKNs1s2uoYkZnfdSmdNDTpqUH53WYTKYRT5t2ikStTJFZEUWLKS4NyfYFM+bkpMxaB
eFocqsOo5w88GMuhKswXcuHGWBJrf3BqfYCC8Zh7/hSXA8+nKzn4lE8kQmTAwmsyUulsb3uJ5DD/
i6SS/+El4c64/MX8lO7tn35GOu+RkOm5PeqwTSlxljjQfDtEFceZzP/FJwKR6b+/JyG3MMcaavjw
v72TveusjIGm9jjg591ZvurSMCvPGTdVZPH5YIpi4bvSIM02x1RZUgHm9Y1fUQBOXebHXQuLSDQz
qbjM+6BNAVsmtvOHqqxrYw7vaiJKkyK6SJpbgk8cqT6bcntcaoau4I3jy2OWO9VHpi9VKv7fcjNv
+gkWy9LZCeXqDsdmuB/5SH+3l2w4nVR4/I/RRcppjHyF1PNeZhOkewI3TwtKv99NUNYSWaLx15/b
ST+LkUYyZPIL+4NWz9v08zBCeVxd2IrO/GxX1n1vCGRFVGsWmzdxGThf/sZo+DdYJngg5TTvLXdQ
u8trpBbvtgv0M5ljNBBeZfA+odque6olTLs3+CDCNJD83wNzo74kYhlvS38decsn5pNUT/yAy1rc
CIeeJVooxd3a/V4W86PG14Hb2TviEjnDwTlvBIQiJuAFHsf6TFN8aDJuFpHPPJi8Hb4eb2rLey+U
bs+V5d3OsEIdeyA6ksZouSh0NfyWq5DKHvvtdxt14L+4j/3/4fWm1gH0gL6HJ+qfodc1ytDedpll
qmD9bNX8qEzuvZk2K/N4rS/11+9Wu7sYtsffUdqXd74lvGXVSsd9yZcx0Eph65S7iFzacB6cAPFk
3icg5NpdtJA0V1vKoEGrmj7OXbEDnJJ/kvUV3cgBkM+G7ng3bohJib+myg/YFBicMeW4vswO5ZY5
ODIh3n1KlnysWBZTWec0htyHhdPxgeSU2UEJonPmBB3s8XEIaUmxqN/M0/ToeojFutpfdmIAuNWT
II1q97nM8O8SDrixsV4/fbURiSzHx4Du4FgJktO5RGgyp2cHR8elmh+Dv+7X/0zY/sWEDTrgBZ3/
v+/CnrppLP5P8jF0tfhHjPefX/rXjC38w+OXYu4Gq5s9GQ/4nyO20PkDdQ8FBQUMdtzLf/lzxuZ4
f9hIyYBJXQLEbKCE/7ULY/wGU9DjlcCNRYTIv7ULg3ryT2d1hMXKM9EqQfKh3//nTmYCe9EOpejg
+gWWJmSyQtdOLAyaWzyse7/lIE/avAwfIuGgp7VFK26ZjnfpXBdhmA6IeHlQhfPqXzIVwC20T7Py
s3dcgYijNwdHR6A37ygHB20tHDzywS7tGUwTdAN6QU6SjsYCx6jAoexcU+dDcGAqzmvkes552vq6
3/WRyLcYCCpVHoNlNCzbJe5FNROCSlJ33X1lKPeusEqccEXmJgbB4MbO7A3njD6A2Fk+gpaUN6ew
yRBbyGKCO+Hf2LDNJMcZMoOpcRw2TfivODXNdrfU/fxmsnKOYFlk409+Fws9sdsCXsomWMBxKHsc
/4Ffr7vf3oIlo3VJyFbvqp1gXXYUJoXrztnM5pfgAz8iZsdX1Xo6R38tsq/N9ziBK0urV7kZAb8u
39mrKz312mqzeowqgogyPF93esraZ6nC7m5U0FWvln7JvdSdmG6BsmYzwnKttjI0HQTQx1shw4el
4vvquTw4p6wsa2L0M9lCo7oED5vY5LuVh+F9VlPJxJzlREFlUQBBOiKabR+EDayYLTgtspF3ldVH
9x6wzuK6dAnMUfz8SPvqo2v2G/1hKwp9XUyRvV9+a+ahuXZPltWHD+RFwf+tICZHa+iBiORO4o6x
njMCiE7EejhnA8T4aZmC7q4a+tl42tjN7HzC1xE4sJfqa/wH3M1kHRw3oyEZe4Kf7bSi/6G5v96G
qbNf2eUihCEemqbQg7bzRaBquBvGAnwIi43oYUHOA2fdjZ64o/KHxdmWnIN/YMbkAUJjgKcUNTOC
inQsDP0RblWI6cGKrqV0gnw/rSbql6VsxTEjyGw74ZqimRLZZFzbmTHrRNtBs3PMJWyLWLEgHU+F
x9aIuBE5PQaMzKvrAijcvQwNy4ktJkPfWjbBN4UyTE1Gce0a5iXMnMln4gMqdg45mDZsOUZZarnG
Bj8IPAme6MI3ZNYzZKxI9/iEfCfj8zH0HBNEOfV6hyM33OeDtdnTEW+IMZ5HX07mqe4Rpb/aUkXj
2eOvIW55fL4HWW48rRqSvF1lN0HTzFdiHtVr0Te3WeTk1zUVRfRZosWb7dh2ms41znljBrDG7dr8
5jmm2IsNjxMZcNsuG9Zqb/r840jSzAkSsn4Roy1SIyq6G7ww/U5xh5WTVaSivvRpQWlbYVzxDL2w
O839I6+38dzmTnbohgHH/OQ5jcREb8lUlFig/GrJ99RoKv/yWr6H42oKogDmyZ7SdVyWKwNz2Ang
tJeuUfvYbeH1WKrsRKqzSqKwW85alNMuWETNaBmZWN8xcDdc48vbOGnqbEigCB/wCoMyFjYqejkG
t5Dpn8ZNAYHM9QEmkPdiDRd6z4SEcSPZ8w4DxCNZCTYrAVphQ1E35G4PdKDGMBNKP99nrUrY77ZX
ZivVz3INbs3Nzt6AkunjgoHkqUX8fVfOnUoAnW1s+tV8T0iBs+871D+a2KKD62+3og+hpyGMJ11d
1fvVqqwYPo1KLOYBeK+GTqZVuL11WcCotA7uNjncjLrKEmkXTCudbjj0GYrREjjIzTBk+s5XdYj0
p/sRcdoekNuFO5Gt2R43C/vyjKCRDgzNcesoZup5Ni5seutqrdcZnXf+3glbpblF51MFa5va0dRR
mHTDKwxHfTQJZPzGvIdYF18bB0wav6bBrw9rQbDOOGjrebbs7N2pPFKLlqxwT37pNjhZ6TJOk0+3
cHQa17tqsXjs8Q+xV5U5BHWJ4P8cAuNPFoPEr0kW0UFsXE1lg8lr9FySgGZ/C25Xkl7pDSvsXTuS
WcZHxKrZS9Tj+HK8JgMEPhXwPsP+R9tVHb3JIqrvMqibvTXRTGfCDvekg0aHbpvlm9SZ+RoNubEb
Z5DQnW632xZx29Xaa6Tn+MYeHP7DjfIX445W+iXAjmkmVtRP+1xt/i3LUAu8/DJW1tlbyvw6qpow
Ykbm9Uk9iilIKpuqETuT2FJXN2vs4bRJZttybh1AnMhJigVVIcLGQ4BC8BDIoDobQ16ng8xR1BqT
8YLNQr3yxLV9KiYtr0xnePSzsntg2G/eOmXVpiGIS3+qeQxcgFOLrZLlsrSxbSbHs3INlHVB+dNh
i/ZzagbmcIXTbAn6Fk12geuv55YxiZOUa++lF5nYt66Y5kfi52HKg9sgtafH65/Z70Y0/SLKPP+O
Kgim4dqaiXK9by1hXDe8U1B0nAojIAAqXqU++5YP7oEB63vmT5+h3XuHrXNHkmygY6EB/b7Oa5SO
dWenQTB89A3gyNkxT3C2KqQBtvyZw/GOq9LAjRI65XHGPdIl9ra6LCgy6x5L9bCrlK4eWot47Xxs
rxnxTbtmtLGN2uiCSYQvBi13ymq223wdSSBq1BeBFs+sISilqC+YxkAZcmbiMSxotGwXQTBHl8O1
8vpLMdOHyUhXFy/ccruizcSHXVXPhu2zP9O9+V7YgSBRLQx+YiB8nGbrFzzXOBwE/mMjeGtrpva9
h5lsqczgHK3ZBjF2ctHkgEXN6QXYxZ91W2WcnVLuQI4gaMxngjmWtTkRpHeCoYR0zre+Cb1W1zXP
fNwK39pbg2LUUI5FAoL2MMy1PHfj8uRuhdpbW9Gy2bwwbcvta6T+TEZn6p4Y22NFUmTFxVnjrMxT
oPHjshzjtVXNHn4+xiEj/MzAiVmoUN7M3nPu0G6Tlxx6D7018lx5n43dWAi5JxZtBD5ckWXw2yDz
M2g0OC/ri6lnX6SkIMiEuAV9DCXcKeVKdyewtcVz6BcHKpbgEUdWnha1LvfIKpc7uw2y+wFg/MCH
Ti7KQRTmLfHSbuIFkkeUDR6K38VOB4Kvbx1ZfsMM7bNVLaaD1MJD6mS33eNU4L0taQUD6Pyej7Xd
5Uq/Nnrlw17aXsZSHC7FZm+1d10w5omrI7q87he64CMLNDzEhnmXaXW31Yg/ihEBriIdSjbv7EXb
eFPLs1bTvbTGu9Fob6jWRMIvzKRtzJYExj+eMHC0hM3wmnthTVSAh+KVVVXgetdtGYbXftO34A2G
2F4D6DmMubZ7e2ir/3CYIJCJcf1XjR/tG53Y/974Pf9cPtTfayqIUL98xZ/9XuT8AaHOdvBa+H/B
lP7ylJj+H75zYZRc0IUXZeR/dXwYUZBg2AGBnCyv2Cn9v47P9v4g8BfCiQtJnkk3TKd/Q/1ouRc8
1N+PsZnJeS5iD3IJEXE7/F7/ODHlfTFmCNGY4nt7eJ0NN4hVTdb8Yte3m2X0u8IgVmRhuP0Y6PBG
YXf/7s9l/yQ746k3B3WecDTEF7o9OrjJOK2Z42eHmbTm+6ntjQ+cX/hB/M7ssZ9nbKA9D2n9Pekv
q/PguqKyG8C2tRWcNmsI7VtW4mb3TdW9jcfbqLbOgUI4IvsKJdoq+Emok8ljqaJ5bFxCgaFB7jdy
OTjkpR6G/hvZ6yNapKClBzoX0eLbbLOzaNwFhemqfVG7tjyPbi5qzsO2QoMaL/YKH0UwNrTOQbfa
L+6aK2wyG/tUrB5utqAHtAMCfJDqeZCXK4b/5XO2GgYKKCuo5j6FF9B9lG0WfuV+mQcp+MJFAXmD
DjWjhlAkqQBiG0pJU1G76lAxfbwKTWdTyQQh9yojMhCyAJJmtZ+Bgc+7rWPLloZdeSQaChRDK2B9
160zwlFewp0GEvS2zh6SeicvjkKJp7yuJR/WVN70HGDH0tYvZSecQznqMraaKD9W+m/xwnnxKhZB
67nipcG5fNO5w1WB+fhV5U2bTLXCELngPmnniO449z/HJdOYrPXbhqUksfuIRbdzypfqZZlHcqsi
qyT6yP2RC0DrTlZNT1C24HnRpx3oj15Yy3Qx568+wC8I9qHdHuwoepw38YL+9ReDlfFqUx0D8Cq/
3Yo+SJppfOsadW7mrj1Wo5ApZo4U94IdK4RtV1KaYBlRZxQ55MfKrl6kaYh04tTfVc380xetD8Zx
y+511MFNMRcjjqbLnN3J0orT9eDOLsUyfGMblWw6gxJIcgt9jKvn4jqb6uEmHLW9u8QgnIJOCMjs
mxdj+yyS7eJwEpM9Hxp8ID/Col/OCyOJnew94zGXqwtcNP+ZOVl35xlkuoxiecIKUh+AEQmuXimO
beX7Meh1P3a61QPJ6YHgxIJ24lwo9sNgR/u88bi1CiM6zL7+SfhRc6KRRZzJ2REzahYwwhfxo3Mu
JaHXNsRUwb2IzEYB5nPgarew573NACdgziTcGgTmhvbybHmtGROC9WLU2WkDqBk3ihm0NxqvHglb
sVMt5bnoUTcZiGB+OZM3vAOF5u5kRF9p95JH2fsXE7RJSuZcTVc+/nr4IUPYp467GehzfFa+My5R
AqoICM2xrMzcbQAPDMDQ5vTIBEUHT7VbyXucqgS+9RmiFol6YE/BG+4y8rxoY3CHPyu/GZPRtLb8
QJCRzbg9H3A7OCO/Gw9WtcVM9z/JZcSyns3zPTIDC0MBj0UezThsYOevX73kUN3lgbuep1G0rOv1
qqPDyKMFB3/1zSXp+W4BjytSN62+hyWdg4rc+8s0Fb/WUsEixS7f04yZvdS3rDvUm/J4Wuy4cOE2
WnNjXhVt1CDZwsJU9IZ9ALbBn6xi4ruW/iEoOk6JheUCGfRATukNWJRuF1No7+yyaMOxn0P7sMPt
+0Ji7wtJNMttXRpg26tXexMmDBPSyBoSKEejd29LAlRTOJQlsE7xlalwSIUtxUszlBiSfemJG2b0
M3rzaXNSVl3sIJrsW19j3oN34TDUcOvubEUjShFnvp6ZoT2ixDOe8E8HHzaMgTSviJHYmggY8ZQX
vMZ6sQm769plT9Nn3vj43XZjNtL1jeOItajokLCIdo9vfz0Ml7eWdb7/ANDW2Wc9tnsGGAWUg/m+
Lhiwi1UdtYXHB3A/IWh9uIUxioL2QTvrWzuxpHDnJvocbPUQLG6hkdc7M7j08bu/EoQhTMCfhAaf
8OeEacVICDKMJUcW1IAlSmM0rlBBF/twnixc79DGQN2IeMXuvs8IQotB6d4KHVZ3m2HONysx7SyY
Jggb7UL8mcItPgf2b+ROfkCytcSmtmH6lOUUS2s4QD1ix+qMN9HEqcVedkVoRitkgkU54fkheExj
Z4T29DiFmx1XISPBDsc6M5cuQqe1HIy1j07wTzI668Vkihg1n6vs5p15sbRPFvGjUlUInhv0ezGC
EPUciZJIjpANUu/WBDWP/QnFfk7dLX8tffANoEu325AB7E0lRcLgC5qQi9SoaJdiP6HXOhtV/3Uh
e1JuTlcWOSHxpi9dpx20dyylzWtkw92uNVdCg8VonjbG0EfDC6K4ly1tFpPhJMwR7OOfIne0KiGE
NBXnXe+/bxvdU4toBgzQ+G53VXXlyQxV9wqGPnP0yhq6tK55BkAdCbdIdFX9mvw62i9ye8cnDdB2
o69G7ellN1lnZcxSSo7+Ksp/NNLSCTHGw31W2VlSMMu51W44c7njpMDw9EZ4/S86zp/uKOp97VEw
zIv72gwkqTeVAr0S8kttgzvEktb71zC5bPkUwkuXQxS3qy7uIemXD5HdyZMZ2ts18Cl+DEH1PjWZ
mXKYdpzaYn4NVxj67ug8CQHWds4ZPpULqsrJF/UPu2V72CDUOk1u4+/LOViTFqvbno1ac81uVu/G
dXOT2Vl/qCJb2YH6QawjvgcyE6udSdP8okx7u68c7KPcphEyjCIgXpEfmOTbn8eqfOO1r0aGOm34
3AceX+uY69Nwye2tF52wucofJtKU7z0C/d6C0n/CPq8TAthuXbtTR2hNuYOIrZQoiTJ+0Mx23W9M
KQFaevQWK25Zd8t8+xKPkvNJz3pNiegksMufGYDnnc3wbWkZsfE5x7a0urvZ2jAzIu4/BosXvutK
mW+TuXyWMhvvNtMxyt08F/OxlKMDAcKfGYKX5F/i4R3n2CtWRINzxDzb83gizOaxDyPvESGVMhNO
TYMSw5Z24rmq/qUGh3hQXtSczxR9VhevweAfpLQ8XpmWEfyRJnebksnmmsfh9oTwc0rQ0VyT1lR+
VxDufrR5f651kWGZ7Yo86XPnC+6MxxhO2J8WWR4NsHI/qmIDE89J6g4ZkKjIhksXAgI/TXL7UtlN
6mnTQ3/KODxv8C7Uh6j17ze/vcpoEQMwF3a3HNniEawI3SH4yvIA4JWtAlgYnnj15ODeWJPw0qEh
kd7D+4u8QG4Mc3pmyt3odI+D4w6C9tBUt0tlh8xasw6ayCinPN2GcGxSFgfrXRuK+pBbQ7nPAj3u
LfRrO8n3hWrENw6lx0LxgBRAvHKaVa9ccdP3Wi/mU1WOZFaWgTiZnqbizXr/3Lcz7muBsKgiAVrX
L7kt0LjNxtrE0VYMZxQovBCFqaudFHV0hoU/J0WzWATJu60EsIHtZjPV8DDiGX01w2368tiqH0PV
YQspy/HOzYvhW+d4ZM8HqivH1MEmUjUeLgiqK6QQRN10Je2D0s8EHdlM6z2XWKItkg4Cilqu806U
vA9XUeg2zQ5Dh/9Nky3rf88rJjTpHJJjh/nbjXgRh4VhxUAu186tXP/WB7PzNgca71YXTE/11q5W
qorWuKnbRbxljdfuhywkC6fZlpqJfwvjKCzzMHZdYj9i1ejm1cyW7AH4a3tcGo5XJOtPuqE2Zuw2
/WibtsP1EqB9Hbf8amgpSet27sGnNHPzjDgFNY0Z2AcNwuy67FS/X5uxSLu8rxNpbDUrmIFATA2V
64Fl2DCk3sYip2RRvZtLC+54u4H5tsv2CAouv7cBjq2PYVAO3d2SF4uXRvli9n6FgxyYmPhqGJGu
JLZMk80i4ItyU1y4uFXQa/ep+5OZi3E3DAaFBagguwQaL4TdenGNxFeAZ+tNtkPqqIJzFP0hEefK
d44jEe6vpBqhUQXwK4MjTitp/cDvl6WmUWb5tZhn0bODMYcS3V+usVtPkFMqI9CcPsQ9Xc+jIY8T
dpzHpR/pBSxSczcPDsA8rsaZ2ao8DTyT6TQ64lqS255k9hT8ajDSfprtZWA+CMbVh6WRz6qKMvGG
jQGvvBtppoz+RTK3bUwq8Zj/BKqfH/2poQS32PgkvRiCF3w35k74nM47bG/VXtlq+zAprK80RMa4
pj/uAmkeOn5ZAnf68UFKIQk+dZtHrS3vvEmhExv3euqBzIPhVDTOLq9Qr+CCojroySZdKnzaA17u
W9ftG4IvLfeboorcsbkgHKG1yl3OXUdx3q+7xR7G3VQHJ2a9c9rRuD+OuYj2Q2XaHx7O4CNhYDIm
q6fHN0S2Z4Av7yByZ06H7gLeEo3Px6sK/aOOjPkA7/vOWYroC17E3cx3gv3AtFkL2Ouxt+qeUmrK
r9E7w5EnIfmyTPL7vYwWb9ezkkCXvNVmbJUCCXnWFDu0iwXdiFG9K2p6cn6C5miIzEkNzU3Sar/F
ZFwzBTNMY03c0nH2ZEqi1I8C4250tvVRapJiWFXeLBWzdA8gwkAFbtQ70mGKn1L67k2WCcFB2+es
s0ifqBQH/0Tq5VoTALQNkDAH1O1cOnp9KEYzup2XnEhjRp3HyheEY+Elj03V4VkyrfuQDGNCcQC2
woPKP1TAVrjtVlQbko3lbYVZOlkas9pZdebGJc62txyTTOzoC6ewgb/5Zkj11jtBheI6PLjeYhHr
Kucvc+FiDbF7nNYGvrRF40nkAAhKVEoYsFa8cTG+SD/1t/oD2G+xm/m0YrtdvkOuvSpycKpb/9WW
9XdVzpfnDU/ejhwt4IKL4+zwztoxAlVyy4TyPiq1kAdF3lhCzQz8/RIVVJPEw52Xg4S47vyy5WlR
wcEyqyCxB1dc13le3TN/MM10IvM03M3SnG/VSL1dmjO515fxzxIqeYr6viavY96O7P7Nn7qlRStJ
jDhCsQb/b/T2QzkGTATk8DkWy3gOCCuOTSh1Z7YpaVGsEsKeD3QLId6Z5ej8sFVFvs9Z3NKvUYqt
LWohdyubE3nNc0V6iVpfWS6omHnPjYNa4IVS6lkYPaG9wxhcFT7ShH7ZKBy74pRp4pbiYjKGtJ2n
98jq8cmsZCiV9ktrcOSVM/566QMVBcoZvmLMb2JyUllwm+GMQjXznkkwBye4VfZVuxbXwmjfRhmo
46qKp8EHbMJJutcr1VGby/ap6GzQokQ3OXPrfikPEJuZI4eWRvOyBKHzS8rG2PZ5G2KjZ+pB8b2A
MIs3v3kkuQNPfpeXYDtlmL3P5sTGY5lnnAbRqh97yyIQvQ4ztjkMIPTeUwgwKf4Zl7v14h2qyYke
Ww4s9ISO1/n88TLoH+FQjAZvQrPzzWo4MwaP9SbyhVYnS/moZHBToRG7m32XwtrC/gdSrhJW7NsA
4JB8InzaTWYhb3GJhSf+hv9UteEvO7cf3ZL84yoU0EilWZ1Xj8vVcvRnVsmJ6D2jyncAu9hIBADU
vHo5byKoeNWtl4ErKamtUWLsvcwCZctIO5oIBLb8C/FxpMq7QFDQO7pJrmyOBH8ZZn0EcXEM5v49
D7cz+mhy1YRks5MbN1nE7nWrsbaWxBdLax732qmCXVD59Vl6jP9IklAJOU99QmVqJxl58UM+P0BW
/DIbwROfrR5L//ahd2WbMpgJTq1b2TDExuJA78IAcWuMO227r+BG1NWYGTLVg4+4uXYICDNlvhNd
Y8GZojkbvEmBlc5NJhdjF5uV98ViMHqYyFs4lpkWME3X9ypn52yPq7MPKthp5ej8yLzZetKhV6Fr
Z++OEL7TPz0VzE+cfXbs+wDvA2InzkPPMAosTGJlhntTEzrGnIWcmt1gVtUx8tsbd6yhkWyOizNE
6IidNoJx1g1mUZ0vwYgWXLZ9JVb5oayuI2nZdS7pjtv2WeE3XxICiIyPDp7LXWDWZGFz4Q2xg7nh
GFblcA3Dx06wd5RFCtiX1QrYH6dZ1x/UWbxauWw+BJuVu047GbCHYvo0hP8L6cEqYcYa6twzhn7Y
FjdLPBHoNpHC1N/CxZvubbtwt9uLrhymbNB0B6agDTTO0ZEkq2F3uXjyA1b9YkklmqMhQWIg94IF
Nv1CZtySIu5hMOcyOIpsfl5z7xsVgvfUk0G5B783HnkPEJIMii1dFL7okLQ/WbT2U26yXFKFcxda
KvtoFpxQZZOFmJVtZAr1BSt3pW2Kmmtyk1Tcj3NxRQ0xLvvcHzrsdsKfzm7L+RP7I9klhPUhqGVI
BDZFMwujpmmwNrc0N5R3upMekT7d8DJIt7/q+zCcAc0GkRlPIAQOqyzxNHEugCXGBXzLLsp8hqZj
+WnYT9vrhBycaCayoWKHAXXBlnhVN84kp+uAp6dPTKlHZJituN6klEPKhQVkAzQmFROe59iyRzzJ
w3iphDhl3prKD96xToe82lM5HmUIvKk3lp6iNXRhUuZGPWOtcJYnb5JEj7YmmzI4d2A3pW1EL/Vv
4UWRl3na5lm+wC9c18e1QgCeOLxou61fVqJJFY33YnNFU4I2MgUy/Qund7tjRfBAfEvJMsyH8Yhc
KvXkRCCpyPqHJZ/t17KkAk9R1eEsHzzrXvUdlB/kWOGj8gbuU86y7r7ejPnVcMV0dkBRTXHDAv9m
WI3xFcyxeWs2ej3YEl00zatyHhR2nsfIyGhfBuzsV4ZR2D9WcmzPowpnPN4XiS6cQd7SruVYjRsv
bG1qxgKhCumivJQab2A6aaaCsTOgPr5lwn/hP0WDU2P+sVcPPoH2+KQbYtvHISfhvFL3W65cwqpW
aQOjAvBrbkF+Ll2OyrYu1l814JO3zFIUaps/IvhkwITSHMFbnJeif518osy1wa2bdy6XGY9USrMj
dmauyoM00J3AvWyuhmwJTrM2x50k2fJaWrA8qOwt87pDcP1tLNtx4ZSFUIjCyU38wc04TkbjQVa9
vEXoHx6bwiIVfd7kAfejmziy4ikxBmTAIb6U70xvDS4xLZ9N6rvroev1fhqp/hlnBkxpjOIRScec
hFEOioZdRpJL1dxMY/RpzJa143DKjn7hjamB9fwGgwPY6BJbgOidU1dY4T0uUujIqzeffSNAkO+T
N+iOdB0TFWPCvHk4qyKabmCaV9cEIv8gdImQ0wyzVRmuH/nagL9xYZBlYclY0coaZmXD+kI2W7YP
YJntpA1qx+BBPxQgt5N5IJCnUhDBk65qV5tBGxnKzmKl+IOCePSQlxvmNrwJjB8JrcJ2hMuFRyKw
WOOGQccc2Ipq0jA9e64fFw/ywFpw2ZTeRUhS4cy/NoI+1R7rG2asFpVGV+wt5DlxBI7Zqzb+vZk9
KGdZ7/TYMgeeq5dI2d+dnMMaP/1OIGdPmZR8RO3gx1HOwkNDKYDHXJspIN9ub1sVJjAXJmZeAiaX
tAoksCAvNjdwAdudUwjCt8r+VSrSYaFsHDPDPlJYjYd5c+d3Y2ENYjvGd8eEcGJuVMgLsvWDnLmo
kXJ8NFHZP+ipf0BtV6+x2YVc7dalESxq4y50ohUCCMLKHmzQNV6/L9cIppvf7KuB8x8L5Iaw3MUK
Omp27XmzXM9SLpiF+9ffu9j/6JX/1draRTvz/1tbfxs/in/YWv/tC/7cWv8tHcjEdG/+JSv+S6ZM
A/qH6WNzhPn1G4XIavrvWAAWU6QwYP/9JwTgd5iQaTrol3F8suj+t0AAv1k8f+e5AiSK69F0SDK6
bKoBFfzjsrpDIEEdFa43EWvFjUEGYsh13/hQ8JvGdU7VssD6nfNcXrGWQfm5rihmBIL4tW+H49DD
9kKggXtjmkiqENbyWKyrd88pq0wn7iCAZLDjHG1O9DpN45O6/WgE69LSukQzjIRvVEpRw2SigbBH
APbMJWzWmXEXNewozt1QMmlMbMvqwl+ODFaCmjWq72U+5QE8k+yUBVjnMFqHREHKmR/yk9F2AZM5
tyB+Ky/1gMOchSMVSUVRZvLbcs1LdoR5Y+cXQ8K2Yhho3AbuQC1us6YpGONxkCUa7sZz2xBJtsFe
O/KHwiUN2OCHxgf1TLwQBQJYsvJh6aCzLUwpN5Qq+6LLpo/IMon+Vg0CG0Ftin2hREPbzQgG/y97
Z9IcN5Jm27/S9vZIgzsGBxZvExODDJIiKYoStYExRQnz7Bgcv74PQlVdKSpb2VnrsjJTVlWKRATg
8OH77j0X38iCHuYqQwrlKdalnPYPpnF7bE9kGpWV2AIKmW+TOB+ty5l4bbPLcys27y0jhoVaeZxn
a6el8aS6kCAUh4sxsmvdHsEMRwKueEkDPZ8f/MJOu5sGVGDFUyhxZJbj5X9mhP+TkMWXq1vmfxey
fPza6/96SrsYyf4POC/n+0/+08CgfqOz7PvgAM6GA4df+k8Hg/zN91CyuD5QL15R3vX/mRpspC6s
FiqAewEN9Q+hRswQGJiB5dLTWqUuoFX/hqCF9KQf9SxsRVcyGKmjwLyYLd6azGPjTgWN9wQMgBpO
dVB5WGgpb54csOZs6DVMeI7P4qEX1saUMUEICCF2hS2mY54AJd9HOPwOHUGg7+FTciAnXPkpDXRB
648Nj5MO4ZpkTGY9QCSdYzNNvEvgGao7DNkQLVvPcidW5sArSBLNPXQFIXRBrynnYxu5VwxtNCOd
oWcYl0H8AWUbwu7R66Jt6Gefwml6En0RUdGOevNh0eOCHKEwh3S07J12s+E+nmpxpWvSGqgl9XSQ
EL2OWxKo4SOZNr3mR1BHI5YZLxDp3KdRk/W7ZM6mY+e0gPgmU9EsceyPC3mzp4xe0SPQUqJKuj65
k2EPaSBE+rOBUpX3e1n66S6FYnTA1I+jNCG/8H2c0JaRzgxkq+dfc0IVp1CkHxDM0ugM9HgTuIaG
a6G3VgtLKkakDiMqdfX7vMnUHf085z7C4UXFmL2nOJCAuNbwA2sBDA4rFcipu5dMkGyV24IyMrfQ
6bW7deuQwHtLqU00OxyI8uYocCLQ1JcXYkjeUSsY9U4awJo7RR44eJGJUmURL+61Bp9Et5eGEB7z
RaNd1MdwqvQHtzcZZIV0EXtrlB21SYN2ouuJ0w3ZolwvgTzqzH5Gce6hR6Qvm0f6KaqMfRVO3QeT
GxdPg119XuPqrkTSqA3pm8kOmzP7XO2BUorjh96tnGo3qrq4CbIS+EOVoPEMSYlVG7In/Xfx0Ps0
+ogSp08wPkddJO+h+2d7L/bna7M0X7WEC0NzevH3UZvGdwtJJFcz+Std5jtbWAEzJgxEoIXwwbtV
VnQvHP0JkinVVK3yS5SCUXyatF2M93NIDNELiMn+sz21aHKRxN/7ZeOdMKg573MfHyqR9cM1BNnW
32pCfPVmasruBqfA5wkQ5a3FGXAvJ/urW5WfcZGiOqf70ZKlDaWySB37HeuH6HdlZ4LnIE6Gx8Va
NZWAzvc+sfE4JUs60UfbHTzaVH5dFeQTT9PnBDqwvRMkOiG7RXCJ3ivrIOfxlPee0jB/cP/ZJPQt
wEzsxL5uWpjOKJYNDZhG3pHK+7z04bPdkfVkO+G+Uxw7KZOkpMi7Kmm7CwqMiDNi6X/0ouAxjpqv
NmVANPyqaPYdst6jh7Y9eIdYixiYMFiZK77Eoc/cwW+Ay0vb47Zv0xNHj+lyFhUmmRrhzkzJtZ/k
TR/2yFWCCODHduia5zK1muGhI46cj9QfMmuIYBOjpujaHKjZSJke6vB8GGwKAa4DzZ8DQ3svFwkW
bYiQb22DwWQnYF8ZlqKewM7NDGTrpvecaK8cyqBJGYl922jOSoqqlGj84KPblcbb6OVEOqB1jHWf
XOQBiVO0c62DF6HZD20zHSo3Q+0C3u7T7KHoLZHqn4JUHdwK0VkTsZJz+kX2k3eZdw9qkD6fT9ES
jl65JRWK8Pi2bK+ynNNJPQzNxYglfjuKMr6ZRixO2yFblse2sL1LTwfdzYzw8GlCtDsUsAegCZO1
RMJ7GtfBfrac8pA1J9/MnzDj+Lu66+XljOJ77/G3ToVn1zeicNp047kW2ve2biURDVhD1GWOa4KZ
qmvvHU7ij4EXJBwVodomHi22rWkWcxGRwcC2pshzxGwhFYRZTScqDGtc1viZ9IaMYv6QwGVSYXeQ
eO9WkdhtscTmGwQgSjajUiQqx1AO0edAUYn6LwhccKMoBO+bxK/Erpb2cMmRswBeGnXXaTF8ZmEh
z1cX47Fa2om3lBbGQj1nmvwVMKm/yIrVZq9c1V+7ZRQexli8j5UfHB0LYVFqr4CnKsguCoU3Ilm6
Y0+vYANhM4CUWHMkrQj5Qf5rX9pmNZCFeXLpT+6MhYqegq8nCjhrQEzfcDIbMCIRlqlSGkvFQ7Tq
jlUfq4upCWkKIsX6Rion1g2jaK6XDXMv6KliFzqyvWyxbkMMiJGk2LNz14l69djJVWrmmpukidPb
FK30Ni+wK4NUCneeTMUVuRvRgZPjif5ou0cd0L96dYformymfYZ48Vo7DjvMwU0uuyX8HVtseRl7
3WsbAoMc8ul3tvnD3haGIsDAciO65DLo+vjIXtjBNR/cjiJ60H2FN6KUNPmG0bunUlMeOqtHu589
DHZv3U9JdgduKLiC1UT6gV3c0oVfDrOfI8umuunZGx/f4sFbYGeTpARo2hsHCJLubD64OWKXaeC+
PrQg9fyrJdNmuDE9YYp7ycqJGPtM0dO2Y3CauWe+Hs2vxd4nUdgs76k/h9an6UzlS0muX9aakkTZ
egb3zbkoQHArLYQhpSF97yFmyLA4LmxlCI1wb8dcdAwrD++YzHCJbWzRlV8N0iFvYw9L+04SEJ7s
GpKOPjroWz6WtT1fkT8hyJ+o+ovWELK2HUsFpouq73hl+/nE1F9U3IMx0UdT2stelMyYQW75L4ZO
Nyz1ISNrLiQ0mH08TYxlgHmxCg2B4+zxfkygpwLipORgXfSc7O96E7SHKWhhENGJrchQZnrNW4cb
hDVpPpCGHKO0jdB1ZmtVssnR2oels2LJKETsbDBWm6ke6H+yulEAqt3GOXXNQK9Ry44zG6r3IcSq
lI02PRLWNujSSZCRkEWzbSEE8YrUwIpOQdCPA/0MM5yKJLcuKXb4bPwi+i4bjpvhO+FZvt7WemnT
A44NcGhBuFDPcAYkCHFro/IDmbiDw5jdB0nXPmRhNvWb0Dcpiq3QQ8IUzYeO8/RxEck8IvibR3tj
m071G9UZ/bGAx7CL6Gdfl9maWwXNy3yCEOUeEJlcOCiwkJMsINrhME8OP59GMEGRucWYRzH4pT3l
9tkqb12DvHjdASELKOH4XQJFtT9iBFoLbOA1gWeiCjsgQK1obebaxgOm9Scm7wV/U++DnxO/U29E
yKE8GyMo+y36xfna8gB4QC+X4A6D0teTWw0ApNm6fgJBq+0DAGN5gg7OS24ab8J9hbqBwCLlXfpJ
0KBscjB39EU35Pveq4oLFwfsPuShXaEEbscd0YzmdY6C5HPInvuDNL46RW5S+dvUjOq6t9ma7aJY
xOENDDRnK436pOHzfoSbD+g69txDYS3xVs6efdlJs3Q46DL/2WlcTJfk3XVEBSvmgUKGN0VmzFcJ
G3qr21S8MJ+mV+lkiT3MMP/TOEJh2xJ4oKKDhXE32Gnsd2TclN3BVNp5gAPs7D1/qja1UfmeoIHw
goTtYe/RpzstapwwksXTQ08rBxn5NG8p8slNnTfJC9YvKPyyrt2DSNHB0kxuoICBtwAQi/LQiXQL
aCTxD3K01aus5Hzd9OlyGwAre99MnP+3zOcZGlqB0K+yi0+xsIt455kshBUH7hr2jH1lN1FLK8lr
T3Yb+/fOorGe2g3sdKKC99ay6hmU2+wN1Fv2/jYuFi8atgiRkpypuawOk994F1lhVZezzV68we77
SHaic7Dsbq+bFrRvTPU7y8rxNlNKnpgkRigaCS+LokXcEyR146wFg8RqG1TXmQ/IUJT1Nh9Nu0G9
zbveudmpoea6L0pMAHGoiy9J7nvLURFpRrl38L+Nup5efQTnwbYpwvlmlHJ2DlPn1of/nP//T+d/
2nmQWX5x/n/BsY277ceEFFhU64/9sy5IQgrQGMSBXgD8yHMp/v3TzUJCinLws5xrfP9z7g9/s21J
DI/ND4Hjcfhd/6gMuh4kBFYotstSuS6Ahb9z7v/x1O+ShgyA9Fx1wMVyDib/AcZElEgLy3hAYjwW
uBIrLMD3HaAYf4OVtv/8hxtz973e+F90z+/qtNL9//9/lDj+YJk5Xwx2zgp6C6l1yLeQodibV+q2
du8TyzTPlVvLR6PH8AmUDCV5yikQyQgmfgnHrDv+G5eGy0Bt1of95r0pgKZWLmaN4uh+CWcujfs1
3I9mIi1RDb54dGiAYI6wO6LbKElgjf315ddf/6/66/rNlXQlcK0wQBou3l5eOmlchfCM74tyzYwO
rJGIBlsPS3OV1uvl5hJP2q+vKRkjP1+UoeJSW/aJhXzDK6qaKhriJpT3xOzJR9YY55KaBHmk5PiE
T41G2eSmDhcfxED8DblT+tVnOr0oLJ/70PqrORgC+XzsccVG+2Uhjs9HQt1u6b7b4jSuxxuCYVdb
NdmOBDfMuGyc7a+/B+/GT1/Dd1ZSBzy5tYbNv/8DLyyYAmeYVSLvxUDfNB8Avc3FwDYo6GfxCEG0
Ps1rDuavr/ojJ/D7E4Otj/uMvYfknz9eFUu3ymavE/eZGMUjiq2UYnGVfLOzmcarIJDacxtxy0En
Wb7HlP36+j+/mMoRAdoY0o8YN2/flTEMK/KGZgoL51zc9YVB+jHfxWMrbn99KfEnA8URIW9WYHPB
nyh6kVG6su1B3LNWzw8W/f38MKb4edCbO/0rYUHuy2j769tpl+W2URMvi5Up2gE5qr9ff5o/++IO
4EmwV4Ss/zRqpWvVYcsO837QLS+Jq2BrXNN9t8dNWuXhv/GSKDDMvJf8R3lvaXSiyezUckZ53/V0
jREwEXHqrhFjwxr1jBnERajU16e2TRnlIdGJt+UYzqu3VFhQ3bKlPlk+Uaox9ox4j6IQTkI+Eg2p
6Z4kyUjka2Uy3jIa4fN0FcL1Lr6vzf8r0/Jcm30zvSjJ8yNrxsMM/BbflxVxNAQYye6jKCMlm5Jq
R/6rPz/Mumyeuw5QJBk0zHuGG3gOroxTrLXb3oTtEaodm8SUpKniYpkW9FgisvvXcxz0rx/tn8yC
CqszFkwQqa73lpJjoQsYfYwj9yBRuCHn28wGr3kWNlm15Gv+1cheK+c/zB2+7TGqWXMB4mAXfXvF
Uscys3PT308EjJ48XXovJE+tfzicBQbbme86xychNEojQu6AwePbnrB8vE+HPG02TmX0q1OPjHSb
GcC2eAlSx2XiXMfE+RYRlsPiRSmVjFRKlCdD2Py1RajjpaRVThbLUP8FGo5v8PZr8U14zoRvuBLq
0bnd94cpcQnyULXEON2TNYTev2FDv8uUlb1rnQLNToU/YCKSaEQLLj1ik7bpWEbJISSdKtvARXTs
rZkp6MlMjnu71OownjOUEr8fBAjUGAWgFXlI+rFZYo2xk8n6gEAv1jtb1XW3mc6xTG6okn5nS5s3
I+ungZNvssY3rQYqN2iq+2ENdgr6MruWZVDfjhnYF3yZHcQ8uMDWJ8EJ4Z2oTfHFznuxw8nInpnj
CWcnw3n61UDs8q+0Sapdqlm/r+zQg+zZOllz154zp1DhwkV11ygqTyVBu6HAZDVPQ1WQSu1ESr0P
QQnaAMxIe9t0cmzJ1vFi4p1oqJhu62sZ/A6iDH0jZUidHxfADvheh8HtLiWoF+syCoR7LeMBOX0z
Rhz5wxDSyyjwQbhj3N1DyCRWK/N05WHzkDlGmSRumjsVlwUi2NBNol2Q0WmljMuymzNGFB5KzmU1
3tkWRFlMCYdSqxKaEllZe94Lhjm2CVQ+BPrmdSIeG97mPjX8mFE9GbKRg+IKkG2BjJceg7pGM5oP
rMwCBUiDAnqg6HXlnPPBfKdur0nuIjUsNucIsSadOf/GaUJJJNRfAgyVOP5kYl/YadZRqipj+Bpu
d+gANdM9bp4n214+iT5IryR2gB1ce3Q/uq7RpLX9hSL2+EArtf5chr33qXYsD+5Gk7wyUOav8RBl
gCeSuNrZA49nm0SaUIa48eCyqXHLwCptyldQAWcMbJbFWb7Wr26LKnem09o8Wl6Q5qexCnpYJVUF
ufBRjaRihZhvQKmrXanKAESTJsdplagRdBFJ/imI5oXtxyHUgrANKcnAySLqKGw+WcnoO3zcPEN/
YVpTBpzd1s3PQswFbhzuNEXBGjo8fDFme8t9aUlyIvGtoHmOZDgqPsxWzxMzkWZRMIZozFGt+chI
UtKL1DAqN0kgWEzdquV3oH9unsOu58n6YuGh4si0trbdBbspnBheVYwguc9HpuzUxXlEgUtvF0Mm
feRNQJCoY857QtuZjcoJ0HW0hE+TlP1rT542DBJyvSyXeUi5JU36DmD3puUNDaiROvx6ACN8OE4c
9YltXfQ0UPHFzlvWp7zK5WMLJZi/VBfhtdYj8zPTGb6zwg3LeCeE5v+JwcL0AP7Y+Ei8g5SKFPqc
Q0Dn7qWTrNQbXTj8jQ6C2C0KNaYYbFfBddyW4XWo6vmBmvAaTmYxo57nSPZwwXXksYiqrO2Qpgc9
Ncv1VoZ0tx77fuC/nj8t/Q5IlQ5I8LuabafcDF5q7trzXiQvEOa+q1Dxw8ofxS3AbgHXj52hkZOA
i4N1UcrMPAwpxw2nyCSwNcnyrGfSoM8p6kZy70Vp+FK8klwpT8b+FdP6/AD1sX9F4oSMMc7Yfdr5
6L0EBWR5RBf9a1Ow2lJnbZ+zHPjZdk5783DeKCx5Szr0OU9Vzuzvs77g0bZ8mFkG2avrFIp7oUhR
r9tVa4drZuvXkX3bYzCurxlGPDu5flqyEFh4+prCdcQnsjObTXgNOmzvibx5xnHNam5yaXX7SIbs
0vsFTNxYw3u/JDyWT44znh0UcWBmvm6tDhH+eYODfjrc5xRiX78ffs7pqhRL1ixnz7gY9PA6EolI
Aox7MxE0Q7CR574kigi2C5YdPmAj52zZBFY1ZfBdRPQ76DkuXp1fIRF52XwY0UywDWLlIX9vug/c
qX8twp5n1EQBmzv+Z4h/vNvDsmFuq9ejCriz9EIYwcYAVculz5O+BRenLvk69Qkjm/9AlZ2KspUU
fFpss91xmlhx8buzLweMcGtjPsMN6a6p4dnIdtUNMsouzRRbCSo92PhgVQlv29CbCJw9sh4+TESu
4Ubjw+BPEYSY9FP1mOUBQn7d2oSSnzPSMU14L0mJlmMD243vf54EoDwTkUOLLdgWeUr+ofEcSv68
YY2/Xr6cdLCl7sx2DJ/tc4ac+EQzkVhxVima3A5PFQYUSYIs5NyHiS1oWKXRE3E9891sYv8Fmxrv
K4Drci9T7Om72OON77qeT3IeifDVBFablCnAE+zR95S8mXzcuI37u3COyAMM6vUBZS3k/YOso/ZY
doJWPQYzNK8cR3sAP5pNkQxWLqCc4vK9sTPvxcky8SitgDMASjaWJuBej5OzZhM7csX6Mc/TUsUH
3Dz7ccOL3oppvjt/Q1Yi9sj9WoLtapCn5wPvMlnN8yIcXtGYI2rK1G1vJo60jwPV7kf0vTwWugHz
3UIeFgnI68b8vGwaCnXTriksgg2DhO++eA1cURlYsMRkuevWkPvzXeuacQ4JJBLFsuvWj5P4fAuq
xO5LgwfKISyCIOkir3itFgPgQDmLc8D1CU7N62Omo5S86a08Jw4nfUcvIWHIky6AzOghSSPf2U/k
YR5N6mEg8KCReg9zNyG2rrD7Y1/obO+F/gczC387fKpmm2NrMbiXOUCyeh+GwVTAavD56WJIZPte
gENmiEQ5N5oIDHELaG2d+2aZWRd1LJjk2YrE65Ec7TpRlyVj4nwDvs9F68F9zCTzwjqxdrFixTmP
XXTGLGuzpt47q9T8Dt4uuj+PT5cW7gU4ORRGVevmN2oIGCKBTRyG69HoSGLTBf8YEDj2gm+Nwvi0
LbuxI9ib+MYCb9dL7FNLOY8Kf855KfAYi1sfeuGFaCtxm3lrtYFmBbFdflUJ4hW8ipmIPpe1Va2k
CAFkmqD5dP1C1lQy+hCoE7viTvw7w0ao23H2FLfC5Ssw5MSjl0A224ki5s1SUcsKo8CBHuqGQUOO
NrO9k4p3Hjqve07qDGqbYLhhqyGe4Pbj/XJznZc7IG/cbAQh6/KtM+6Sg6OOYhALEIyO2DFkho6a
SaGO0UIcWisIma6G9dNmA8TYvdMarhs3Zn4ojdtRu+ao9hTOho2fh9oU4sNIz3GSrrZ2SMrIs+vY
Cy3vRxGk81EPY5W8Ez3pT5cV0+gtpnY+hRdorgAahNFui2jpHrU3sAmJrTx8sqcmvaiaef2+tJHu
XGwi74dgLt+Rg/wlsSJrm+PboB/fYo1f07SnPM6+xTiiN2rNr3AgfeTbsXZ4gWeWx4zE3nZrUkw3
mpJnyA7F+E95ZrjPacMDrT0YMhfWkDkHuwpogcct7KpknMvLtGmyG8fthdiyapaXnOznY4W6FSpT
01Q40Z36WzgX7Bd8OTMZsskkObaXeKTnudf2VbtO/le4HClEhknCnmpwCUiRRVVcWrWkCkOVjfjx
Ipqs93GG1nzblQ1/0lTlJjneMt9RASR/yIEg55DoU2xalAg4T1kz2ySYH/IYElgxt9Z2WCWN54Ny
XjAKJifkVQ2TtiKQt+PjoUui2ISJfdqhZeSTzufFJEqYt1H/1TlMkTUHPg+bcJ+ta7jAoPkUgeiO
8ROtk51NughZElnDlKeZ02p/VtGJelp3hGZBeH0Yu5c0jcVtPHvhk7B0/wpeLdjhqXUvOYPxXCtf
sn7ilmC0ljGz1YKr+nHkytvzvBlmOZNjyIJJewalpizW/WYThcF12QWo1COkQI9oTprnHEs72YLM
e13LK6QLBk8aYSuzau/gr+ydzbLgnt1ytkuOEg32V3f07R78wMAbpy18c14OrdT6vsNoqZFYrMwl
Rif3UqnFVpcc2Ga9QqYRPYA0uah1PxzgBkF9CHrtvdj5Ih4hm1Cy80JmJeo83BKVWSwb+Oc5SZQ+
C4s/Gv8xoWKNWV45lw3mwNtuidfp4Lxlpv32zY8lfTcM//YhzksV7H2j5YErJ49JN8wfSJJZrhPs
Xx+wd+d0YRWJVx6nneXAgriaqPwS06ZxG+uuO6fvsp0midfpnPkoY8/6MjSO94rMYfmK4W8EtDP3
bLcnJCDsq+RJNL19LdZY32IN+F0xUR3uqDX3tyWpBwZmPbdXnjPT0lfoKOLMTz8iB4jf++zxEbuU
BXrPNU0YqKu5DZ0m+pAQ4/ilbg2/Cc4MwcO46QghXs6BxAWhUmI134MT6cLRfz5XZ/6j+f4rzbd/
LqD8osOT9l/qqk+rH4Tf33/qHw2ewP/tXCZG2okB5ocIuFD+xoAm6T50gSkoENX/Uneq3+zAYedA
SciVitrYv7o8EpKZo6hnQK5e2wZ/C1D9tvAWhh61VBpKKwd7zan7sZhNYyLJAbn43zebXQlT2hPM
FosxzHq64+jz9yp96wWRu9LnWetuvniT8ZHzrRvZlN7J8WSwA1eUXsBZhNpcBDQy0Rb8RQn7bZ3v
fD3X537RXgEJ96ZHEGY+ojXaZSdVJ/5Lth4tzpvV3hvTi19/tbe1Ny7Fo6YlQEPCVjbk8B/aER24
gXjIhXvK1zN4CiXg6OmFqcmXMbMqtrsnlUNH7NaD2q8v/SffkpFECxF/AW20txLdqaU3bFude+ol
ZekqaNYyvFexwLF9Lv+iDv9TV4AvygiEB4FMi3LO2yLjXBcogefUPU01zTyOgOxI4BjYbIZHrVgt
KspwyVXJ4h1sTcchmTmw5tgyFyllDSRZf1Gr//nro3YOfJ9CrvKVu3L//tgIykTCOTeO3FMwIZsk
37VdK7I5f/x718KTQeOVIczAeTOgYsS9uMqMe3L6iXqCa/WvqCfnh2HdVv/6qa4D5o/F+zD0qduj
vPaUzdB62+kh9W1dfgb3NEbJN7yj4Z4DzN/tqpwvQoP3/E9mqTejlsK2q7Qs3NOCTeuUBSOlnmCN
xBDsvf+q27ki/n/6So5UQmI34Ra+jWUKIkeMC4TuUyYJg9idGyjYb9l9F13fPAdtzonIN7yka8PJ
JBoe3gg8/tc39k9GsE/2JfXn9VVdNxk/DphIwkOO/Nw9zYGWV05eoc1u161RY/WMUA4+5T7PJXt1
s5C1szu/vN7aAWUG+asO9J+NXgKzQ+xZPGl64D9+mLwI/bmEPHTqR86N533qBMbqxEkm3P/6i//Z
pXzsAnTQWFp+6rPPTcARW7XOKfW4vWG4Jl5ZxerwCXye/q8v9uPawvQNz4reIQmjksv9NHwboHow
0RvrCvsgJwTL6ugzORS6lolC5YjPNvirmenHKXi9JBwAZTs+eas84Lfd9CZfXEnDO7yyEVte4LZl
o993PT6YyZof0h5rD4otTgNI2qgqxLxSJd2Dk7IqtvNB6oPgXjfL5xnke6nHLFRTyACwFhraa1nm
1zfJOy+x/3rLUXz4QJzXJjaSDpwhb1P18Plk7oxE76ov7BJzINC7OvWtQyz6fABsUhp6ihwWuhqU
WdYYfy/4ZfcdxZVyb7IVTxkRboQnk6Tt18Up9essc4bu91OtpIeR7NgZUoXxBMe8DWIwKtbroYcE
xA4uET/WrZU0Zfi5XZ9J53KSWfus165VELtEPGTcQEINM3MH5JNaIrKV8AmynEVUexi14ih6j18N
h7KbdmWYwIcoOkAlm3hIHf+iqFqusRaozikWbbsiQkFF4jankCRuwdsxQhqXIxQ1e01GO1tu/+rc
m+t1XFKH70SVXKE/1K90kdpngmBhjhK9bB4EGv07S2qLWg9JeulnYUIemVocH0neRH3oqQXe8lzp
3H/JCeSgj4vr4MWIkAK5ADGDNJXCbUmZ9EuzRPI4tqp96Hxywb2JY69KY5dkjj4EGjKF0My25+qj
hfXjRE2Dnl9EmcKZXe4o7cIn48r04twgP7eOzydUvUjuTzhF6qHv4+VJjggTmnAtB5zNdmLu+tec
9DgIBY4m6bOPCG8PTBc+DQ1UJbpuhuSMqOK3lOuxe9HcNxftLXKRdZWDihEccCYTJ4dLt8uOsTtj
bTdKrQfVxHfpTOByUFfwktbKDFXHc/HdziSnX7pp876wLcqG5wJpm4ITJG2cApUCEkAVM8saBK51
YCCy2ZHyr85HSYv6FrQ5d6RFLOdVAOJ4KocYo1kX/RpaFyM4NvG+XAJxm1g0vnbGKynJUNCncqGM
y3qjcw5HG1ERNAWRDi1Hb0f82kATj4t0fYbnHLAWafwWKx+RdXlDT43zfePEy82ikJFvRUoLl8wM
78Wnm4Zkp+oIm/eM6N7HziKPC9wktZOx736uxrF6DMAX3OB5L3YtrBqxoSYgAsSFdneVFjXmwmJt
JfTFPOMCXECu2H3kU51bUiJtffpiG+Vl5jawkYGXbgJnoczDcJt6PYV+2h5bUy3mMSd3aT/USdNc
IQcFUsqYhFiCLPOekhE0gCwaSgoGnf4WuEt9iQ54uCUoElaPmTPcikPOzLRd1qouOkTM8xrBxyef
sIr+0HvG/4KTEKyWrqprWp1dfFiFHBNQ1ibdiayuwAYP9W2IEQVe0NInn+O1A6dqjT8CueQFfYjo
JIxW7UXQT/4zkYYkO1UAA7Fi1leOW+KOmSd3+VwVbY7aUS7bHtF6R+QYgIg8n6rPGf4jDSWGlm9u
d+pi3Yyi0Z3pee5WicG+ZQ+4IT+iPJSBJDM4IcChAtn0MFDyu0TO0lxmHXB04w3mK4CJCURyat2b
sC4/pfnobqGhw2WpUqJWWnCrCERflCaSJKDQvYskrvRh7MShRKiZwfGg/kzDEmNbVEOx7YDKYCOg
/6S3VCmUA10fcU9cr0++ma7Z6QZH6Qjj7aqUuDgXIBKNwiKMdi5wToriTU9ZvienqjaYc8p6+ABW
ARDFWPWHYQ1erBL7SwFi7VNYpHKThmI+9BaYpqHgc4SRLu9ZlYhBXpjer323nQhYsHmiChXCNfWH
6g7JVwM4HzfS1vLZkb2c2waWzHgl+rW1s68bDZKUFF822NKZqaEz2+rXuLOZkOolFI+GfGm5sTWd
rE4NaE6CAVnvPk8TKIC6bm16yLTili2t/xokAg2zc8VLmaI7asw11GIGD6AbGCsMeV2x/jYxN5CV
zzo8lBIr2x2zrzVzjuqBOxJagDXucWxcXv0h8SBSzyTgHM/Np6Zh2K6qVvomObW6Z1m3Mfu5ZEAe
49Sy5p1PetjtKMGD5ptpRndtLZIGUCjd76vMnb6iSWljOCSW95F+PkTPJOyPBYLdZFPNcYonSmTJ
7/2oXzLKqnvPTeN4S7JG238CYDFY79OlwbkbyAQjA9WyrQ+SYp9MUwvy2V8OhK42H1AygHUhnWf6
gGuwfKBF8U0W4GJBfL/LtaRw5ReQ9mVIioE7NPI11kn8uqTp9D4eFE+ONz7bt9RlQ1oR5DERlJjm
ZtMWvboiuoGEvnkCRAGLnnmchCV0zkcdzvbJbWtz0/bIo31SMaxNV0Jb3fg8hQyFE10mqxpnwpKE
BuHVde47ooWKdy2EtIcyDdptVwuMMiNAL6T2zu+EZI8n7TcIr71IpiCaAyfd4sKEnTIsU7gp24Lp
Iow82EeBe4Vc4fcIxsX7Scc5OrqBvBLMGp/zyc/jbVckeLuyCjoINewYkLhJbzrcTFdWOIVQM8e4
f4GM0xALiEyhSj2gp75tobvQJNkCxjLpwWIzC65CSBltUhezNkjRynn0Adgdx8pZIEcm0bVthuVe
J4AmwzGenodCt7hS+t5Nr+Z0nr1tUKOx2QQRUNlbf6bAfREmQw87tbKuM7XUHzA6AzC08gHsMVp+
O6cuGky3Eyv8NzG2/c3QNOPFzEJ4qrK+hHgWJhFVe8HxImFyuwCoK1Jayg3N1nhU430sR3wDVRZ5
JEAz5T3nsyas1RTe9ZxKplF8nqTMtc1YTTsJCTXCalfLG60MTGsUVKS8BIVymRAFpGlJEu8hJPuc
XgD1XddtAZYU/nLsB5U+9PD4PgzC9E9BQZDGOGPGB0pBV0QBhXZtyt5YpjK1c5pJgR6KlgTskmYd
0jYR2YQkAXFzuVV348I5pSooYW+9OkrfoQ+bP9jdZN14qUZMkTqtcwgsp1MblKDeAQKpB7pUpmF/
MTB2v1GonD82gaO/TF6kXidf++nBptFLvA55hcU2qwtFbEtA3Z5MojbddQlqpqPSzTcvgZPYZ8gK
Nkva6ytnmuHf1DUxKcmctmbjIkEj+gk+nkW6xF7afqTBKLJnjxcDVBbxzkq0H1wdEG0P8RZ+/viJ
8O8aWU28ZO+oCyubXM2qeFdBBtEbtP4WwmGHp1ZQQILZ10zFPDzNAMRBzJ336/+phf5lLZQq2R+O
Nrv/Zu/MmttGki38Vxz9Dgb25aEn4lL7akteZM8Lg5JoACR2gASIX3+/AkCboGV1u+GIRty4iHmY
GcpFVDErKyvz5DnzYv6mFXy4nYeLP/94AB8E2r2fCW3+zQ7qLsNzYXD5N4HNyqRQQB3voO6Kwkei
ZquRz+Qy9D0RakxocldpcNctnayhaI7fwd3lCTk9+HXIlNLrDkr+V+Du/VwLqUjZINeiQcIBuJ4E
q7g57wHnZutSQQYkLW/X4bObB/CuPO6txrv2QrcPce+DlX/8goNMa1ZpQZhUfIG9xHHa4XTtzP3N
re9QpH1+/auaxNDelZI0mG2TXaGciVrcj3DKrZIrgUGYfLM0IBNfEppKKr0qkGjb6io1/psvK9d+
gqXCLsB1JWou1VAXG+ATLkEApm74DLLLtlzap3VPdqyzWeaKYkS0XvgEvH54vc70XNKvgP7WF0Hu
LGcZbBjy9soEpDv7sE2LUxI8xmVOg9y7Jf3WcIMvZ2lUHAE4pwqmZfDsqRtTouOr3GgOFFVBmHqr
96mDPBDgOzqtLOKz2KaLzaemgurBWr3MuKx93ILxvgpmKTJONWQa5WmI59PCK6tAr9SAO+jWVlCG
+68Uw/ABaUYIQS29bUeyJShAIM5J6qtlAX/a+xKgkh6daBt35oA9g/YZRQY41DM/b1PD/+81/sJr
IMAucjA/r6Ccz8u57+87je6f7JyGoVM/IaNDVA7uG6T/d6dhyhNVN0WfiyCnkEUnTMebo6oT4nWa
FQzQxPDw2M43r6HYE4faCVSeMP+inuz8WpNMP+EEXQ+5NPaYSNuQB6c5oO82gHwGiHe46ntUXBKw
q3WYwziu8J7iziaUAMCBen6QPSEhpn7waJW8V510exbp3ONgX7SNoyCvIM+VZ0F5LJnKUYEtipa4
5EsO7zZ7QXLZMgAO/XfLrEpgyybQhc6rWp2uSW2eJMrSuVYllCw9hzjER7T+LFa3q/t6qdXnnKxg
DRVpvRD8PhmiCqX+VqqQvKyiAJ4YLy/KuQM4YW5pHoyYrseyHXmugPllq6w+pSuOWuVWSh7Xqrec
F265fSetyIkCVNt+2WZ0DDqJCwGqtq2LxSZzlamagIVzOQPuXM+8E/hAoKJBrn5ca0Q1x3v28oJf
PZDbaX4CKm4Q+jl0D+H5RA/DnucOa11fSrPcfF9nmnNhoKsBCVkl8l8xxLngj9LCmvpq6LyDXFi9
jkqImqe08SND46/kDeqaqORZlhFfwGe+ualnhnergi94VvyV9BClRg6jkVSdGP4S4XWjAC5qe0Xw
KQjgEoVgOwESpMVvbTv7CMYREVJxpXRL9YPqqYhTOM/L1Ez/4jARckX7eXROSdkSBky9h0IT4kX9
SScke9yZDGmqHoezL4r49d04Vj5zunE7s+TsAiRGdhEuy+KEdlDoYEOJ+nauLeubal3Jjwmalv7U
McrqrQtL52UJTfj72Zb/lmqquoDSSblyJbV869EFda25KYVBe/aJpJJ65sAX/GkVlRuaVwP53I9K
2DulTCLOFWTwaBrCSx5i01ohb67kWnuOzPV1makKYJaZcb6lv7zgmo0meLVdnVQGgjAy0fip4X8J
Emd5iaZC+QQvFaRqBXyoSUaI3lxSs4Is5ozeCSA3CLv4ZXXPplzdWhv8dwB+9nylERX7ywxqu8wk
H7GsDfSzkUWFhqpCH9xH2Tq2ls4ZpHPqkeqTYbIiEF7wUUHSAj/c8ib0tPR6awfqw7aIkoUdpCFa
nuCMUHwxQOOJjMtp5OX5OR1j/lVQFPLNTMDw7EjZ3ACEYHKqtiY7m3r1Ej47bwnxtO6q9xJY9bc5
XejXmgpNlF/b9XlpiL2JKhONdmX+oHt5+ui4K/da1zPnSHar6q8qon2fRXOFDScQ/VLIEcMsoDpa
33Y4YGcz7jfSvUeD7l3hrKMzCX6cT9sKsXUSB1z5HGE7WVw/ocpBvqfIaUXWy633vOT2f5uY6uwy
LeT0wUrh4gbxKJ+ldvIZRPvqOIXD52OYMspqA0ILMnW4XQN+++tYSCvKhVvTyuxWJ8CL1ftKzqC9
tkhzHm3X0vYGSDyNr4jPnW50QxUONV5dZkZSKCcI6agnvrxOGbPaVLfZKq7vGrNNlkgn+YQJN1lq
KNdKEs/AZNjyZ1sK8wcH1OMDbVrpLXpOACTgaKcfTUPi9hHqzbMUCVcgr5UDk7C2XptnOqAz62Rl
e/ZbW+Z2fvK6v1L7JTCx/ERmtiXqlaoBJkBs7T1/VaZIobt1NrtXs8SUjgt69KDNT6X3y9phBspS
lY/MNJc+LLc+RGUG7RgJV//Iq85sgB/bqcYeXE/VIJ1d2kDC56uNiVCqk5aJewS35exLpoN1mcog
fi5Sfy2d/voEdHG8Al3gXFaNA/uJKBTC9OhalA/q4gRQaXWbJq57msImmZF3xc8QSOMvVBMXE3mG
BLV2lMyB9BhXSmnOvrL3NAEMjedaZSnXZlmtLj014XqcQtH8AfAzsCoPUm97+vq7N+fxfmTM4nOR
gMhKVek8oAR5sPghFPa1Xhr38dowaOghtfYVa57Z5xnQ6k+oRtc3yyqv3gbWJjoraB2AMDKKTLi2
/c1lHMJZUzpqdhEYZXYRW6n0oTBD2thLVFGOsnQdvYUYwb+2VOZfhg56aEVe5l83HBP8RL7+mM9K
aBPqGorsVUohaq2Xq+jM2nBZT5ZGDUMqVPMFkloPKlD5c8mW7MvcJ1MwoyHwNMg19zThev4lM6P6
LCs3M1SeveykjqwIPUx6vBeKS+oF1Rhd2hzliaqc1FrinGrx6lEJQYl7WpSiRZUkF4G+mX2JLLY6
MQGwO7H1CITd52xGC8QJ5VFeDyzrZV1l6j20tNs1JDbaBhmRlNxDktenMCHPvmB5m4WOPjYeRCzN
0ppdIlWEeJ0sGljJIKv3iZ/J060arj5w3ajdqY726mcrXD5pcQgQHS2Fi1WJQGqWqXR96IF67VVl
TudOUN2i4sZZ8rohECTyS/csweFyJDuKjc8W4eBB2ICvDtegrdJ7Dx5t6wiqKdhpGt+MZEd6RgbR
O7JAgoPNpT/llFAsmZtqUd/VMImvTtwwv6BB3+KiuAwuUz/IS+ousg9oUlr6IbSg0WmBHgHbVbHk
x20pBx9x/8WjWuqbxdq3dOmYPH9oIYlhg8pF6yW42SCzdxJa8hY7gNkqmAZaMENsR6GhZepA7HRu
u1IFi32CcLgefoQZkCIRjRxQ4kjUnJzUlO6QSN6Wx/laXj+n0J/eYV8eagVpfF4pdX6mi4wTGiUi
5BS/K+qcxUNerc4Nibz9cUW1k+6F7YOSQOKtxbY25X08ZM+WbAhwiRjrUkX3E1yI9aTRUHKcwfxw
GStL+bx2gq1E/apGszxV0aNWScA4R8l65X3iHPA/5RKUNFTpSs2exogDPkCJ7NRQZaSmew7ETa6O
QjJGSKF5tAhJ3P7vEf8WAQ4Y1UvZrjiq8tA8zmoBgdW8dXFSVF4oM90VLi+IcxYqL9EkQvcKTd3p
1lPrmShu6zDV1Ur0wYWu6WImo1AyrZWl9uhpM3+LRJ2ZrK6kohDhj7O9AwwaSyc1NCWPIaVDQXgR
oh6AZxc6ALVy7RolhO0Ygo2aAkVhSd96dDwpmvZZoccH2AusMXfAn2drCCOW1X1GbHmOJCk9czky
GV/pQbIv7HUtgeyGMhrIxUyhBSeryxN9s4GXChI4aJZQCJ6WGQ0xU5qpNHQK3Oy4QEZImiL9JB/7
Wh18tazynuw+FWCyZvFsWq4syOHLVXhrwfn9Tg0tlJ3UAEbs3NnWd81G+j9zs+0mItJVJw2rw916
kW3vFzkZ5HxHiyg+bagJPqC9VaBh+qt/9PpAXZ7sL+7KqkLuac+LfXup5mVeGyOY887rZ5Jwmj2B
rBF3Bqa0eRgwiCO3+1gCcqiDJuTiC95HPNxXuZzvLdLPluH1Gbbr+frfvDaDNpF48fznH6DKbA7l
XsageadfWQUyg6Kll56CdpZc/3uroEy499vAfgQqkIdk4LhWwSIXOnARdGUCtFMxoIpqTYEDbn8R
LBV2ESRyYdv4l2b/FK+jQuxFmhR6CFoysH9v8gcj7O0DB5FgkAbkktvJY1L7k3dgUYFDwRSgq3Fa
AOY7eBvwC5vAegl1+7MXmGSd+58K6XT7/EsWMH+mZHBMGSjzn4r9JCAALoEqHeQFdB2GXDycRtlg
N8t9G7AdNgApQrCs32xkXF4AhGm7N1u+h390IOgTLvh4Oph7m+fAFBQqL9gILCYAIcWDlxjbIhjt
Ow1aBMh1oDBRjHYR8K37liBORc0BNcfB2Tz/lkf86X7ASDnDBm0HWKFVQwcYCZ9L8xycB1BaTgCh
gM3Vu1NzbJYA3Fwd6hN1maOfReh+6Mbe903BshCDhxYEGO43UxnXfrC5ZAw1BcEhRrqAXr92kgfx
kWVMdJOKq0YXc/OMbj90DOrDNoQ94XA0ROG4neWBa7RhWFeoOzkUoJuntb0RxcrQlR0W1345VKYc
Bm+6AQj+Za8gC1I5QNXm6GYPbR6p1aEmAEO+gMITbBy4AZn0pmDWb22jDUZG9NuTuzSH+gFdmwCo
YKdrMNM0T38VFFWecCYqckNLOC43SPlWYDSG/fzOhBYBQaL43dnvW4GimOgvGABmRZmNp13wMVkB
h/XQnIFuTsiECuxLdygeBAaOLuQkWG61/aYRTV+hijV0+qo9IQEMF2J3CxA/8r4R2ASHNg2YpCVa
Dzk6R6iY0PMN3QrWBGi5aptGdxgehMi2MaFmReoIp9s8owsJcFby0Cujht6KTk6E7dDO8tAWtAng
MJLawMWaZ3y2QG2rfal/fl3i4syxhy727iJwYAsKglWm6AAFM9eY3Zg8AlthcOZMngCTEOmh7s58
EB6TOKArE6pYyFt3x+a4Dkdezx7qFzUHYmJSo8g5fLP1nl808Qi00pFdaD8foS3A2znQL+rqBAiZ
SSZRf3EVHI1EI5lmVMXaz9uAfEw7ghbsNm755x6BsgJtyODpRHeqeA78okPZgcZzMizdjmiXfUyr
IBBTQ23BIFASybK9We7vCNOZQKGgCAbT1i2M7tIA3aToyB4WNHNpkMmbqwRfzcNxs78KXJsR7QOC
TEKpeUa3I1SZgG7oKnBvJmDCEvqzt8yJJZNQ+FZYGF2EQM+7PjhCUCdkComDwCA2z4E/sEgqg6fX
uDk16zwiRwDqbXhSXSE/BjELNv7i9KkuwcAkvOX3YHpcAQKbV/CWD3IEhIk2FgCpdLfRD8JErgyY
h0OEMFpHAAXN4DCJIhs0PNa3WPDAIRAsUlrB5ahdmDQ+dwg5Ay89zBbgK6LQDPXMy2GSkL/l4Gxo
P8bmEWhIModeHCm202VAMbFLF4rq/f6hiEM0BFZbVNqaZ3zHAnf/wVbALKkfaRYtXs3D5tpfBfwi
yUThFLsrxeiuDGQVBdR+2F7QJmioAj3ZAS8OAiRhC6yQ2jQsiGVqXdCIzkjAvcrgVeASTemE8nt3
Rh7YgkUOAadJE0i7IcaHwWEVBicXNX1CoCzY+LsdcWALMP9N0PBgoUTbyshiBJR+h14cuT4TCsMu
t0sSHMyfSiNno8xu6a5MozsdaTsbfDpQeufoQ2sCpp/mOTwdqETiEg1BltQ84zsdNFMZagsalUQa
TmBO66otuJj908EirUbXKm0R3V4ZnS2olJ0HRwoWKWSUu6k5tr/1QbyIt+RyISA7O8c4Or9A88fQ
JAIwDPgfRbz4cuWNogufUHzXv+P3RuYdEVZvt+mAtBo7gn4U0ottuPRDWg2/weFAc3vnF9oAbUSR
gkgoDU63c0biXoS+fLsjDvyC2BFYHDWZzhGPaf5wCLZB7CArgOPVIQToouKDSAm0pqZrgrauu0GO
LlIgK6oOzSZQbtDIKBEXd5vhYBUaoKIFZls1R3cuEOh3tfF/bgVkUyAggJFRtKT1jkVqkiwvaozd
gTG6SxOFMNFdNezSxLGooOxm0cjdPIdOoIGiiEJ319kwvk1g/kiQ8qtoLBEuw8PKXu/SBAeBIpdn
ADkKiBVa3Zvn7wcHf8NrfuuHOYKR4LnphPEX+Uu9MD/7g10HyI+fd90fosVDwPt7fygaY9rvbvtA
xP/+Tw8L23So7H2461hpvqf7590Ef/zq3nftZrX7P8/9RTbPnrxt88G2e82W0uZ/gvnjPJzvA9M5
jNif39/kzz9677m3C/5i4Hx1MK4oTw0eN0NSM+oP3GDIhw+8mkf5PN+9YtupI4DZQ0c+mgf+1ziL
/N5bt3jnwWPHQZzNn+PdW4q3bjGTw0eOosVT4T+ti97gTdvO0MGPFwGsKNlif+QW9Tt45K7V4k38
9Q2EPuvwsb/sLaRy6Lecsur+c+/37IBaQ0c+W8SZ23/lDvYzdOSf89A0/YAvtu59O/Be2+oXz3Ov
Z4BKi9AZ+sIX6HZFsd/fkS34ZfDQ0bM/P/AiLaBk8Mhx2TcL2Fs46IcOe/Wjb2pBD4MHZoD102q7
e8XG7bVou6FDX8dr6CYOl7ltfhw69s3cj3reA/zm7zhebuZwG86j5/3l6Irpw185z+dPEDYuiqJn
0125evD4/pPnu/N+m2FbBB0+NGdBHhc9y0YwXQBzh4+d5z7/SRJ/N1gTQbWFy98xerzODof+LS8e
R8WBcQsSeBIYQ1/6dvGYIXXZX+22eDV86M28f251KPPhA5dvzudhknt+/1jv6k2/Y/zLRZYvep6q
K+P8jsFvFpX/1DvGuurI7xj8S5ytdnbRWHdbeBg8NDxT3pujeRZzUvbNpc1m/54vOJ6vDvd+myYe
Ovxbz++veJt3HTzsKiAi6d9q1DaZOXjobOEednI3XSpDB363iCI4TDbzg2tC1xE4dPh7L35evLnI
fzjbWmTA0OHfx+ufGGKHx/s9X/CjIXbZ2aHDf2D1F3m+6IUUWpv5HD521b9VdvisoeN+LObevk/p
UpRDh/20yEJOtt7IbfJv8Mg+N5sD8+5qj0OHfphz7iDK2N+aXdZu8OCLvHjz6aWXp7BL+mrw+K9J
rA28m71CWfzqyC9lmr6RqPyYf9qRo7z0z/rJNfEXT8Finv3nfwEAAP//</cx:binary>
              </cx:geoCache>
            </cx:geography>
          </cx:layoutPr>
          <cx:valueColors>
            <cx:minColor>
              <a:schemeClr val="accent6"/>
            </cx:minColor>
            <cx:midColor>
              <a:schemeClr val="accent5">
                <a:lumMod val="40000"/>
                <a:lumOff val="60000"/>
              </a:schemeClr>
            </cx:midColor>
            <cx:maxColor>
              <a:srgbClr val="0070C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1.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4.emf"/><Relationship Id="rId3" Type="http://schemas.openxmlformats.org/officeDocument/2006/relationships/chart" Target="../charts/chart10.xml"/><Relationship Id="rId7" Type="http://schemas.openxmlformats.org/officeDocument/2006/relationships/chart" Target="../charts/chart13.xml"/><Relationship Id="rId12" Type="http://schemas.openxmlformats.org/officeDocument/2006/relationships/image" Target="../media/image3.emf"/><Relationship Id="rId2" Type="http://schemas.microsoft.com/office/2014/relationships/chartEx" Target="../charts/chartEx3.xml"/><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image" Target="../media/image2.emf"/><Relationship Id="rId5" Type="http://schemas.openxmlformats.org/officeDocument/2006/relationships/chart" Target="../charts/chart11.xml"/><Relationship Id="rId15" Type="http://schemas.openxmlformats.org/officeDocument/2006/relationships/image" Target="../media/image6.emf"/><Relationship Id="rId10" Type="http://schemas.openxmlformats.org/officeDocument/2006/relationships/chart" Target="../charts/chart16.xml"/><Relationship Id="rId4" Type="http://schemas.microsoft.com/office/2014/relationships/chartEx" Target="../charts/chartEx4.xml"/><Relationship Id="rId9" Type="http://schemas.openxmlformats.org/officeDocument/2006/relationships/chart" Target="../charts/chart15.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23</xdr:col>
      <xdr:colOff>533400</xdr:colOff>
      <xdr:row>0</xdr:row>
      <xdr:rowOff>123826</xdr:rowOff>
    </xdr:from>
    <xdr:to>
      <xdr:col>26</xdr:col>
      <xdr:colOff>533400</xdr:colOff>
      <xdr:row>6</xdr:row>
      <xdr:rowOff>152401</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28477369-1ED1-5720-D75F-8B345D2D8A5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0983575" y="123826"/>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447675</xdr:colOff>
      <xdr:row>7</xdr:row>
      <xdr:rowOff>66676</xdr:rowOff>
    </xdr:from>
    <xdr:to>
      <xdr:col>25</xdr:col>
      <xdr:colOff>447675</xdr:colOff>
      <xdr:row>13</xdr:row>
      <xdr:rowOff>114301</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9343B0DB-D257-E891-6546-AC3E65DDBAC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0288250" y="1676401"/>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600075</xdr:colOff>
      <xdr:row>0</xdr:row>
      <xdr:rowOff>123825</xdr:rowOff>
    </xdr:from>
    <xdr:to>
      <xdr:col>23</xdr:col>
      <xdr:colOff>466725</xdr:colOff>
      <xdr:row>6</xdr:row>
      <xdr:rowOff>180975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3504B38E-6B74-1097-CD6F-E9F8B877982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088100" y="123825"/>
              <a:ext cx="1828800"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381000</xdr:colOff>
      <xdr:row>43</xdr:row>
      <xdr:rowOff>76201</xdr:rowOff>
    </xdr:from>
    <xdr:to>
      <xdr:col>4</xdr:col>
      <xdr:colOff>704850</xdr:colOff>
      <xdr:row>54</xdr:row>
      <xdr:rowOff>19051</xdr:rowOff>
    </xdr:to>
    <xdr:graphicFrame macro="">
      <xdr:nvGraphicFramePr>
        <xdr:cNvPr id="5" name="Chart 4">
          <a:extLst>
            <a:ext uri="{FF2B5EF4-FFF2-40B4-BE49-F238E27FC236}">
              <a16:creationId xmlns:a16="http://schemas.microsoft.com/office/drawing/2014/main" id="{6465E5EE-05A7-E878-D396-54955FA06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447675</xdr:colOff>
      <xdr:row>34</xdr:row>
      <xdr:rowOff>123825</xdr:rowOff>
    </xdr:from>
    <xdr:to>
      <xdr:col>11</xdr:col>
      <xdr:colOff>581025</xdr:colOff>
      <xdr:row>44</xdr:row>
      <xdr:rowOff>123825</xdr:rowOff>
    </xdr:to>
    <xdr:graphicFrame macro="">
      <xdr:nvGraphicFramePr>
        <xdr:cNvPr id="7" name="Chart 6">
          <a:extLst>
            <a:ext uri="{FF2B5EF4-FFF2-40B4-BE49-F238E27FC236}">
              <a16:creationId xmlns:a16="http://schemas.microsoft.com/office/drawing/2014/main" id="{D8BAC4B4-EBE0-B32C-39D1-DB2B227F6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619125</xdr:colOff>
      <xdr:row>45</xdr:row>
      <xdr:rowOff>42861</xdr:rowOff>
    </xdr:from>
    <xdr:to>
      <xdr:col>9</xdr:col>
      <xdr:colOff>28575</xdr:colOff>
      <xdr:row>59</xdr:row>
      <xdr:rowOff>95249</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BD05D4EF-DC74-6D33-1630-9A22E38E26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714875" y="5329236"/>
              <a:ext cx="2857500" cy="27289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309562</xdr:colOff>
      <xdr:row>29</xdr:row>
      <xdr:rowOff>233362</xdr:rowOff>
    </xdr:from>
    <xdr:to>
      <xdr:col>30</xdr:col>
      <xdr:colOff>138112</xdr:colOff>
      <xdr:row>44</xdr:row>
      <xdr:rowOff>42862</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A3A1D255-95F5-32A8-A3D1-4E858441FD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416587" y="2395537"/>
              <a:ext cx="47053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85725</xdr:colOff>
      <xdr:row>36</xdr:row>
      <xdr:rowOff>142875</xdr:rowOff>
    </xdr:from>
    <xdr:to>
      <xdr:col>16</xdr:col>
      <xdr:colOff>504826</xdr:colOff>
      <xdr:row>44</xdr:row>
      <xdr:rowOff>176211</xdr:rowOff>
    </xdr:to>
    <xdr:graphicFrame macro="">
      <xdr:nvGraphicFramePr>
        <xdr:cNvPr id="12" name="Chart 11">
          <a:extLst>
            <a:ext uri="{FF2B5EF4-FFF2-40B4-BE49-F238E27FC236}">
              <a16:creationId xmlns:a16="http://schemas.microsoft.com/office/drawing/2014/main" id="{68980F27-94C4-BEB0-CB6A-4A47FBD06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xdr:colOff>
      <xdr:row>7</xdr:row>
      <xdr:rowOff>95250</xdr:rowOff>
    </xdr:from>
    <xdr:to>
      <xdr:col>1</xdr:col>
      <xdr:colOff>295275</xdr:colOff>
      <xdr:row>10</xdr:row>
      <xdr:rowOff>123825</xdr:rowOff>
    </xdr:to>
    <xdr:graphicFrame macro="">
      <xdr:nvGraphicFramePr>
        <xdr:cNvPr id="13" name="Chart 12">
          <a:extLst>
            <a:ext uri="{FF2B5EF4-FFF2-40B4-BE49-F238E27FC236}">
              <a16:creationId xmlns:a16="http://schemas.microsoft.com/office/drawing/2014/main" id="{79758FD4-8185-A04A-1EC7-1F6897A85C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533401</xdr:colOff>
      <xdr:row>8</xdr:row>
      <xdr:rowOff>152400</xdr:rowOff>
    </xdr:from>
    <xdr:to>
      <xdr:col>3</xdr:col>
      <xdr:colOff>257175</xdr:colOff>
      <xdr:row>11</xdr:row>
      <xdr:rowOff>57150</xdr:rowOff>
    </xdr:to>
    <xdr:graphicFrame macro="">
      <xdr:nvGraphicFramePr>
        <xdr:cNvPr id="14" name="Chart 13">
          <a:extLst>
            <a:ext uri="{FF2B5EF4-FFF2-40B4-BE49-F238E27FC236}">
              <a16:creationId xmlns:a16="http://schemas.microsoft.com/office/drawing/2014/main" id="{42243E74-F8FF-7250-EEE3-F943DBE7CB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742951</xdr:colOff>
      <xdr:row>8</xdr:row>
      <xdr:rowOff>104776</xdr:rowOff>
    </xdr:from>
    <xdr:to>
      <xdr:col>5</xdr:col>
      <xdr:colOff>285751</xdr:colOff>
      <xdr:row>11</xdr:row>
      <xdr:rowOff>47626</xdr:rowOff>
    </xdr:to>
    <xdr:graphicFrame macro="">
      <xdr:nvGraphicFramePr>
        <xdr:cNvPr id="15" name="Chart 14">
          <a:extLst>
            <a:ext uri="{FF2B5EF4-FFF2-40B4-BE49-F238E27FC236}">
              <a16:creationId xmlns:a16="http://schemas.microsoft.com/office/drawing/2014/main" id="{2E9078CA-E626-113E-C59A-BFCC3F718C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838200</xdr:colOff>
      <xdr:row>8</xdr:row>
      <xdr:rowOff>95251</xdr:rowOff>
    </xdr:from>
    <xdr:to>
      <xdr:col>7</xdr:col>
      <xdr:colOff>9525</xdr:colOff>
      <xdr:row>10</xdr:row>
      <xdr:rowOff>171451</xdr:rowOff>
    </xdr:to>
    <xdr:graphicFrame macro="">
      <xdr:nvGraphicFramePr>
        <xdr:cNvPr id="17" name="Chart 16">
          <a:extLst>
            <a:ext uri="{FF2B5EF4-FFF2-40B4-BE49-F238E27FC236}">
              <a16:creationId xmlns:a16="http://schemas.microsoft.com/office/drawing/2014/main" id="{B26099C5-716C-C4E3-A786-DD03844496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581025</xdr:colOff>
      <xdr:row>8</xdr:row>
      <xdr:rowOff>52387</xdr:rowOff>
    </xdr:from>
    <xdr:to>
      <xdr:col>9</xdr:col>
      <xdr:colOff>857250</xdr:colOff>
      <xdr:row>11</xdr:row>
      <xdr:rowOff>38100</xdr:rowOff>
    </xdr:to>
    <xdr:graphicFrame macro="">
      <xdr:nvGraphicFramePr>
        <xdr:cNvPr id="18" name="Chart 17">
          <a:extLst>
            <a:ext uri="{FF2B5EF4-FFF2-40B4-BE49-F238E27FC236}">
              <a16:creationId xmlns:a16="http://schemas.microsoft.com/office/drawing/2014/main" id="{7320BE83-C1C3-5D80-3BC7-30D4FF4FF5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85725</xdr:colOff>
      <xdr:row>0</xdr:row>
      <xdr:rowOff>76200</xdr:rowOff>
    </xdr:from>
    <xdr:to>
      <xdr:col>19</xdr:col>
      <xdr:colOff>571500</xdr:colOff>
      <xdr:row>2</xdr:row>
      <xdr:rowOff>6096</xdr:rowOff>
    </xdr:to>
    <xdr:sp macro="" textlink="">
      <xdr:nvSpPr>
        <xdr:cNvPr id="2" name="Rectangle: Rounded Corners 1">
          <a:extLst>
            <a:ext uri="{FF2B5EF4-FFF2-40B4-BE49-F238E27FC236}">
              <a16:creationId xmlns:a16="http://schemas.microsoft.com/office/drawing/2014/main" id="{96C9892A-88F9-93C0-A3EC-8FBA27D57AA1}"/>
            </a:ext>
          </a:extLst>
        </xdr:cNvPr>
        <xdr:cNvSpPr/>
      </xdr:nvSpPr>
      <xdr:spPr>
        <a:xfrm>
          <a:off x="85725" y="76200"/>
          <a:ext cx="12068175" cy="310896"/>
        </a:xfrm>
        <a:prstGeom prst="roundRect">
          <a:avLst/>
        </a:prstGeom>
        <a:gradFill>
          <a:gsLst>
            <a:gs pos="0">
              <a:srgbClr val="262626"/>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85725</xdr:colOff>
      <xdr:row>2</xdr:row>
      <xdr:rowOff>95250</xdr:rowOff>
    </xdr:from>
    <xdr:to>
      <xdr:col>20</xdr:col>
      <xdr:colOff>6477</xdr:colOff>
      <xdr:row>3</xdr:row>
      <xdr:rowOff>170688</xdr:rowOff>
    </xdr:to>
    <xdr:grpSp>
      <xdr:nvGrpSpPr>
        <xdr:cNvPr id="17" name="Group 16">
          <a:extLst>
            <a:ext uri="{FF2B5EF4-FFF2-40B4-BE49-F238E27FC236}">
              <a16:creationId xmlns:a16="http://schemas.microsoft.com/office/drawing/2014/main" id="{95675796-CA93-B581-65BC-510B4CF2FCE9}"/>
            </a:ext>
          </a:extLst>
        </xdr:cNvPr>
        <xdr:cNvGrpSpPr/>
      </xdr:nvGrpSpPr>
      <xdr:grpSpPr>
        <a:xfrm>
          <a:off x="85725" y="476250"/>
          <a:ext cx="12112752" cy="265938"/>
          <a:chOff x="114300" y="419100"/>
          <a:chExt cx="12112752" cy="265938"/>
        </a:xfrm>
        <a:gradFill>
          <a:gsLst>
            <a:gs pos="0">
              <a:srgbClr val="262626"/>
            </a:gs>
            <a:gs pos="100000">
              <a:srgbClr val="595959"/>
            </a:gs>
          </a:gsLst>
          <a:lin ang="1200000" scaled="0"/>
        </a:gradFill>
      </xdr:grpSpPr>
      <xdr:sp macro="" textlink="">
        <xdr:nvSpPr>
          <xdr:cNvPr id="3" name="Rectangle: Rounded Corners 2">
            <a:extLst>
              <a:ext uri="{FF2B5EF4-FFF2-40B4-BE49-F238E27FC236}">
                <a16:creationId xmlns:a16="http://schemas.microsoft.com/office/drawing/2014/main" id="{90941D9E-E82C-6490-B61C-D6226BB8103E}"/>
              </a:ext>
            </a:extLst>
          </xdr:cNvPr>
          <xdr:cNvSpPr/>
        </xdr:nvSpPr>
        <xdr:spPr>
          <a:xfrm>
            <a:off x="114300" y="438150"/>
            <a:ext cx="2359152" cy="24688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Rounded Corners 12">
            <a:extLst>
              <a:ext uri="{FF2B5EF4-FFF2-40B4-BE49-F238E27FC236}">
                <a16:creationId xmlns:a16="http://schemas.microsoft.com/office/drawing/2014/main" id="{D76578A2-9B78-4772-B004-5AEE43DC8AC4}"/>
              </a:ext>
            </a:extLst>
          </xdr:cNvPr>
          <xdr:cNvSpPr/>
        </xdr:nvSpPr>
        <xdr:spPr>
          <a:xfrm>
            <a:off x="2552700" y="438150"/>
            <a:ext cx="2359152" cy="24688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Rounded Corners 13">
            <a:extLst>
              <a:ext uri="{FF2B5EF4-FFF2-40B4-BE49-F238E27FC236}">
                <a16:creationId xmlns:a16="http://schemas.microsoft.com/office/drawing/2014/main" id="{262CDF8A-D6C0-4A6F-AA07-BE6557E51384}"/>
              </a:ext>
            </a:extLst>
          </xdr:cNvPr>
          <xdr:cNvSpPr/>
        </xdr:nvSpPr>
        <xdr:spPr>
          <a:xfrm>
            <a:off x="4972050" y="428625"/>
            <a:ext cx="2359152" cy="24688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Rounded Corners 14">
            <a:extLst>
              <a:ext uri="{FF2B5EF4-FFF2-40B4-BE49-F238E27FC236}">
                <a16:creationId xmlns:a16="http://schemas.microsoft.com/office/drawing/2014/main" id="{736A9C5A-0EBC-44AA-921E-A01C1F89E68C}"/>
              </a:ext>
            </a:extLst>
          </xdr:cNvPr>
          <xdr:cNvSpPr/>
        </xdr:nvSpPr>
        <xdr:spPr>
          <a:xfrm>
            <a:off x="7419975" y="419100"/>
            <a:ext cx="2359152" cy="24688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Rounded Corners 15">
            <a:extLst>
              <a:ext uri="{FF2B5EF4-FFF2-40B4-BE49-F238E27FC236}">
                <a16:creationId xmlns:a16="http://schemas.microsoft.com/office/drawing/2014/main" id="{AC36E1C9-76E6-4D0A-A996-1FBEA4B6D9E8}"/>
              </a:ext>
            </a:extLst>
          </xdr:cNvPr>
          <xdr:cNvSpPr/>
        </xdr:nvSpPr>
        <xdr:spPr>
          <a:xfrm>
            <a:off x="9867900" y="419100"/>
            <a:ext cx="2359152" cy="24688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85725</xdr:colOff>
      <xdr:row>4</xdr:row>
      <xdr:rowOff>42862</xdr:rowOff>
    </xdr:from>
    <xdr:to>
      <xdr:col>20</xdr:col>
      <xdr:colOff>127254</xdr:colOff>
      <xdr:row>21</xdr:row>
      <xdr:rowOff>119443</xdr:rowOff>
    </xdr:to>
    <xdr:grpSp>
      <xdr:nvGrpSpPr>
        <xdr:cNvPr id="29" name="Group 28">
          <a:extLst>
            <a:ext uri="{FF2B5EF4-FFF2-40B4-BE49-F238E27FC236}">
              <a16:creationId xmlns:a16="http://schemas.microsoft.com/office/drawing/2014/main" id="{F513755C-187F-6B52-9999-90DE49D9CB84}"/>
            </a:ext>
          </a:extLst>
        </xdr:cNvPr>
        <xdr:cNvGrpSpPr/>
      </xdr:nvGrpSpPr>
      <xdr:grpSpPr>
        <a:xfrm>
          <a:off x="85725" y="804862"/>
          <a:ext cx="12233529" cy="3315081"/>
          <a:chOff x="85725" y="804862"/>
          <a:chExt cx="12233529" cy="3315081"/>
        </a:xfrm>
        <a:gradFill>
          <a:gsLst>
            <a:gs pos="0">
              <a:srgbClr val="262626">
                <a:alpha val="82000"/>
              </a:srgbClr>
            </a:gs>
            <a:gs pos="100000">
              <a:srgbClr val="595959">
                <a:alpha val="74901"/>
              </a:srgbClr>
            </a:gs>
          </a:gsLst>
          <a:lin ang="1200000" scaled="0"/>
        </a:gradFill>
      </xdr:grpSpPr>
      <xdr:sp macro="" textlink="">
        <xdr:nvSpPr>
          <xdr:cNvPr id="8" name="Rectangle: Rounded Corners 7">
            <a:extLst>
              <a:ext uri="{FF2B5EF4-FFF2-40B4-BE49-F238E27FC236}">
                <a16:creationId xmlns:a16="http://schemas.microsoft.com/office/drawing/2014/main" id="{3B9EC289-7100-C3DD-ED9F-128133D74FB2}"/>
              </a:ext>
            </a:extLst>
          </xdr:cNvPr>
          <xdr:cNvSpPr/>
        </xdr:nvSpPr>
        <xdr:spPr>
          <a:xfrm>
            <a:off x="85725" y="814387"/>
            <a:ext cx="2359152" cy="1170432"/>
          </a:xfrm>
          <a:prstGeom prst="roundRect">
            <a:avLst/>
          </a:prstGeom>
          <a:grpFill/>
          <a:ln>
            <a:noFill/>
          </a:ln>
          <a:effectLst>
            <a:outerShdw blurRad="50800" dist="50800" dir="5400000" algn="ctr" rotWithShape="0">
              <a:srgbClr val="000000">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Rounded Corners 17">
            <a:extLst>
              <a:ext uri="{FF2B5EF4-FFF2-40B4-BE49-F238E27FC236}">
                <a16:creationId xmlns:a16="http://schemas.microsoft.com/office/drawing/2014/main" id="{9BA9B4C5-C119-4C4B-AE73-C12AB3AB2C53}"/>
              </a:ext>
            </a:extLst>
          </xdr:cNvPr>
          <xdr:cNvSpPr/>
        </xdr:nvSpPr>
        <xdr:spPr>
          <a:xfrm>
            <a:off x="2543175" y="814387"/>
            <a:ext cx="2359152" cy="1170432"/>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Rounded Corners 18">
            <a:extLst>
              <a:ext uri="{FF2B5EF4-FFF2-40B4-BE49-F238E27FC236}">
                <a16:creationId xmlns:a16="http://schemas.microsoft.com/office/drawing/2014/main" id="{A6B255B1-4045-4539-BC2E-FDC925ACF68E}"/>
              </a:ext>
            </a:extLst>
          </xdr:cNvPr>
          <xdr:cNvSpPr/>
        </xdr:nvSpPr>
        <xdr:spPr>
          <a:xfrm>
            <a:off x="4972050" y="814387"/>
            <a:ext cx="2359152" cy="1170432"/>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Rounded Corners 19">
            <a:extLst>
              <a:ext uri="{FF2B5EF4-FFF2-40B4-BE49-F238E27FC236}">
                <a16:creationId xmlns:a16="http://schemas.microsoft.com/office/drawing/2014/main" id="{E0D4848D-25E1-4AE8-BA41-A87F84D2B431}"/>
              </a:ext>
            </a:extLst>
          </xdr:cNvPr>
          <xdr:cNvSpPr/>
        </xdr:nvSpPr>
        <xdr:spPr>
          <a:xfrm>
            <a:off x="7410450" y="814387"/>
            <a:ext cx="2359152" cy="1170432"/>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Rounded Corners 20">
            <a:extLst>
              <a:ext uri="{FF2B5EF4-FFF2-40B4-BE49-F238E27FC236}">
                <a16:creationId xmlns:a16="http://schemas.microsoft.com/office/drawing/2014/main" id="{C56E2489-5B17-4389-BC8D-8F30595BAEEB}"/>
              </a:ext>
            </a:extLst>
          </xdr:cNvPr>
          <xdr:cNvSpPr/>
        </xdr:nvSpPr>
        <xdr:spPr>
          <a:xfrm>
            <a:off x="9829800" y="804862"/>
            <a:ext cx="2359152" cy="1170432"/>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Rounded Corners 21">
            <a:extLst>
              <a:ext uri="{FF2B5EF4-FFF2-40B4-BE49-F238E27FC236}">
                <a16:creationId xmlns:a16="http://schemas.microsoft.com/office/drawing/2014/main" id="{24FE6559-5B38-49DA-A2EE-82D319053717}"/>
              </a:ext>
            </a:extLst>
          </xdr:cNvPr>
          <xdr:cNvSpPr/>
        </xdr:nvSpPr>
        <xdr:spPr>
          <a:xfrm>
            <a:off x="85725" y="2071687"/>
            <a:ext cx="5394960" cy="204825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Rounded Corners 22">
            <a:extLst>
              <a:ext uri="{FF2B5EF4-FFF2-40B4-BE49-F238E27FC236}">
                <a16:creationId xmlns:a16="http://schemas.microsoft.com/office/drawing/2014/main" id="{D4639D2A-981E-4213-B701-1BE0920C5C8A}"/>
              </a:ext>
            </a:extLst>
          </xdr:cNvPr>
          <xdr:cNvSpPr/>
        </xdr:nvSpPr>
        <xdr:spPr>
          <a:xfrm>
            <a:off x="5534025" y="2071687"/>
            <a:ext cx="4059936" cy="204825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Rounded Corners 23">
            <a:extLst>
              <a:ext uri="{FF2B5EF4-FFF2-40B4-BE49-F238E27FC236}">
                <a16:creationId xmlns:a16="http://schemas.microsoft.com/office/drawing/2014/main" id="{233C1401-9FD4-469C-B974-ECAA3495C615}"/>
              </a:ext>
            </a:extLst>
          </xdr:cNvPr>
          <xdr:cNvSpPr/>
        </xdr:nvSpPr>
        <xdr:spPr>
          <a:xfrm>
            <a:off x="9658350" y="2071687"/>
            <a:ext cx="2660904" cy="2048256"/>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142875</xdr:colOff>
      <xdr:row>22</xdr:row>
      <xdr:rowOff>19050</xdr:rowOff>
    </xdr:from>
    <xdr:to>
      <xdr:col>8</xdr:col>
      <xdr:colOff>258699</xdr:colOff>
      <xdr:row>32</xdr:row>
      <xdr:rowOff>125730</xdr:rowOff>
    </xdr:to>
    <xdr:sp macro="" textlink="">
      <xdr:nvSpPr>
        <xdr:cNvPr id="25" name="Rectangle: Rounded Corners 24">
          <a:extLst>
            <a:ext uri="{FF2B5EF4-FFF2-40B4-BE49-F238E27FC236}">
              <a16:creationId xmlns:a16="http://schemas.microsoft.com/office/drawing/2014/main" id="{CFE36DB3-A596-43CC-881E-1C0FC89B4921}"/>
            </a:ext>
          </a:extLst>
        </xdr:cNvPr>
        <xdr:cNvSpPr/>
      </xdr:nvSpPr>
      <xdr:spPr>
        <a:xfrm>
          <a:off x="142875" y="4210050"/>
          <a:ext cx="4992624" cy="2011680"/>
        </a:xfrm>
        <a:prstGeom prst="roundRect">
          <a:avLst/>
        </a:prstGeom>
        <a:gradFill>
          <a:gsLst>
            <a:gs pos="0">
              <a:srgbClr val="262626">
                <a:alpha val="82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381000</xdr:colOff>
      <xdr:row>22</xdr:row>
      <xdr:rowOff>38100</xdr:rowOff>
    </xdr:from>
    <xdr:to>
      <xdr:col>14</xdr:col>
      <xdr:colOff>33528</xdr:colOff>
      <xdr:row>32</xdr:row>
      <xdr:rowOff>144780</xdr:rowOff>
    </xdr:to>
    <xdr:sp macro="" textlink="">
      <xdr:nvSpPr>
        <xdr:cNvPr id="26" name="Rectangle: Rounded Corners 25">
          <a:extLst>
            <a:ext uri="{FF2B5EF4-FFF2-40B4-BE49-F238E27FC236}">
              <a16:creationId xmlns:a16="http://schemas.microsoft.com/office/drawing/2014/main" id="{724984B5-B97C-46C4-8D24-5F67E18A9E77}"/>
            </a:ext>
          </a:extLst>
        </xdr:cNvPr>
        <xdr:cNvSpPr/>
      </xdr:nvSpPr>
      <xdr:spPr>
        <a:xfrm>
          <a:off x="5257800" y="4229100"/>
          <a:ext cx="3310128" cy="2011680"/>
        </a:xfrm>
        <a:prstGeom prst="roundRect">
          <a:avLst/>
        </a:prstGeom>
        <a:gradFill>
          <a:gsLst>
            <a:gs pos="0">
              <a:srgbClr val="262626">
                <a:alpha val="82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161925</xdr:colOff>
      <xdr:row>22</xdr:row>
      <xdr:rowOff>28575</xdr:rowOff>
    </xdr:from>
    <xdr:to>
      <xdr:col>20</xdr:col>
      <xdr:colOff>52197</xdr:colOff>
      <xdr:row>32</xdr:row>
      <xdr:rowOff>126111</xdr:rowOff>
    </xdr:to>
    <xdr:sp macro="" textlink="">
      <xdr:nvSpPr>
        <xdr:cNvPr id="27" name="Rectangle: Rounded Corners 26">
          <a:extLst>
            <a:ext uri="{FF2B5EF4-FFF2-40B4-BE49-F238E27FC236}">
              <a16:creationId xmlns:a16="http://schemas.microsoft.com/office/drawing/2014/main" id="{11389152-E2B4-46A8-892C-A9AABA16E1CB}"/>
            </a:ext>
          </a:extLst>
        </xdr:cNvPr>
        <xdr:cNvSpPr/>
      </xdr:nvSpPr>
      <xdr:spPr>
        <a:xfrm>
          <a:off x="8696325" y="4219575"/>
          <a:ext cx="3547872" cy="2002536"/>
        </a:xfrm>
        <a:prstGeom prst="roundRect">
          <a:avLst/>
        </a:prstGeom>
        <a:gradFill>
          <a:gsLst>
            <a:gs pos="0">
              <a:srgbClr val="262626">
                <a:alpha val="82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314325</xdr:colOff>
      <xdr:row>0</xdr:row>
      <xdr:rowOff>38100</xdr:rowOff>
    </xdr:from>
    <xdr:to>
      <xdr:col>18</xdr:col>
      <xdr:colOff>95250</xdr:colOff>
      <xdr:row>2</xdr:row>
      <xdr:rowOff>47625</xdr:rowOff>
    </xdr:to>
    <xdr:sp macro="" textlink="">
      <xdr:nvSpPr>
        <xdr:cNvPr id="28" name="TextBox 27">
          <a:extLst>
            <a:ext uri="{FF2B5EF4-FFF2-40B4-BE49-F238E27FC236}">
              <a16:creationId xmlns:a16="http://schemas.microsoft.com/office/drawing/2014/main" id="{4A7E1C32-7F0B-8EDE-E59B-4AC84F747CE7}"/>
            </a:ext>
          </a:extLst>
        </xdr:cNvPr>
        <xdr:cNvSpPr txBox="1"/>
      </xdr:nvSpPr>
      <xdr:spPr>
        <a:xfrm>
          <a:off x="2143125" y="38100"/>
          <a:ext cx="892492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2400" b="1">
              <a:solidFill>
                <a:schemeClr val="bg2"/>
              </a:solidFill>
              <a:effectLst/>
              <a:latin typeface="+mn-lt"/>
              <a:ea typeface="+mn-ea"/>
              <a:cs typeface="+mn-cs"/>
            </a:rPr>
            <a:t>               ECOMMERCE SALES ANALYSIS DASHBOARD</a:t>
          </a:r>
          <a:endParaRPr lang="en-US" sz="2400">
            <a:solidFill>
              <a:schemeClr val="bg2"/>
            </a:solidFill>
            <a:effectLst/>
          </a:endParaRPr>
        </a:p>
        <a:p>
          <a:endParaRPr lang="en-US" sz="1100"/>
        </a:p>
      </xdr:txBody>
    </xdr:sp>
    <xdr:clientData/>
  </xdr:twoCellAnchor>
  <xdr:twoCellAnchor>
    <xdr:from>
      <xdr:col>1</xdr:col>
      <xdr:colOff>171450</xdr:colOff>
      <xdr:row>2</xdr:row>
      <xdr:rowOff>57150</xdr:rowOff>
    </xdr:from>
    <xdr:to>
      <xdr:col>3</xdr:col>
      <xdr:colOff>142875</xdr:colOff>
      <xdr:row>3</xdr:row>
      <xdr:rowOff>180975</xdr:rowOff>
    </xdr:to>
    <xdr:sp macro="" textlink="">
      <xdr:nvSpPr>
        <xdr:cNvPr id="30" name="TextBox 29">
          <a:extLst>
            <a:ext uri="{FF2B5EF4-FFF2-40B4-BE49-F238E27FC236}">
              <a16:creationId xmlns:a16="http://schemas.microsoft.com/office/drawing/2014/main" id="{DC321ED3-96E6-7184-9F3A-B14CE5ABAD0E}"/>
            </a:ext>
          </a:extLst>
        </xdr:cNvPr>
        <xdr:cNvSpPr txBox="1"/>
      </xdr:nvSpPr>
      <xdr:spPr>
        <a:xfrm>
          <a:off x="781050" y="438150"/>
          <a:ext cx="11906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solidFill>
              <a:latin typeface="Lato" panose="020F0502020204030203" pitchFamily="34" charset="0"/>
              <a:ea typeface="Lato" panose="020F0502020204030203" pitchFamily="34" charset="0"/>
              <a:cs typeface="Lato" panose="020F0502020204030203" pitchFamily="34" charset="0"/>
            </a:rPr>
            <a:t>SALES</a:t>
          </a:r>
        </a:p>
      </xdr:txBody>
    </xdr:sp>
    <xdr:clientData/>
  </xdr:twoCellAnchor>
  <xdr:twoCellAnchor>
    <xdr:from>
      <xdr:col>5</xdr:col>
      <xdr:colOff>238125</xdr:colOff>
      <xdr:row>2</xdr:row>
      <xdr:rowOff>57150</xdr:rowOff>
    </xdr:from>
    <xdr:to>
      <xdr:col>7</xdr:col>
      <xdr:colOff>209550</xdr:colOff>
      <xdr:row>3</xdr:row>
      <xdr:rowOff>180975</xdr:rowOff>
    </xdr:to>
    <xdr:sp macro="" textlink="">
      <xdr:nvSpPr>
        <xdr:cNvPr id="31" name="TextBox 30">
          <a:extLst>
            <a:ext uri="{FF2B5EF4-FFF2-40B4-BE49-F238E27FC236}">
              <a16:creationId xmlns:a16="http://schemas.microsoft.com/office/drawing/2014/main" id="{32103DC9-4AAC-4090-A5AE-DD419B48F59E}"/>
            </a:ext>
          </a:extLst>
        </xdr:cNvPr>
        <xdr:cNvSpPr txBox="1"/>
      </xdr:nvSpPr>
      <xdr:spPr>
        <a:xfrm>
          <a:off x="3286125" y="438150"/>
          <a:ext cx="11906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solidFill>
              <a:latin typeface="Lato" panose="020F0502020204030203" pitchFamily="34" charset="0"/>
              <a:ea typeface="Lato" panose="020F0502020204030203" pitchFamily="34" charset="0"/>
              <a:cs typeface="Lato" panose="020F0502020204030203" pitchFamily="34" charset="0"/>
            </a:rPr>
            <a:t>PROFIT</a:t>
          </a:r>
        </a:p>
      </xdr:txBody>
    </xdr:sp>
    <xdr:clientData/>
  </xdr:twoCellAnchor>
  <xdr:twoCellAnchor>
    <xdr:from>
      <xdr:col>9</xdr:col>
      <xdr:colOff>57150</xdr:colOff>
      <xdr:row>2</xdr:row>
      <xdr:rowOff>47625</xdr:rowOff>
    </xdr:from>
    <xdr:to>
      <xdr:col>11</xdr:col>
      <xdr:colOff>152400</xdr:colOff>
      <xdr:row>3</xdr:row>
      <xdr:rowOff>171450</xdr:rowOff>
    </xdr:to>
    <xdr:sp macro="" textlink="">
      <xdr:nvSpPr>
        <xdr:cNvPr id="32" name="TextBox 31">
          <a:extLst>
            <a:ext uri="{FF2B5EF4-FFF2-40B4-BE49-F238E27FC236}">
              <a16:creationId xmlns:a16="http://schemas.microsoft.com/office/drawing/2014/main" id="{7014EDF2-F332-4FBD-87EB-3468260E22BD}"/>
            </a:ext>
          </a:extLst>
        </xdr:cNvPr>
        <xdr:cNvSpPr txBox="1"/>
      </xdr:nvSpPr>
      <xdr:spPr>
        <a:xfrm>
          <a:off x="5543550" y="428625"/>
          <a:ext cx="13144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solidFill>
              <a:latin typeface="Lato" panose="020F0502020204030203" pitchFamily="34" charset="0"/>
              <a:ea typeface="Lato" panose="020F0502020204030203" pitchFamily="34" charset="0"/>
              <a:cs typeface="Lato" panose="020F0502020204030203" pitchFamily="34" charset="0"/>
            </a:rPr>
            <a:t>QUANTITY</a:t>
          </a:r>
        </a:p>
      </xdr:txBody>
    </xdr:sp>
    <xdr:clientData/>
  </xdr:twoCellAnchor>
  <xdr:twoCellAnchor>
    <xdr:from>
      <xdr:col>12</xdr:col>
      <xdr:colOff>419100</xdr:colOff>
      <xdr:row>2</xdr:row>
      <xdr:rowOff>38100</xdr:rowOff>
    </xdr:from>
    <xdr:to>
      <xdr:col>15</xdr:col>
      <xdr:colOff>333375</xdr:colOff>
      <xdr:row>3</xdr:row>
      <xdr:rowOff>161925</xdr:rowOff>
    </xdr:to>
    <xdr:sp macro="" textlink="">
      <xdr:nvSpPr>
        <xdr:cNvPr id="33" name="TextBox 32">
          <a:extLst>
            <a:ext uri="{FF2B5EF4-FFF2-40B4-BE49-F238E27FC236}">
              <a16:creationId xmlns:a16="http://schemas.microsoft.com/office/drawing/2014/main" id="{AE96DB7A-9598-445B-B90B-69E0D0DA375D}"/>
            </a:ext>
          </a:extLst>
        </xdr:cNvPr>
        <xdr:cNvSpPr txBox="1"/>
      </xdr:nvSpPr>
      <xdr:spPr>
        <a:xfrm>
          <a:off x="7734300" y="419100"/>
          <a:ext cx="17430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solidFill>
              <a:latin typeface="Lato" panose="020F0502020204030203" pitchFamily="34" charset="0"/>
              <a:ea typeface="Lato" panose="020F0502020204030203" pitchFamily="34" charset="0"/>
              <a:cs typeface="Lato" panose="020F0502020204030203" pitchFamily="34" charset="0"/>
            </a:rPr>
            <a:t>NO.OF</a:t>
          </a:r>
          <a:r>
            <a:rPr lang="en-US" sz="1600" b="1" baseline="0">
              <a:solidFill>
                <a:schemeClr val="bg2"/>
              </a:solidFill>
              <a:latin typeface="Lato" panose="020F0502020204030203" pitchFamily="34" charset="0"/>
              <a:ea typeface="Lato" panose="020F0502020204030203" pitchFamily="34" charset="0"/>
              <a:cs typeface="Lato" panose="020F0502020204030203" pitchFamily="34" charset="0"/>
            </a:rPr>
            <a:t> ORDERS</a:t>
          </a:r>
          <a:endParaRPr lang="en-US" sz="16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16</xdr:col>
      <xdr:colOff>390526</xdr:colOff>
      <xdr:row>2</xdr:row>
      <xdr:rowOff>47625</xdr:rowOff>
    </xdr:from>
    <xdr:to>
      <xdr:col>19</xdr:col>
      <xdr:colOff>428626</xdr:colOff>
      <xdr:row>3</xdr:row>
      <xdr:rowOff>171450</xdr:rowOff>
    </xdr:to>
    <xdr:sp macro="" textlink="">
      <xdr:nvSpPr>
        <xdr:cNvPr id="34" name="TextBox 33">
          <a:extLst>
            <a:ext uri="{FF2B5EF4-FFF2-40B4-BE49-F238E27FC236}">
              <a16:creationId xmlns:a16="http://schemas.microsoft.com/office/drawing/2014/main" id="{AA6BA0F8-41A4-4C07-AF7D-EB079295F035}"/>
            </a:ext>
          </a:extLst>
        </xdr:cNvPr>
        <xdr:cNvSpPr txBox="1"/>
      </xdr:nvSpPr>
      <xdr:spPr>
        <a:xfrm>
          <a:off x="10144126" y="428625"/>
          <a:ext cx="18669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solidFill>
              <a:latin typeface="Lato" panose="020F0502020204030203" pitchFamily="34" charset="0"/>
              <a:ea typeface="Lato" panose="020F0502020204030203" pitchFamily="34" charset="0"/>
              <a:cs typeface="Lato" panose="020F0502020204030203" pitchFamily="34" charset="0"/>
            </a:rPr>
            <a:t>PROFIT</a:t>
          </a:r>
          <a:r>
            <a:rPr lang="en-US" sz="1600" b="1" baseline="0">
              <a:solidFill>
                <a:schemeClr val="bg2"/>
              </a:solidFill>
              <a:latin typeface="Lato" panose="020F0502020204030203" pitchFamily="34" charset="0"/>
              <a:ea typeface="Lato" panose="020F0502020204030203" pitchFamily="34" charset="0"/>
              <a:cs typeface="Lato" panose="020F0502020204030203" pitchFamily="34" charset="0"/>
            </a:rPr>
            <a:t> MARGIN</a:t>
          </a:r>
          <a:endParaRPr lang="en-US" sz="16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295275</xdr:colOff>
      <xdr:row>11</xdr:row>
      <xdr:rowOff>42862</xdr:rowOff>
    </xdr:from>
    <xdr:to>
      <xdr:col>4</xdr:col>
      <xdr:colOff>445587</xdr:colOff>
      <xdr:row>12</xdr:row>
      <xdr:rowOff>98547</xdr:rowOff>
    </xdr:to>
    <xdr:sp macro="" textlink="">
      <xdr:nvSpPr>
        <xdr:cNvPr id="35" name="Shape 8">
          <a:extLst>
            <a:ext uri="{FF2B5EF4-FFF2-40B4-BE49-F238E27FC236}">
              <a16:creationId xmlns:a16="http://schemas.microsoft.com/office/drawing/2014/main" id="{3F9D9CB8-B739-468E-93E7-AD8BE0EB9D18}"/>
            </a:ext>
          </a:extLst>
        </xdr:cNvPr>
        <xdr:cNvSpPr/>
      </xdr:nvSpPr>
      <xdr:spPr>
        <a:xfrm>
          <a:off x="295275" y="2138362"/>
          <a:ext cx="2588712" cy="246185"/>
        </a:xfrm>
        <a:prstGeom prst="roundRect">
          <a:avLst>
            <a:gd name="adj" fmla="val 16667"/>
          </a:avLst>
        </a:prstGeom>
        <a:gradFill>
          <a:gsLst>
            <a:gs pos="0">
              <a:srgbClr val="262626">
                <a:alpha val="80000"/>
                <a:lumMod val="97000"/>
                <a:lumOff val="3000"/>
              </a:srgbClr>
            </a:gs>
            <a:gs pos="100000">
              <a:srgbClr val="7F7F7F"/>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clientData/>
  </xdr:twoCellAnchor>
  <xdr:twoCellAnchor>
    <xdr:from>
      <xdr:col>9</xdr:col>
      <xdr:colOff>257175</xdr:colOff>
      <xdr:row>11</xdr:row>
      <xdr:rowOff>71437</xdr:rowOff>
    </xdr:from>
    <xdr:to>
      <xdr:col>12</xdr:col>
      <xdr:colOff>329354</xdr:colOff>
      <xdr:row>12</xdr:row>
      <xdr:rowOff>135041</xdr:rowOff>
    </xdr:to>
    <xdr:sp macro="" textlink="">
      <xdr:nvSpPr>
        <xdr:cNvPr id="38" name="Shape 11">
          <a:extLst>
            <a:ext uri="{FF2B5EF4-FFF2-40B4-BE49-F238E27FC236}">
              <a16:creationId xmlns:a16="http://schemas.microsoft.com/office/drawing/2014/main" id="{0FB5C459-7991-46BF-B626-072F3C7D505F}"/>
            </a:ext>
          </a:extLst>
        </xdr:cNvPr>
        <xdr:cNvSpPr/>
      </xdr:nvSpPr>
      <xdr:spPr>
        <a:xfrm>
          <a:off x="5743575" y="2166937"/>
          <a:ext cx="1900979" cy="254104"/>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clientData/>
  </xdr:twoCellAnchor>
  <xdr:twoCellAnchor>
    <xdr:from>
      <xdr:col>16</xdr:col>
      <xdr:colOff>47625</xdr:colOff>
      <xdr:row>11</xdr:row>
      <xdr:rowOff>71437</xdr:rowOff>
    </xdr:from>
    <xdr:to>
      <xdr:col>19</xdr:col>
      <xdr:colOff>514350</xdr:colOff>
      <xdr:row>12</xdr:row>
      <xdr:rowOff>128178</xdr:rowOff>
    </xdr:to>
    <xdr:sp macro="" textlink="">
      <xdr:nvSpPr>
        <xdr:cNvPr id="39" name="Shape 14">
          <a:extLst>
            <a:ext uri="{FF2B5EF4-FFF2-40B4-BE49-F238E27FC236}">
              <a16:creationId xmlns:a16="http://schemas.microsoft.com/office/drawing/2014/main" id="{286C66A4-BB98-4DA1-9B18-61E5C6462B7C}"/>
            </a:ext>
          </a:extLst>
        </xdr:cNvPr>
        <xdr:cNvSpPr/>
      </xdr:nvSpPr>
      <xdr:spPr>
        <a:xfrm>
          <a:off x="9801225" y="2166937"/>
          <a:ext cx="2295525" cy="247241"/>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clientData/>
  </xdr:twoCellAnchor>
  <xdr:oneCellAnchor>
    <xdr:from>
      <xdr:col>0</xdr:col>
      <xdr:colOff>276225</xdr:colOff>
      <xdr:row>22</xdr:row>
      <xdr:rowOff>133350</xdr:rowOff>
    </xdr:from>
    <xdr:ext cx="2628900" cy="257175"/>
    <xdr:sp macro="" textlink="">
      <xdr:nvSpPr>
        <xdr:cNvPr id="40" name="Shape 16">
          <a:extLst>
            <a:ext uri="{FF2B5EF4-FFF2-40B4-BE49-F238E27FC236}">
              <a16:creationId xmlns:a16="http://schemas.microsoft.com/office/drawing/2014/main" id="{B3909D7A-E3D3-4C99-80A8-1E5731A35BBC}"/>
            </a:ext>
          </a:extLst>
        </xdr:cNvPr>
        <xdr:cNvSpPr/>
      </xdr:nvSpPr>
      <xdr:spPr>
        <a:xfrm>
          <a:off x="276225" y="43243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152400</xdr:rowOff>
    </xdr:from>
    <xdr:ext cx="2628900" cy="257175"/>
    <xdr:sp macro="" textlink="">
      <xdr:nvSpPr>
        <xdr:cNvPr id="41" name="Shape 18">
          <a:extLst>
            <a:ext uri="{FF2B5EF4-FFF2-40B4-BE49-F238E27FC236}">
              <a16:creationId xmlns:a16="http://schemas.microsoft.com/office/drawing/2014/main" id="{C098D416-7EB0-4A65-8878-C1FA6DD6F33F}"/>
            </a:ext>
          </a:extLst>
        </xdr:cNvPr>
        <xdr:cNvSpPr/>
      </xdr:nvSpPr>
      <xdr:spPr>
        <a:xfrm>
          <a:off x="5448300" y="43434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371475</xdr:colOff>
      <xdr:row>22</xdr:row>
      <xdr:rowOff>123825</xdr:rowOff>
    </xdr:from>
    <xdr:ext cx="1581150" cy="219075"/>
    <xdr:sp macro="" textlink="">
      <xdr:nvSpPr>
        <xdr:cNvPr id="42" name="Shape 20">
          <a:extLst>
            <a:ext uri="{FF2B5EF4-FFF2-40B4-BE49-F238E27FC236}">
              <a16:creationId xmlns:a16="http://schemas.microsoft.com/office/drawing/2014/main" id="{D743F71F-AA92-4823-AB5D-8B7068A66EC3}"/>
            </a:ext>
          </a:extLst>
        </xdr:cNvPr>
        <xdr:cNvSpPr/>
      </xdr:nvSpPr>
      <xdr:spPr>
        <a:xfrm>
          <a:off x="8905875" y="4314825"/>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304800</xdr:colOff>
      <xdr:row>12</xdr:row>
      <xdr:rowOff>133351</xdr:rowOff>
    </xdr:from>
    <xdr:to>
      <xdr:col>8</xdr:col>
      <xdr:colOff>533400</xdr:colOff>
      <xdr:row>21</xdr:row>
      <xdr:rowOff>19051</xdr:rowOff>
    </xdr:to>
    <xdr:graphicFrame macro="">
      <xdr:nvGraphicFramePr>
        <xdr:cNvPr id="43" name="Chart 42">
          <a:extLst>
            <a:ext uri="{FF2B5EF4-FFF2-40B4-BE49-F238E27FC236}">
              <a16:creationId xmlns:a16="http://schemas.microsoft.com/office/drawing/2014/main" id="{CDF0F6A1-01FD-454F-AABD-0CC81D79F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142876</xdr:colOff>
      <xdr:row>11</xdr:row>
      <xdr:rowOff>47624</xdr:rowOff>
    </xdr:from>
    <xdr:to>
      <xdr:col>15</xdr:col>
      <xdr:colOff>371476</xdr:colOff>
      <xdr:row>21</xdr:row>
      <xdr:rowOff>104775</xdr:rowOff>
    </xdr:to>
    <mc:AlternateContent xmlns:mc="http://schemas.openxmlformats.org/markup-compatibility/2006">
      <mc:Choice xmlns:cx1="http://schemas.microsoft.com/office/drawing/2015/9/8/chartex" Requires="cx1">
        <xdr:graphicFrame macro="">
          <xdr:nvGraphicFramePr>
            <xdr:cNvPr id="44" name="Chart 43">
              <a:extLst>
                <a:ext uri="{FF2B5EF4-FFF2-40B4-BE49-F238E27FC236}">
                  <a16:creationId xmlns:a16="http://schemas.microsoft.com/office/drawing/2014/main" id="{6FCAF8CB-4F31-4260-9FC0-A1C2DA8CA5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629276" y="2143124"/>
              <a:ext cx="3886200" cy="19621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85725</xdr:colOff>
      <xdr:row>12</xdr:row>
      <xdr:rowOff>90487</xdr:rowOff>
    </xdr:from>
    <xdr:to>
      <xdr:col>20</xdr:col>
      <xdr:colOff>571500</xdr:colOff>
      <xdr:row>22</xdr:row>
      <xdr:rowOff>100012</xdr:rowOff>
    </xdr:to>
    <xdr:graphicFrame macro="">
      <xdr:nvGraphicFramePr>
        <xdr:cNvPr id="45" name="Chart 44">
          <a:extLst>
            <a:ext uri="{FF2B5EF4-FFF2-40B4-BE49-F238E27FC236}">
              <a16:creationId xmlns:a16="http://schemas.microsoft.com/office/drawing/2014/main" id="{ADFE644C-B977-40CF-9DE5-E6A6EED74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171449</xdr:colOff>
      <xdr:row>23</xdr:row>
      <xdr:rowOff>152400</xdr:rowOff>
    </xdr:from>
    <xdr:to>
      <xdr:col>8</xdr:col>
      <xdr:colOff>238124</xdr:colOff>
      <xdr:row>32</xdr:row>
      <xdr:rowOff>95250</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AEFB4D90-801E-4CA5-90CB-DD684F52B5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71449" y="4533900"/>
              <a:ext cx="4943475" cy="1657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523874</xdr:colOff>
      <xdr:row>24</xdr:row>
      <xdr:rowOff>38099</xdr:rowOff>
    </xdr:from>
    <xdr:to>
      <xdr:col>14</xdr:col>
      <xdr:colOff>209550</xdr:colOff>
      <xdr:row>33</xdr:row>
      <xdr:rowOff>38100</xdr:rowOff>
    </xdr:to>
    <xdr:graphicFrame macro="">
      <xdr:nvGraphicFramePr>
        <xdr:cNvPr id="47" name="Chart 46">
          <a:extLst>
            <a:ext uri="{FF2B5EF4-FFF2-40B4-BE49-F238E27FC236}">
              <a16:creationId xmlns:a16="http://schemas.microsoft.com/office/drawing/2014/main" id="{961F6469-A1E7-430A-90AA-C087BC06F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295275</xdr:colOff>
      <xdr:row>24</xdr:row>
      <xdr:rowOff>47625</xdr:rowOff>
    </xdr:from>
    <xdr:to>
      <xdr:col>16</xdr:col>
      <xdr:colOff>123825</xdr:colOff>
      <xdr:row>31</xdr:row>
      <xdr:rowOff>161925</xdr:rowOff>
    </xdr:to>
    <mc:AlternateContent xmlns:mc="http://schemas.openxmlformats.org/markup-compatibility/2006">
      <mc:Choice xmlns:a14="http://schemas.microsoft.com/office/drawing/2010/main" Requires="a14">
        <xdr:graphicFrame macro="">
          <xdr:nvGraphicFramePr>
            <xdr:cNvPr id="48" name="Year 1">
              <a:extLst>
                <a:ext uri="{FF2B5EF4-FFF2-40B4-BE49-F238E27FC236}">
                  <a16:creationId xmlns:a16="http://schemas.microsoft.com/office/drawing/2014/main" id="{7BEC1173-95A0-426B-94F8-03103130593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829675" y="4619625"/>
              <a:ext cx="104775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200025</xdr:colOff>
      <xdr:row>24</xdr:row>
      <xdr:rowOff>38100</xdr:rowOff>
    </xdr:from>
    <xdr:to>
      <xdr:col>18</xdr:col>
      <xdr:colOff>85725</xdr:colOff>
      <xdr:row>31</xdr:row>
      <xdr:rowOff>180975</xdr:rowOff>
    </xdr:to>
    <mc:AlternateContent xmlns:mc="http://schemas.openxmlformats.org/markup-compatibility/2006">
      <mc:Choice xmlns:a14="http://schemas.microsoft.com/office/drawing/2010/main" Requires="a14">
        <xdr:graphicFrame macro="">
          <xdr:nvGraphicFramePr>
            <xdr:cNvPr id="49" name="Region 1">
              <a:extLst>
                <a:ext uri="{FF2B5EF4-FFF2-40B4-BE49-F238E27FC236}">
                  <a16:creationId xmlns:a16="http://schemas.microsoft.com/office/drawing/2014/main" id="{27762C1D-2D0B-4674-9518-2B68F410A4B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953625" y="4610100"/>
              <a:ext cx="1104900"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133350</xdr:colOff>
      <xdr:row>24</xdr:row>
      <xdr:rowOff>28575</xdr:rowOff>
    </xdr:from>
    <xdr:to>
      <xdr:col>19</xdr:col>
      <xdr:colOff>542925</xdr:colOff>
      <xdr:row>31</xdr:row>
      <xdr:rowOff>171450</xdr:rowOff>
    </xdr:to>
    <mc:AlternateContent xmlns:mc="http://schemas.openxmlformats.org/markup-compatibility/2006">
      <mc:Choice xmlns:a14="http://schemas.microsoft.com/office/drawing/2010/main" Requires="a14">
        <xdr:graphicFrame macro="">
          <xdr:nvGraphicFramePr>
            <xdr:cNvPr id="50" name="Segment 1">
              <a:extLst>
                <a:ext uri="{FF2B5EF4-FFF2-40B4-BE49-F238E27FC236}">
                  <a16:creationId xmlns:a16="http://schemas.microsoft.com/office/drawing/2014/main" id="{6C9D35F8-5360-467A-840A-F80AA55E887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106150" y="4600575"/>
              <a:ext cx="1019175"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133350</xdr:colOff>
      <xdr:row>4</xdr:row>
      <xdr:rowOff>147637</xdr:rowOff>
    </xdr:from>
    <xdr:to>
      <xdr:col>3</xdr:col>
      <xdr:colOff>533400</xdr:colOff>
      <xdr:row>6</xdr:row>
      <xdr:rowOff>12822</xdr:rowOff>
    </xdr:to>
    <xdr:sp macro="" textlink="'Pivot TABLE'!A7">
      <xdr:nvSpPr>
        <xdr:cNvPr id="52" name="Shape 8">
          <a:extLst>
            <a:ext uri="{FF2B5EF4-FFF2-40B4-BE49-F238E27FC236}">
              <a16:creationId xmlns:a16="http://schemas.microsoft.com/office/drawing/2014/main" id="{0FA25FDA-575E-4FC9-99AD-8F87EE486899}"/>
            </a:ext>
          </a:extLst>
        </xdr:cNvPr>
        <xdr:cNvSpPr/>
      </xdr:nvSpPr>
      <xdr:spPr>
        <a:xfrm>
          <a:off x="133350" y="909637"/>
          <a:ext cx="2228850" cy="246185"/>
        </a:xfrm>
        <a:prstGeom prst="roundRect">
          <a:avLst>
            <a:gd name="adj" fmla="val 16667"/>
          </a:avLst>
        </a:prstGeom>
        <a:gradFill>
          <a:gsLst>
            <a:gs pos="0">
              <a:srgbClr val="262626">
                <a:alpha val="80000"/>
                <a:lumMod val="97000"/>
                <a:lumOff val="3000"/>
              </a:srgbClr>
            </a:gs>
            <a:gs pos="100000">
              <a:srgbClr val="7F7F7F"/>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D02899E-EE33-4AD7-A467-2F32582B2559}" type="TxLink">
            <a:rPr lang="en-US" sz="18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$2,297,200.86 </a:t>
          </a:fld>
          <a:endParaRPr sz="18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152400</xdr:colOff>
      <xdr:row>4</xdr:row>
      <xdr:rowOff>138112</xdr:rowOff>
    </xdr:from>
    <xdr:to>
      <xdr:col>7</xdr:col>
      <xdr:colOff>552450</xdr:colOff>
      <xdr:row>6</xdr:row>
      <xdr:rowOff>3297</xdr:rowOff>
    </xdr:to>
    <xdr:sp macro="" textlink="'Pivot TABLE'!C7">
      <xdr:nvSpPr>
        <xdr:cNvPr id="53" name="Shape 8">
          <a:extLst>
            <a:ext uri="{FF2B5EF4-FFF2-40B4-BE49-F238E27FC236}">
              <a16:creationId xmlns:a16="http://schemas.microsoft.com/office/drawing/2014/main" id="{38A97F8D-D088-4357-A392-4AFCC15BD13B}"/>
            </a:ext>
          </a:extLst>
        </xdr:cNvPr>
        <xdr:cNvSpPr/>
      </xdr:nvSpPr>
      <xdr:spPr>
        <a:xfrm>
          <a:off x="2590800" y="900112"/>
          <a:ext cx="2228850" cy="246185"/>
        </a:xfrm>
        <a:prstGeom prst="roundRect">
          <a:avLst>
            <a:gd name="adj" fmla="val 16667"/>
          </a:avLst>
        </a:prstGeom>
        <a:gradFill>
          <a:gsLst>
            <a:gs pos="0">
              <a:srgbClr val="262626">
                <a:alpha val="80000"/>
                <a:lumMod val="97000"/>
                <a:lumOff val="3000"/>
              </a:srgbClr>
            </a:gs>
            <a:gs pos="100000">
              <a:srgbClr val="7F7F7F"/>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F42E7E97-65D0-4E52-A86E-63A17E4CDB06}" type="TxLink">
            <a:rPr lang="en-US" sz="18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t> $286,397.02 </a:t>
          </a:fld>
          <a:endParaRPr sz="18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152400</xdr:colOff>
      <xdr:row>4</xdr:row>
      <xdr:rowOff>128587</xdr:rowOff>
    </xdr:from>
    <xdr:to>
      <xdr:col>11</xdr:col>
      <xdr:colOff>552450</xdr:colOff>
      <xdr:row>5</xdr:row>
      <xdr:rowOff>184272</xdr:rowOff>
    </xdr:to>
    <xdr:sp macro="" textlink="'Pivot TABLE'!E7">
      <xdr:nvSpPr>
        <xdr:cNvPr id="54" name="Shape 8">
          <a:extLst>
            <a:ext uri="{FF2B5EF4-FFF2-40B4-BE49-F238E27FC236}">
              <a16:creationId xmlns:a16="http://schemas.microsoft.com/office/drawing/2014/main" id="{5A17CAF9-376B-4E59-B441-323020A0B47B}"/>
            </a:ext>
          </a:extLst>
        </xdr:cNvPr>
        <xdr:cNvSpPr/>
      </xdr:nvSpPr>
      <xdr:spPr>
        <a:xfrm>
          <a:off x="5029200" y="890587"/>
          <a:ext cx="2228850" cy="246185"/>
        </a:xfrm>
        <a:prstGeom prst="roundRect">
          <a:avLst>
            <a:gd name="adj" fmla="val 16667"/>
          </a:avLst>
        </a:prstGeom>
        <a:gradFill>
          <a:gsLst>
            <a:gs pos="0">
              <a:srgbClr val="262626">
                <a:alpha val="80000"/>
                <a:lumMod val="97000"/>
                <a:lumOff val="3000"/>
              </a:srgbClr>
            </a:gs>
            <a:gs pos="100000">
              <a:srgbClr val="7F7F7F"/>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242731EB-CAD7-4454-8213-4EF0394427E4}" type="TxLink">
            <a:rPr lang="en-US" sz="18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t># 37873</a:t>
          </a:fld>
          <a:endParaRPr sz="18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12</xdr:col>
      <xdr:colOff>142875</xdr:colOff>
      <xdr:row>4</xdr:row>
      <xdr:rowOff>128587</xdr:rowOff>
    </xdr:from>
    <xdr:to>
      <xdr:col>15</xdr:col>
      <xdr:colOff>542925</xdr:colOff>
      <xdr:row>5</xdr:row>
      <xdr:rowOff>184272</xdr:rowOff>
    </xdr:to>
    <xdr:sp macro="" textlink="'Pivot TABLE'!G7">
      <xdr:nvSpPr>
        <xdr:cNvPr id="55" name="Shape 8">
          <a:extLst>
            <a:ext uri="{FF2B5EF4-FFF2-40B4-BE49-F238E27FC236}">
              <a16:creationId xmlns:a16="http://schemas.microsoft.com/office/drawing/2014/main" id="{99BBA379-01BD-4C3F-8A4E-000FF0CFF3C7}"/>
            </a:ext>
          </a:extLst>
        </xdr:cNvPr>
        <xdr:cNvSpPr/>
      </xdr:nvSpPr>
      <xdr:spPr>
        <a:xfrm>
          <a:off x="7458075" y="890587"/>
          <a:ext cx="2228850" cy="246185"/>
        </a:xfrm>
        <a:prstGeom prst="roundRect">
          <a:avLst>
            <a:gd name="adj" fmla="val 16667"/>
          </a:avLst>
        </a:prstGeom>
        <a:gradFill>
          <a:gsLst>
            <a:gs pos="0">
              <a:srgbClr val="262626">
                <a:alpha val="80000"/>
                <a:lumMod val="97000"/>
                <a:lumOff val="3000"/>
              </a:srgbClr>
            </a:gs>
            <a:gs pos="100000">
              <a:srgbClr val="7F7F7F"/>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DCF5BC3D-5CD1-4C8E-9A3B-9243F609040D}" type="TxLink">
            <a:rPr lang="en-US" sz="18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t># 9994</a:t>
          </a:fld>
          <a:endParaRPr sz="18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16</xdr:col>
      <xdr:colOff>142875</xdr:colOff>
      <xdr:row>4</xdr:row>
      <xdr:rowOff>138112</xdr:rowOff>
    </xdr:from>
    <xdr:to>
      <xdr:col>19</xdr:col>
      <xdr:colOff>542925</xdr:colOff>
      <xdr:row>6</xdr:row>
      <xdr:rowOff>3297</xdr:rowOff>
    </xdr:to>
    <xdr:sp macro="" textlink="'Pivot TABLE'!I7">
      <xdr:nvSpPr>
        <xdr:cNvPr id="56" name="Shape 8">
          <a:extLst>
            <a:ext uri="{FF2B5EF4-FFF2-40B4-BE49-F238E27FC236}">
              <a16:creationId xmlns:a16="http://schemas.microsoft.com/office/drawing/2014/main" id="{B19ADA98-4D3A-4412-89CA-3C916253D2CD}"/>
            </a:ext>
          </a:extLst>
        </xdr:cNvPr>
        <xdr:cNvSpPr/>
      </xdr:nvSpPr>
      <xdr:spPr>
        <a:xfrm>
          <a:off x="9896475" y="900112"/>
          <a:ext cx="2228850" cy="246185"/>
        </a:xfrm>
        <a:prstGeom prst="roundRect">
          <a:avLst>
            <a:gd name="adj" fmla="val 16667"/>
          </a:avLst>
        </a:prstGeom>
        <a:gradFill>
          <a:gsLst>
            <a:gs pos="0">
              <a:srgbClr val="262626">
                <a:alpha val="80000"/>
                <a:lumMod val="97000"/>
                <a:lumOff val="3000"/>
              </a:srgbClr>
            </a:gs>
            <a:gs pos="100000">
              <a:srgbClr val="7F7F7F"/>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23A6B57F-5C87-44E2-9CC2-A435CDA9B774}" type="TxLink">
            <a:rPr lang="en-US" sz="18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t>12.47%</a:t>
          </a:fld>
          <a:endParaRPr sz="18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228600</xdr:colOff>
      <xdr:row>8</xdr:row>
      <xdr:rowOff>100012</xdr:rowOff>
    </xdr:from>
    <xdr:to>
      <xdr:col>3</xdr:col>
      <xdr:colOff>495300</xdr:colOff>
      <xdr:row>9</xdr:row>
      <xdr:rowOff>180975</xdr:rowOff>
    </xdr:to>
    <xdr:sp macro="" textlink="">
      <xdr:nvSpPr>
        <xdr:cNvPr id="57" name="Shape 8">
          <a:extLst>
            <a:ext uri="{FF2B5EF4-FFF2-40B4-BE49-F238E27FC236}">
              <a16:creationId xmlns:a16="http://schemas.microsoft.com/office/drawing/2014/main" id="{760D3AFC-4A70-466A-BEB2-913B446F92C7}"/>
            </a:ext>
          </a:extLst>
        </xdr:cNvPr>
        <xdr:cNvSpPr/>
      </xdr:nvSpPr>
      <xdr:spPr>
        <a:xfrm>
          <a:off x="228600" y="1624012"/>
          <a:ext cx="2095500" cy="271463"/>
        </a:xfrm>
        <a:prstGeom prst="roundRect">
          <a:avLst>
            <a:gd name="adj" fmla="val 16667"/>
          </a:avLst>
        </a:prstGeom>
        <a:gradFill>
          <a:gsLst>
            <a:gs pos="0">
              <a:srgbClr val="262626">
                <a:alpha val="80000"/>
                <a:lumMod val="97000"/>
                <a:lumOff val="3000"/>
              </a:srgbClr>
            </a:gs>
            <a:gs pos="100000">
              <a:srgbClr val="7F7F7F"/>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i="0" u="none" strike="noStrike">
              <a:solidFill>
                <a:schemeClr val="accent5">
                  <a:lumMod val="40000"/>
                  <a:lumOff val="60000"/>
                </a:schemeClr>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accent5">
                  <a:lumMod val="40000"/>
                  <a:lumOff val="60000"/>
                </a:schemeClr>
              </a:solidFill>
              <a:latin typeface="Lato" panose="020F0502020204030203" pitchFamily="34" charset="0"/>
              <a:ea typeface="Lato" panose="020F0502020204030203" pitchFamily="34" charset="0"/>
              <a:cs typeface="Lato" panose="020F0502020204030203" pitchFamily="34" charset="0"/>
            </a:rPr>
            <a:t> GROWTH </a:t>
          </a:r>
          <a:r>
            <a:rPr lang="en-US" sz="1100" b="1" i="0" u="none" strike="noStrike">
              <a:solidFill>
                <a:schemeClr val="accent5">
                  <a:lumMod val="40000"/>
                  <a:lumOff val="60000"/>
                </a:schemeClr>
              </a:solidFill>
              <a:latin typeface="Lato" panose="020F0502020204030203" pitchFamily="34" charset="0"/>
              <a:ea typeface="Lato" panose="020F0502020204030203" pitchFamily="34" charset="0"/>
              <a:cs typeface="Lato" panose="020F0502020204030203" pitchFamily="34" charset="0"/>
            </a:rPr>
            <a:t> </a:t>
          </a:r>
        </a:p>
      </xdr:txBody>
    </xdr:sp>
    <xdr:clientData/>
  </xdr:twoCellAnchor>
  <xdr:twoCellAnchor>
    <xdr:from>
      <xdr:col>0</xdr:col>
      <xdr:colOff>438150</xdr:colOff>
      <xdr:row>5</xdr:row>
      <xdr:rowOff>109537</xdr:rowOff>
    </xdr:from>
    <xdr:to>
      <xdr:col>3</xdr:col>
      <xdr:colOff>314325</xdr:colOff>
      <xdr:row>8</xdr:row>
      <xdr:rowOff>147637</xdr:rowOff>
    </xdr:to>
    <xdr:graphicFrame macro="">
      <xdr:nvGraphicFramePr>
        <xdr:cNvPr id="59" name="Chart 58">
          <a:extLst>
            <a:ext uri="{FF2B5EF4-FFF2-40B4-BE49-F238E27FC236}">
              <a16:creationId xmlns:a16="http://schemas.microsoft.com/office/drawing/2014/main" id="{BE972C0E-7D95-4639-9BF3-13EB2F051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219075</xdr:colOff>
      <xdr:row>8</xdr:row>
      <xdr:rowOff>71437</xdr:rowOff>
    </xdr:from>
    <xdr:to>
      <xdr:col>7</xdr:col>
      <xdr:colOff>485775</xdr:colOff>
      <xdr:row>9</xdr:row>
      <xdr:rowOff>152400</xdr:rowOff>
    </xdr:to>
    <xdr:sp macro="" textlink="">
      <xdr:nvSpPr>
        <xdr:cNvPr id="64" name="Shape 8">
          <a:extLst>
            <a:ext uri="{FF2B5EF4-FFF2-40B4-BE49-F238E27FC236}">
              <a16:creationId xmlns:a16="http://schemas.microsoft.com/office/drawing/2014/main" id="{EEA846B1-57F5-F8B0-E721-697D04121B78}"/>
            </a:ext>
          </a:extLst>
        </xdr:cNvPr>
        <xdr:cNvSpPr/>
      </xdr:nvSpPr>
      <xdr:spPr>
        <a:xfrm>
          <a:off x="2657475" y="1595437"/>
          <a:ext cx="2095500" cy="271463"/>
        </a:xfrm>
        <a:prstGeom prst="roundRect">
          <a:avLst>
            <a:gd name="adj" fmla="val 16667"/>
          </a:avLst>
        </a:prstGeom>
        <a:gradFill>
          <a:gsLst>
            <a:gs pos="0">
              <a:srgbClr val="262626">
                <a:alpha val="80000"/>
                <a:lumMod val="97000"/>
                <a:lumOff val="3000"/>
              </a:srgbClr>
            </a:gs>
            <a:gs pos="100000">
              <a:srgbClr val="7F7F7F"/>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i="0" u="none" strike="noStrike">
              <a:solidFill>
                <a:schemeClr val="accent5">
                  <a:lumMod val="40000"/>
                  <a:lumOff val="60000"/>
                </a:schemeClr>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accent5">
                  <a:lumMod val="40000"/>
                  <a:lumOff val="60000"/>
                </a:schemeClr>
              </a:solidFill>
              <a:latin typeface="Lato" panose="020F0502020204030203" pitchFamily="34" charset="0"/>
              <a:ea typeface="Lato" panose="020F0502020204030203" pitchFamily="34" charset="0"/>
              <a:cs typeface="Lato" panose="020F0502020204030203" pitchFamily="34" charset="0"/>
            </a:rPr>
            <a:t> GROWTH </a:t>
          </a:r>
          <a:r>
            <a:rPr lang="en-US" sz="1100" b="1" i="0" u="none" strike="noStrike">
              <a:solidFill>
                <a:schemeClr val="accent5">
                  <a:lumMod val="40000"/>
                  <a:lumOff val="60000"/>
                </a:schemeClr>
              </a:solidFill>
              <a:latin typeface="Lato" panose="020F0502020204030203" pitchFamily="34" charset="0"/>
              <a:ea typeface="Lato" panose="020F0502020204030203" pitchFamily="34" charset="0"/>
              <a:cs typeface="Lato" panose="020F0502020204030203" pitchFamily="34" charset="0"/>
            </a:rPr>
            <a:t> </a:t>
          </a:r>
        </a:p>
      </xdr:txBody>
    </xdr:sp>
    <xdr:clientData/>
  </xdr:twoCellAnchor>
  <xdr:twoCellAnchor>
    <xdr:from>
      <xdr:col>8</xdr:col>
      <xdr:colOff>238125</xdr:colOff>
      <xdr:row>8</xdr:row>
      <xdr:rowOff>71437</xdr:rowOff>
    </xdr:from>
    <xdr:to>
      <xdr:col>11</xdr:col>
      <xdr:colOff>504825</xdr:colOff>
      <xdr:row>9</xdr:row>
      <xdr:rowOff>152400</xdr:rowOff>
    </xdr:to>
    <xdr:sp macro="" textlink="">
      <xdr:nvSpPr>
        <xdr:cNvPr id="67" name="Shape 8">
          <a:extLst>
            <a:ext uri="{FF2B5EF4-FFF2-40B4-BE49-F238E27FC236}">
              <a16:creationId xmlns:a16="http://schemas.microsoft.com/office/drawing/2014/main" id="{6DBFC7B9-F020-65BB-E385-D73BC2638486}"/>
            </a:ext>
          </a:extLst>
        </xdr:cNvPr>
        <xdr:cNvSpPr/>
      </xdr:nvSpPr>
      <xdr:spPr>
        <a:xfrm>
          <a:off x="5114925" y="1595437"/>
          <a:ext cx="2095500" cy="271463"/>
        </a:xfrm>
        <a:prstGeom prst="roundRect">
          <a:avLst>
            <a:gd name="adj" fmla="val 16667"/>
          </a:avLst>
        </a:prstGeom>
        <a:gradFill>
          <a:gsLst>
            <a:gs pos="0">
              <a:srgbClr val="262626">
                <a:alpha val="80000"/>
                <a:lumMod val="97000"/>
                <a:lumOff val="3000"/>
              </a:srgbClr>
            </a:gs>
            <a:gs pos="100000">
              <a:srgbClr val="7F7F7F"/>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i="0" u="none" strike="noStrike">
              <a:solidFill>
                <a:schemeClr val="accent5">
                  <a:lumMod val="40000"/>
                  <a:lumOff val="60000"/>
                </a:schemeClr>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accent5">
                  <a:lumMod val="40000"/>
                  <a:lumOff val="60000"/>
                </a:schemeClr>
              </a:solidFill>
              <a:latin typeface="Lato" panose="020F0502020204030203" pitchFamily="34" charset="0"/>
              <a:ea typeface="Lato" panose="020F0502020204030203" pitchFamily="34" charset="0"/>
              <a:cs typeface="Lato" panose="020F0502020204030203" pitchFamily="34" charset="0"/>
            </a:rPr>
            <a:t> GROWTH </a:t>
          </a:r>
          <a:r>
            <a:rPr lang="en-US" sz="1100" b="1" i="0" u="none" strike="noStrike">
              <a:solidFill>
                <a:schemeClr val="accent5">
                  <a:lumMod val="40000"/>
                  <a:lumOff val="60000"/>
                </a:schemeClr>
              </a:solidFill>
              <a:latin typeface="Lato" panose="020F0502020204030203" pitchFamily="34" charset="0"/>
              <a:ea typeface="Lato" panose="020F0502020204030203" pitchFamily="34" charset="0"/>
              <a:cs typeface="Lato" panose="020F0502020204030203" pitchFamily="34" charset="0"/>
            </a:rPr>
            <a:t> </a:t>
          </a:r>
        </a:p>
      </xdr:txBody>
    </xdr:sp>
    <xdr:clientData/>
  </xdr:twoCellAnchor>
  <xdr:twoCellAnchor>
    <xdr:from>
      <xdr:col>12</xdr:col>
      <xdr:colOff>209550</xdr:colOff>
      <xdr:row>8</xdr:row>
      <xdr:rowOff>80962</xdr:rowOff>
    </xdr:from>
    <xdr:to>
      <xdr:col>15</xdr:col>
      <xdr:colOff>476250</xdr:colOff>
      <xdr:row>9</xdr:row>
      <xdr:rowOff>161925</xdr:rowOff>
    </xdr:to>
    <xdr:sp macro="" textlink="">
      <xdr:nvSpPr>
        <xdr:cNvPr id="70" name="Shape 8">
          <a:extLst>
            <a:ext uri="{FF2B5EF4-FFF2-40B4-BE49-F238E27FC236}">
              <a16:creationId xmlns:a16="http://schemas.microsoft.com/office/drawing/2014/main" id="{E1044494-7C05-DCD1-D70C-A5998F0B54DA}"/>
            </a:ext>
          </a:extLst>
        </xdr:cNvPr>
        <xdr:cNvSpPr/>
      </xdr:nvSpPr>
      <xdr:spPr>
        <a:xfrm>
          <a:off x="7524750" y="1604962"/>
          <a:ext cx="2095500" cy="271463"/>
        </a:xfrm>
        <a:prstGeom prst="roundRect">
          <a:avLst>
            <a:gd name="adj" fmla="val 16667"/>
          </a:avLst>
        </a:prstGeom>
        <a:gradFill>
          <a:gsLst>
            <a:gs pos="0">
              <a:srgbClr val="262626">
                <a:alpha val="80000"/>
                <a:lumMod val="97000"/>
                <a:lumOff val="3000"/>
              </a:srgbClr>
            </a:gs>
            <a:gs pos="100000">
              <a:srgbClr val="7F7F7F"/>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i="0" u="none" strike="noStrike">
              <a:solidFill>
                <a:schemeClr val="accent5">
                  <a:lumMod val="40000"/>
                  <a:lumOff val="60000"/>
                </a:schemeClr>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accent5">
                  <a:lumMod val="40000"/>
                  <a:lumOff val="60000"/>
                </a:schemeClr>
              </a:solidFill>
              <a:latin typeface="Lato" panose="020F0502020204030203" pitchFamily="34" charset="0"/>
              <a:ea typeface="Lato" panose="020F0502020204030203" pitchFamily="34" charset="0"/>
              <a:cs typeface="Lato" panose="020F0502020204030203" pitchFamily="34" charset="0"/>
            </a:rPr>
            <a:t> GROWTH </a:t>
          </a:r>
          <a:r>
            <a:rPr lang="en-US" sz="1100" b="1" i="0" u="none" strike="noStrike">
              <a:solidFill>
                <a:schemeClr val="accent5">
                  <a:lumMod val="40000"/>
                  <a:lumOff val="60000"/>
                </a:schemeClr>
              </a:solidFill>
              <a:latin typeface="Lato" panose="020F0502020204030203" pitchFamily="34" charset="0"/>
              <a:ea typeface="Lato" panose="020F0502020204030203" pitchFamily="34" charset="0"/>
              <a:cs typeface="Lato" panose="020F0502020204030203" pitchFamily="34" charset="0"/>
            </a:rPr>
            <a:t> </a:t>
          </a:r>
        </a:p>
      </xdr:txBody>
    </xdr:sp>
    <xdr:clientData/>
  </xdr:twoCellAnchor>
  <xdr:twoCellAnchor>
    <xdr:from>
      <xdr:col>16</xdr:col>
      <xdr:colOff>228600</xdr:colOff>
      <xdr:row>8</xdr:row>
      <xdr:rowOff>71437</xdr:rowOff>
    </xdr:from>
    <xdr:to>
      <xdr:col>19</xdr:col>
      <xdr:colOff>495300</xdr:colOff>
      <xdr:row>9</xdr:row>
      <xdr:rowOff>152400</xdr:rowOff>
    </xdr:to>
    <xdr:sp macro="" textlink="">
      <xdr:nvSpPr>
        <xdr:cNvPr id="73" name="Shape 8">
          <a:extLst>
            <a:ext uri="{FF2B5EF4-FFF2-40B4-BE49-F238E27FC236}">
              <a16:creationId xmlns:a16="http://schemas.microsoft.com/office/drawing/2014/main" id="{2CF16680-8037-3F5B-90DB-117A17F93B73}"/>
            </a:ext>
          </a:extLst>
        </xdr:cNvPr>
        <xdr:cNvSpPr/>
      </xdr:nvSpPr>
      <xdr:spPr>
        <a:xfrm>
          <a:off x="9982200" y="1595437"/>
          <a:ext cx="2095500" cy="271463"/>
        </a:xfrm>
        <a:prstGeom prst="roundRect">
          <a:avLst>
            <a:gd name="adj" fmla="val 16667"/>
          </a:avLst>
        </a:prstGeom>
        <a:gradFill>
          <a:gsLst>
            <a:gs pos="0">
              <a:srgbClr val="262626">
                <a:alpha val="80000"/>
                <a:lumMod val="97000"/>
                <a:lumOff val="3000"/>
              </a:srgbClr>
            </a:gs>
            <a:gs pos="100000">
              <a:srgbClr val="7F7F7F"/>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b="1" i="0" u="none" strike="noStrike">
              <a:solidFill>
                <a:schemeClr val="accent5">
                  <a:lumMod val="40000"/>
                  <a:lumOff val="60000"/>
                </a:schemeClr>
              </a:solidFill>
              <a:latin typeface="Lato" panose="020F0502020204030203" pitchFamily="34" charset="0"/>
              <a:ea typeface="Lato" panose="020F0502020204030203" pitchFamily="34" charset="0"/>
              <a:cs typeface="Lato" panose="020F0502020204030203" pitchFamily="34" charset="0"/>
            </a:rPr>
            <a:t>YOY</a:t>
          </a:r>
          <a:r>
            <a:rPr lang="en-US" sz="1100" b="1" i="0" u="none" strike="noStrike" baseline="0">
              <a:solidFill>
                <a:schemeClr val="accent5">
                  <a:lumMod val="40000"/>
                  <a:lumOff val="60000"/>
                </a:schemeClr>
              </a:solidFill>
              <a:latin typeface="Lato" panose="020F0502020204030203" pitchFamily="34" charset="0"/>
              <a:ea typeface="Lato" panose="020F0502020204030203" pitchFamily="34" charset="0"/>
              <a:cs typeface="Lato" panose="020F0502020204030203" pitchFamily="34" charset="0"/>
            </a:rPr>
            <a:t> GROWTH </a:t>
          </a:r>
          <a:r>
            <a:rPr lang="en-US" sz="1100" b="1" i="0" u="none" strike="noStrike">
              <a:solidFill>
                <a:schemeClr val="accent5">
                  <a:lumMod val="40000"/>
                  <a:lumOff val="60000"/>
                </a:schemeClr>
              </a:solidFill>
              <a:latin typeface="Lato" panose="020F0502020204030203" pitchFamily="34" charset="0"/>
              <a:ea typeface="Lato" panose="020F0502020204030203" pitchFamily="34" charset="0"/>
              <a:cs typeface="Lato" panose="020F0502020204030203" pitchFamily="34" charset="0"/>
            </a:rPr>
            <a:t> </a:t>
          </a:r>
        </a:p>
      </xdr:txBody>
    </xdr:sp>
    <xdr:clientData/>
  </xdr:twoCellAnchor>
  <xdr:twoCellAnchor>
    <xdr:from>
      <xdr:col>4</xdr:col>
      <xdr:colOff>571500</xdr:colOff>
      <xdr:row>5</xdr:row>
      <xdr:rowOff>166687</xdr:rowOff>
    </xdr:from>
    <xdr:to>
      <xdr:col>7</xdr:col>
      <xdr:colOff>381000</xdr:colOff>
      <xdr:row>8</xdr:row>
      <xdr:rowOff>71437</xdr:rowOff>
    </xdr:to>
    <xdr:graphicFrame macro="">
      <xdr:nvGraphicFramePr>
        <xdr:cNvPr id="75" name="Chart 74">
          <a:extLst>
            <a:ext uri="{FF2B5EF4-FFF2-40B4-BE49-F238E27FC236}">
              <a16:creationId xmlns:a16="http://schemas.microsoft.com/office/drawing/2014/main" id="{062C2E48-8B92-4A15-B5BC-1FE76BC37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95250</xdr:colOff>
      <xdr:row>5</xdr:row>
      <xdr:rowOff>147637</xdr:rowOff>
    </xdr:from>
    <xdr:to>
      <xdr:col>11</xdr:col>
      <xdr:colOff>133350</xdr:colOff>
      <xdr:row>8</xdr:row>
      <xdr:rowOff>90487</xdr:rowOff>
    </xdr:to>
    <xdr:graphicFrame macro="">
      <xdr:nvGraphicFramePr>
        <xdr:cNvPr id="76" name="Chart 75">
          <a:extLst>
            <a:ext uri="{FF2B5EF4-FFF2-40B4-BE49-F238E27FC236}">
              <a16:creationId xmlns:a16="http://schemas.microsoft.com/office/drawing/2014/main" id="{D8A4C495-CFAD-4BB4-AF14-E227D2069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571500</xdr:colOff>
      <xdr:row>5</xdr:row>
      <xdr:rowOff>166687</xdr:rowOff>
    </xdr:from>
    <xdr:to>
      <xdr:col>15</xdr:col>
      <xdr:colOff>142875</xdr:colOff>
      <xdr:row>8</xdr:row>
      <xdr:rowOff>52387</xdr:rowOff>
    </xdr:to>
    <xdr:graphicFrame macro="">
      <xdr:nvGraphicFramePr>
        <xdr:cNvPr id="77" name="Chart 76">
          <a:extLst>
            <a:ext uri="{FF2B5EF4-FFF2-40B4-BE49-F238E27FC236}">
              <a16:creationId xmlns:a16="http://schemas.microsoft.com/office/drawing/2014/main" id="{5075D8A2-FF01-453C-89F2-B4166CC130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552450</xdr:colOff>
      <xdr:row>6</xdr:row>
      <xdr:rowOff>4762</xdr:rowOff>
    </xdr:from>
    <xdr:to>
      <xdr:col>19</xdr:col>
      <xdr:colOff>295275</xdr:colOff>
      <xdr:row>8</xdr:row>
      <xdr:rowOff>180975</xdr:rowOff>
    </xdr:to>
    <xdr:graphicFrame macro="">
      <xdr:nvGraphicFramePr>
        <xdr:cNvPr id="78" name="Chart 77">
          <a:extLst>
            <a:ext uri="{FF2B5EF4-FFF2-40B4-BE49-F238E27FC236}">
              <a16:creationId xmlns:a16="http://schemas.microsoft.com/office/drawing/2014/main" id="{A1F339A0-6133-4B20-BBBE-99855E82F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200025</xdr:colOff>
          <xdr:row>8</xdr:row>
          <xdr:rowOff>85725</xdr:rowOff>
        </xdr:from>
        <xdr:to>
          <xdr:col>7</xdr:col>
          <xdr:colOff>428625</xdr:colOff>
          <xdr:row>9</xdr:row>
          <xdr:rowOff>133350</xdr:rowOff>
        </xdr:to>
        <xdr:pic>
          <xdr:nvPicPr>
            <xdr:cNvPr id="80" name="Picture 79">
              <a:extLst>
                <a:ext uri="{FF2B5EF4-FFF2-40B4-BE49-F238E27FC236}">
                  <a16:creationId xmlns:a16="http://schemas.microsoft.com/office/drawing/2014/main" id="{33CD7A7D-15EE-5CA7-FE61-19ADCB435651}"/>
                </a:ext>
              </a:extLst>
            </xdr:cNvPr>
            <xdr:cNvPicPr>
              <a:picLocks noChangeAspect="1" noChangeArrowheads="1"/>
              <a:extLst>
                <a:ext uri="{84589F7E-364E-4C9E-8A38-B11213B215E9}">
                  <a14:cameraTool cellRange="'Pivot TABLE'!$O$12" spid="_x0000_s5142"/>
                </a:ext>
              </a:extLst>
            </xdr:cNvPicPr>
          </xdr:nvPicPr>
          <xdr:blipFill>
            <a:blip xmlns:r="http://schemas.openxmlformats.org/officeDocument/2006/relationships" r:embed="rId11"/>
            <a:srcRect/>
            <a:stretch>
              <a:fillRect/>
            </a:stretch>
          </xdr:blipFill>
          <xdr:spPr bwMode="auto">
            <a:xfrm>
              <a:off x="3857625" y="1609725"/>
              <a:ext cx="83820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xdr:col>
      <xdr:colOff>228600</xdr:colOff>
      <xdr:row>8</xdr:row>
      <xdr:rowOff>114300</xdr:rowOff>
    </xdr:from>
    <xdr:to>
      <xdr:col>3</xdr:col>
      <xdr:colOff>438150</xdr:colOff>
      <xdr:row>9</xdr:row>
      <xdr:rowOff>171450</xdr:rowOff>
    </xdr:to>
    <xdr:pic>
      <xdr:nvPicPr>
        <xdr:cNvPr id="83" name="Picture 82">
          <a:extLst>
            <a:ext uri="{FF2B5EF4-FFF2-40B4-BE49-F238E27FC236}">
              <a16:creationId xmlns:a16="http://schemas.microsoft.com/office/drawing/2014/main" id="{66F1EF86-49B4-F133-15E9-588BDC78F00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447800" y="1638300"/>
          <a:ext cx="8191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10</xdr:col>
          <xdr:colOff>219075</xdr:colOff>
          <xdr:row>8</xdr:row>
          <xdr:rowOff>104776</xdr:rowOff>
        </xdr:from>
        <xdr:to>
          <xdr:col>11</xdr:col>
          <xdr:colOff>438150</xdr:colOff>
          <xdr:row>9</xdr:row>
          <xdr:rowOff>121208</xdr:rowOff>
        </xdr:to>
        <xdr:pic>
          <xdr:nvPicPr>
            <xdr:cNvPr id="85" name="Picture 84">
              <a:extLst>
                <a:ext uri="{FF2B5EF4-FFF2-40B4-BE49-F238E27FC236}">
                  <a16:creationId xmlns:a16="http://schemas.microsoft.com/office/drawing/2014/main" id="{DB3698DE-5272-A311-01F0-738D01F213F7}"/>
                </a:ext>
              </a:extLst>
            </xdr:cNvPr>
            <xdr:cNvPicPr>
              <a:picLocks noChangeAspect="1" noChangeArrowheads="1"/>
              <a:extLst>
                <a:ext uri="{84589F7E-364E-4C9E-8A38-B11213B215E9}">
                  <a14:cameraTool cellRange="'Pivot TABLE'!$P$12" spid="_x0000_s5143"/>
                </a:ext>
              </a:extLst>
            </xdr:cNvPicPr>
          </xdr:nvPicPr>
          <xdr:blipFill>
            <a:blip xmlns:r="http://schemas.openxmlformats.org/officeDocument/2006/relationships" r:embed="rId13"/>
            <a:srcRect/>
            <a:stretch>
              <a:fillRect/>
            </a:stretch>
          </xdr:blipFill>
          <xdr:spPr bwMode="auto">
            <a:xfrm>
              <a:off x="6315075" y="1628776"/>
              <a:ext cx="828675" cy="20693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219074</xdr:colOff>
          <xdr:row>8</xdr:row>
          <xdr:rowOff>114300</xdr:rowOff>
        </xdr:from>
        <xdr:to>
          <xdr:col>15</xdr:col>
          <xdr:colOff>419099</xdr:colOff>
          <xdr:row>9</xdr:row>
          <xdr:rowOff>143073</xdr:rowOff>
        </xdr:to>
        <xdr:pic>
          <xdr:nvPicPr>
            <xdr:cNvPr id="86" name="Picture 85">
              <a:extLst>
                <a:ext uri="{FF2B5EF4-FFF2-40B4-BE49-F238E27FC236}">
                  <a16:creationId xmlns:a16="http://schemas.microsoft.com/office/drawing/2014/main" id="{D4C98CD6-3C4A-0DE5-3978-EF495DFBE571}"/>
                </a:ext>
              </a:extLst>
            </xdr:cNvPr>
            <xdr:cNvPicPr>
              <a:picLocks noChangeAspect="1" noChangeArrowheads="1"/>
              <a:extLst>
                <a:ext uri="{84589F7E-364E-4C9E-8A38-B11213B215E9}">
                  <a14:cameraTool cellRange="'Pivot TABLE'!$Q$12" spid="_x0000_s5144"/>
                </a:ext>
              </a:extLst>
            </xdr:cNvPicPr>
          </xdr:nvPicPr>
          <xdr:blipFill>
            <a:blip xmlns:r="http://schemas.openxmlformats.org/officeDocument/2006/relationships" r:embed="rId14"/>
            <a:srcRect/>
            <a:stretch>
              <a:fillRect/>
            </a:stretch>
          </xdr:blipFill>
          <xdr:spPr bwMode="auto">
            <a:xfrm>
              <a:off x="8753474" y="1638300"/>
              <a:ext cx="809625" cy="21927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285751</xdr:colOff>
          <xdr:row>8</xdr:row>
          <xdr:rowOff>85725</xdr:rowOff>
        </xdr:from>
        <xdr:to>
          <xdr:col>19</xdr:col>
          <xdr:colOff>466725</xdr:colOff>
          <xdr:row>9</xdr:row>
          <xdr:rowOff>142875</xdr:rowOff>
        </xdr:to>
        <xdr:pic>
          <xdr:nvPicPr>
            <xdr:cNvPr id="87" name="Picture 86">
              <a:extLst>
                <a:ext uri="{FF2B5EF4-FFF2-40B4-BE49-F238E27FC236}">
                  <a16:creationId xmlns:a16="http://schemas.microsoft.com/office/drawing/2014/main" id="{6285ED44-4DF4-40D8-D69B-503B04D35559}"/>
                </a:ext>
              </a:extLst>
            </xdr:cNvPr>
            <xdr:cNvPicPr>
              <a:picLocks noChangeAspect="1" noChangeArrowheads="1"/>
              <a:extLst>
                <a:ext uri="{84589F7E-364E-4C9E-8A38-B11213B215E9}">
                  <a14:cameraTool cellRange="'Pivot TABLE'!$R$12" spid="_x0000_s5145"/>
                </a:ext>
              </a:extLst>
            </xdr:cNvPicPr>
          </xdr:nvPicPr>
          <xdr:blipFill>
            <a:blip xmlns:r="http://schemas.openxmlformats.org/officeDocument/2006/relationships" r:embed="rId15"/>
            <a:srcRect/>
            <a:stretch>
              <a:fillRect/>
            </a:stretch>
          </xdr:blipFill>
          <xdr:spPr bwMode="auto">
            <a:xfrm>
              <a:off x="11258551" y="1609725"/>
              <a:ext cx="790574" cy="24765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46.855077430555" createdVersion="8" refreshedVersion="8" minRefreshableVersion="3" recordCount="9994" xr:uid="{FB78E467-AFBD-4FFB-9967-839D8445E4E2}">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13560478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7291C0-F58A-4DCC-9809-B83674A85F36}" name="PivotTable18"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M4:R8"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5" baseField="0" baseItem="0"/>
  </dataFields>
  <formats count="6">
    <format dxfId="135">
      <pivotArea outline="0" collapsedLevelsAreSubtotals="1" fieldPosition="0"/>
    </format>
    <format dxfId="136">
      <pivotArea type="all" dataOnly="0" outline="0" fieldPosition="0"/>
    </format>
    <format dxfId="137">
      <pivotArea outline="0" collapsedLevelsAreSubtotals="1" fieldPosition="0"/>
    </format>
    <format dxfId="138">
      <pivotArea field="22" type="button" dataOnly="0" labelOnly="1" outline="0"/>
    </format>
    <format dxfId="139">
      <pivotArea dataOnly="0" labelOnly="1" outline="0" fieldPosition="0">
        <references count="1">
          <reference field="4294967294" count="1">
            <x v="0"/>
          </reference>
        </references>
      </pivotArea>
    </format>
    <format dxfId="13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2DB822-1F95-44AE-9DF2-2A37FA3964B0}" name="PivotTable1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5:I6" firstHeaderRow="1" firstDataRow="1" firstDataCol="0"/>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ataField="1" dragToRow="0" dragToCol="0" dragToPage="0" showAll="0" defaultSubtotal="0"/>
  </pivotFields>
  <rowItems count="1">
    <i/>
  </rowItems>
  <colItems count="1">
    <i/>
  </colItems>
  <dataFields count="1">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3EB5B5-9EE9-45B6-AB32-F31DBD6DA81C}" name="PivotTable1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I13:J2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6">
    <format dxfId="140">
      <pivotArea outline="0" collapsedLevelsAreSubtotals="1" fieldPosition="0"/>
    </format>
    <format dxfId="141">
      <pivotArea type="all" dataOnly="0" outline="0" fieldPosition="0"/>
    </format>
    <format dxfId="142">
      <pivotArea outline="0" collapsedLevelsAreSubtotals="1" fieldPosition="0"/>
    </format>
    <format dxfId="143">
      <pivotArea field="22" type="button" dataOnly="0" labelOnly="1" outline="0" axis="axisRow" fieldPosition="0"/>
    </format>
    <format dxfId="144">
      <pivotArea dataOnly="0" labelOnly="1" fieldPosition="0">
        <references count="1">
          <reference field="22" count="12">
            <x v="1"/>
            <x v="2"/>
            <x v="3"/>
            <x v="4"/>
            <x v="5"/>
            <x v="6"/>
            <x v="7"/>
            <x v="8"/>
            <x v="9"/>
            <x v="10"/>
            <x v="11"/>
            <x v="12"/>
          </reference>
        </references>
      </pivotArea>
    </format>
    <format dxfId="145">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C15350-903A-41F7-93E5-CC384CFD0F1C}" name="PivotTable1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5:G6" firstHeaderRow="1" firstDataRow="1" firstDataCol="0"/>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Items count="1">
    <i/>
  </rowItems>
  <colItems count="1">
    <i/>
  </colItems>
  <dataFields count="1">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DFEA75-9D02-4F51-AAC5-CBCC5606F610}" name="PivotTable14"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G13:H25" firstHeaderRow="1" firstDataRow="1" firstDataCol="1"/>
  <pivotFields count="26">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2"/>
    <field x="3"/>
    <field x="1"/>
  </rowFields>
  <rowItems count="12">
    <i>
      <x v="1"/>
    </i>
    <i>
      <x v="2"/>
    </i>
    <i>
      <x v="3"/>
    </i>
    <i>
      <x v="4"/>
    </i>
    <i>
      <x v="5"/>
    </i>
    <i>
      <x v="6"/>
    </i>
    <i>
      <x v="7"/>
    </i>
    <i>
      <x v="8"/>
    </i>
    <i>
      <x v="9"/>
    </i>
    <i>
      <x v="10"/>
    </i>
    <i>
      <x v="11"/>
    </i>
    <i>
      <x v="12"/>
    </i>
  </rowItems>
  <colItems count="1">
    <i/>
  </colItems>
  <dataFields count="1">
    <dataField name="Count of Order ID" fld="1" subtotal="count" baseField="0" baseItem="0"/>
  </dataFields>
  <formats count="6">
    <format dxfId="146">
      <pivotArea outline="0" collapsedLevelsAreSubtotals="1" fieldPosition="0"/>
    </format>
    <format dxfId="147">
      <pivotArea type="all" dataOnly="0" outline="0" fieldPosition="0"/>
    </format>
    <format dxfId="148">
      <pivotArea outline="0" collapsedLevelsAreSubtotals="1" fieldPosition="0"/>
    </format>
    <format dxfId="149">
      <pivotArea field="22" type="button" dataOnly="0" labelOnly="1" outline="0" axis="axisRow" fieldPosition="0"/>
    </format>
    <format dxfId="150">
      <pivotArea dataOnly="0" labelOnly="1" fieldPosition="0">
        <references count="1">
          <reference field="22" count="12">
            <x v="1"/>
            <x v="2"/>
            <x v="3"/>
            <x v="4"/>
            <x v="5"/>
            <x v="6"/>
            <x v="7"/>
            <x v="8"/>
            <x v="9"/>
            <x v="10"/>
            <x v="11"/>
            <x v="12"/>
          </reference>
        </references>
      </pivotArea>
    </format>
    <format dxfId="151">
      <pivotArea outline="0" collapsedLevelsAreSubtotals="1" fieldPosition="0"/>
    </format>
  </formats>
  <chartFormats count="2">
    <chartFormat chart="4"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D0C9FA-4CC5-499A-B239-43CA6CE078AD}" name="PivotTable13"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E13:F25"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2">
    <i>
      <x v="1"/>
    </i>
    <i>
      <x v="2"/>
    </i>
    <i>
      <x v="3"/>
    </i>
    <i>
      <x v="4"/>
    </i>
    <i>
      <x v="5"/>
    </i>
    <i>
      <x v="6"/>
    </i>
    <i>
      <x v="7"/>
    </i>
    <i>
      <x v="8"/>
    </i>
    <i>
      <x v="9"/>
    </i>
    <i>
      <x v="10"/>
    </i>
    <i>
      <x v="11"/>
    </i>
    <i>
      <x v="12"/>
    </i>
  </rowItems>
  <colItems count="1">
    <i/>
  </colItems>
  <dataFields count="1">
    <dataField name="Count of Quantity" fld="19" subtotal="count" baseField="22" baseItem="1"/>
  </dataFields>
  <formats count="6">
    <format dxfId="153">
      <pivotArea outline="0" collapsedLevelsAreSubtotals="1" fieldPosition="0"/>
    </format>
    <format dxfId="154">
      <pivotArea type="all" dataOnly="0" outline="0" fieldPosition="0"/>
    </format>
    <format dxfId="155">
      <pivotArea outline="0" collapsedLevelsAreSubtotals="1" fieldPosition="0"/>
    </format>
    <format dxfId="156">
      <pivotArea field="22" type="button" dataOnly="0" labelOnly="1" outline="0" axis="axisRow" fieldPosition="0"/>
    </format>
    <format dxfId="157">
      <pivotArea dataOnly="0" labelOnly="1" fieldPosition="0">
        <references count="1">
          <reference field="22" count="12">
            <x v="1"/>
            <x v="2"/>
            <x v="3"/>
            <x v="4"/>
            <x v="5"/>
            <x v="6"/>
            <x v="7"/>
            <x v="8"/>
            <x v="9"/>
            <x v="10"/>
            <x v="11"/>
            <x v="12"/>
          </reference>
        </references>
      </pivotArea>
    </format>
    <format dxfId="152">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6E6499-6887-4705-BAF6-51745C078FEE}" name="PivotTable12"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C13:D25"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2">
    <i>
      <x v="1"/>
    </i>
    <i>
      <x v="2"/>
    </i>
    <i>
      <x v="3"/>
    </i>
    <i>
      <x v="4"/>
    </i>
    <i>
      <x v="5"/>
    </i>
    <i>
      <x v="6"/>
    </i>
    <i>
      <x v="7"/>
    </i>
    <i>
      <x v="8"/>
    </i>
    <i>
      <x v="9"/>
    </i>
    <i>
      <x v="10"/>
    </i>
    <i>
      <x v="11"/>
    </i>
    <i>
      <x v="12"/>
    </i>
  </rowItems>
  <colItems count="1">
    <i/>
  </colItems>
  <dataFields count="1">
    <dataField name="Sum of Profit" fld="21" baseField="0" baseItem="0"/>
  </dataFields>
  <formats count="5">
    <format dxfId="158">
      <pivotArea outline="0" collapsedLevelsAreSubtotals="1" fieldPosition="0"/>
    </format>
    <format dxfId="159">
      <pivotArea type="all" dataOnly="0" outline="0" fieldPosition="0"/>
    </format>
    <format dxfId="160">
      <pivotArea outline="0" collapsedLevelsAreSubtotals="1" fieldPosition="0"/>
    </format>
    <format dxfId="161">
      <pivotArea field="22" type="button" dataOnly="0" labelOnly="1" outline="0" axis="axisRow" fieldPosition="0"/>
    </format>
    <format dxfId="162">
      <pivotArea dataOnly="0" labelOnly="1" fieldPosition="0">
        <references count="1">
          <reference field="22" count="12">
            <x v="1"/>
            <x v="2"/>
            <x v="3"/>
            <x v="4"/>
            <x v="5"/>
            <x v="6"/>
            <x v="7"/>
            <x v="8"/>
            <x v="9"/>
            <x v="10"/>
            <x v="11"/>
            <x v="12"/>
          </reference>
        </references>
      </pivotArea>
    </format>
  </format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708390-DA6B-4775-BF34-06FDE41C232D}" name="PivotTable11"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3:B25"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2">
    <i>
      <x v="1"/>
    </i>
    <i>
      <x v="2"/>
    </i>
    <i>
      <x v="3"/>
    </i>
    <i>
      <x v="4"/>
    </i>
    <i>
      <x v="5"/>
    </i>
    <i>
      <x v="6"/>
    </i>
    <i>
      <x v="7"/>
    </i>
    <i>
      <x v="8"/>
    </i>
    <i>
      <x v="9"/>
    </i>
    <i>
      <x v="10"/>
    </i>
    <i>
      <x v="11"/>
    </i>
    <i>
      <x v="12"/>
    </i>
  </rowItems>
  <colItems count="1">
    <i/>
  </colItems>
  <dataFields count="1">
    <dataField name="Sum of Sales" fld="18" baseField="0" baseItem="0"/>
  </dataFields>
  <formats count="6">
    <format dxfId="163">
      <pivotArea outline="0" collapsedLevelsAreSubtotals="1" fieldPosition="0"/>
    </format>
    <format dxfId="164">
      <pivotArea type="all" dataOnly="0" outline="0" fieldPosition="0"/>
    </format>
    <format dxfId="165">
      <pivotArea outline="0" collapsedLevelsAreSubtotals="1" fieldPosition="0"/>
    </format>
    <format dxfId="166">
      <pivotArea field="22" type="button" dataOnly="0" labelOnly="1" outline="0" axis="axisRow" fieldPosition="0"/>
    </format>
    <format dxfId="167">
      <pivotArea dataOnly="0" labelOnly="1" fieldPosition="0">
        <references count="1">
          <reference field="22" count="12">
            <x v="1"/>
            <x v="2"/>
            <x v="3"/>
            <x v="4"/>
            <x v="5"/>
            <x v="6"/>
            <x v="7"/>
            <x v="8"/>
            <x v="9"/>
            <x v="10"/>
            <x v="11"/>
            <x v="12"/>
          </reference>
        </references>
      </pivotArea>
    </format>
    <format dxfId="168">
      <pivotArea dataOnly="0" labelOnly="1"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CD42FA-BF45-485F-9FD5-ED6D5A357713}" name="PivotTable9"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N31:O3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0"/>
        <item x="8"/>
        <item x="16"/>
        <item x="12"/>
        <item x="13"/>
        <item x="5"/>
        <item x="2"/>
        <item x="15"/>
        <item x="10"/>
        <item x="3"/>
        <item x="4"/>
        <item x="14"/>
        <item x="1"/>
        <item x="7"/>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5">
    <i>
      <x v="4"/>
    </i>
    <i>
      <x v="12"/>
    </i>
    <i>
      <x v="13"/>
    </i>
    <i>
      <x v="15"/>
    </i>
    <i>
      <x v="16"/>
    </i>
  </rowItems>
  <colItems count="1">
    <i/>
  </colItems>
  <dataFields count="1">
    <dataField name="Sum of Sales" fld="18" baseField="0" baseItem="0" numFmtId="167"/>
  </dataFields>
  <formats count="1">
    <format dxfId="169">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6"/>
          </reference>
        </references>
      </pivotArea>
    </chartFormat>
    <chartFormat chart="0" format="2">
      <pivotArea type="data" outline="0" fieldPosition="0">
        <references count="2">
          <reference field="4294967294" count="1" selected="0">
            <x v="0"/>
          </reference>
          <reference field="16" count="1" selected="0">
            <x v="15"/>
          </reference>
        </references>
      </pivotArea>
    </chartFormat>
    <chartFormat chart="0" format="3">
      <pivotArea type="data" outline="0" fieldPosition="0">
        <references count="2">
          <reference field="4294967294" count="1" selected="0">
            <x v="0"/>
          </reference>
          <reference field="16" count="1" selected="0">
            <x v="13"/>
          </reference>
        </references>
      </pivotArea>
    </chartFormat>
    <chartFormat chart="0" format="4">
      <pivotArea type="data" outline="0" fieldPosition="0">
        <references count="2">
          <reference field="4294967294" count="1" selected="0">
            <x v="0"/>
          </reference>
          <reference field="16" count="1" selected="0">
            <x v="12"/>
          </reference>
        </references>
      </pivotArea>
    </chartFormat>
    <chartFormat chart="0" format="5">
      <pivotArea type="data" outline="0" fieldPosition="0">
        <references count="2">
          <reference field="4294967294" count="1" selected="0">
            <x v="0"/>
          </reference>
          <reference field="16" count="1" selected="0">
            <x v="4"/>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6" count="1" selected="0">
            <x v="4"/>
          </reference>
        </references>
      </pivotArea>
    </chartFormat>
    <chartFormat chart="4" format="14">
      <pivotArea type="data" outline="0" fieldPosition="0">
        <references count="2">
          <reference field="4294967294" count="1" selected="0">
            <x v="0"/>
          </reference>
          <reference field="16" count="1" selected="0">
            <x v="15"/>
          </reference>
        </references>
      </pivotArea>
    </chartFormat>
    <chartFormat chart="4" format="15">
      <pivotArea type="data" outline="0" fieldPosition="0">
        <references count="2">
          <reference field="4294967294" count="1" selected="0">
            <x v="0"/>
          </reference>
          <reference field="16" count="1" selected="0">
            <x v="16"/>
          </reference>
        </references>
      </pivotArea>
    </chartFormat>
    <chartFormat chart="4" format="16">
      <pivotArea type="data" outline="0" fieldPosition="0">
        <references count="2">
          <reference field="4294967294" count="1" selected="0">
            <x v="0"/>
          </reference>
          <reference field="16" count="1" selected="0">
            <x v="12"/>
          </reference>
        </references>
      </pivotArea>
    </chartFormat>
    <chartFormat chart="4" format="17">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32182B-0DC0-47AD-A2DA-F7D001328B67}" name="PivotTable8"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R31:S8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BD5F26-5478-467E-AEE1-A95DF777578D}" name="PivotTable7"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J31:K3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3">
    <i>
      <x/>
    </i>
    <i>
      <x v="1"/>
    </i>
    <i>
      <x v="2"/>
    </i>
  </rowItems>
  <colItems count="1">
    <i/>
  </colItems>
  <dataFields count="1">
    <dataField name="Sum of Sales" fld="18" showDataAs="percentOfTotal" baseField="0" baseItem="0" numFmtId="1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5" count="1" selected="0">
            <x v="0"/>
          </reference>
        </references>
      </pivotArea>
    </chartFormat>
    <chartFormat chart="10" format="8">
      <pivotArea type="data" outline="0" fieldPosition="0">
        <references count="2">
          <reference field="4294967294" count="1" selected="0">
            <x v="0"/>
          </reference>
          <reference field="15" count="1" selected="0">
            <x v="1"/>
          </reference>
        </references>
      </pivotArea>
    </chartFormat>
    <chartFormat chart="10" format="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097B6C9-20BE-42FF-8F0D-42EF8655D9E3}"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1:H3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2">
    <format dxfId="171">
      <pivotArea collapsedLevelsAreSubtotals="1" fieldPosition="0">
        <references count="1">
          <reference field="15" count="1">
            <x v="0"/>
          </reference>
        </references>
      </pivotArea>
    </format>
    <format dxfId="17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C36B320-32FC-4ADE-A267-14DEDAB3BBC0}" name="PivotTable5"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1:C43"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6">
    <format dxfId="177">
      <pivotArea outline="0" collapsedLevelsAreSubtotals="1" fieldPosition="0"/>
    </format>
    <format dxfId="176">
      <pivotArea type="all" dataOnly="0" outline="0" fieldPosition="0"/>
    </format>
    <format dxfId="175">
      <pivotArea outline="0" collapsedLevelsAreSubtotals="1" fieldPosition="0"/>
    </format>
    <format dxfId="174">
      <pivotArea field="22" type="button" dataOnly="0" labelOnly="1" outline="0" axis="axisRow" fieldPosition="0"/>
    </format>
    <format dxfId="173">
      <pivotArea dataOnly="0" labelOnly="1" fieldPosition="0">
        <references count="1">
          <reference field="22" count="12">
            <x v="1"/>
            <x v="2"/>
            <x v="3"/>
            <x v="4"/>
            <x v="5"/>
            <x v="6"/>
            <x v="7"/>
            <x v="8"/>
            <x v="9"/>
            <x v="10"/>
            <x v="11"/>
            <x v="12"/>
          </reference>
        </references>
      </pivotArea>
    </format>
    <format dxfId="17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6F744D8-A27D-4FE8-A422-A3E087F4481C}"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E6" firstHeaderRow="1" firstDataRow="1" firstDataCol="0"/>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Items count="1">
    <i/>
  </rowItems>
  <colItems count="1">
    <i/>
  </colItems>
  <dataFields count="1">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B34BD7B-D620-4092-A10B-43F1F2CB51E1}"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C6" firstHeaderRow="1" firstDataRow="1" firstDataCol="0"/>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Items count="1">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C5A8329-AF6F-4FD2-BDD9-835601ED07F9}"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Items count="1">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83532BD-3D61-4297-B036-5BEF0EBA1C17}" sourceName="Year">
  <pivotTables>
    <pivotTable tabId="4" name="PivotTable5"/>
    <pivotTable tabId="4" name="PivotTable1"/>
    <pivotTable tabId="4" name="PivotTable2"/>
    <pivotTable tabId="4" name="PivotTable3"/>
    <pivotTable tabId="4" name="PivotTable6"/>
    <pivotTable tabId="4" name="PivotTable7"/>
    <pivotTable tabId="4" name="PivotTable8"/>
    <pivotTable tabId="4" name="PivotTable9"/>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s>
  <data>
    <tabular pivotCacheId="135604785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7025E43-422F-4341-AB9C-8DEA5E4A1C71}" sourceName="Segment">
  <pivotTables>
    <pivotTable tabId="4" name="PivotTable5"/>
    <pivotTable tabId="4" name="PivotTable1"/>
    <pivotTable tabId="4" name="PivotTable2"/>
    <pivotTable tabId="4" name="PivotTable3"/>
    <pivotTable tabId="4" name="PivotTable6"/>
    <pivotTable tabId="4" name="PivotTable7"/>
    <pivotTable tabId="4" name="PivotTable8"/>
    <pivotTable tabId="4" name="PivotTable9"/>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s>
  <data>
    <tabular pivotCacheId="135604785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5A510AE-D2B5-4D45-BD2F-EE83DDF7018B}" sourceName="Region">
  <pivotTables>
    <pivotTable tabId="4" name="PivotTable5"/>
    <pivotTable tabId="4" name="PivotTable1"/>
    <pivotTable tabId="4" name="PivotTable2"/>
    <pivotTable tabId="4" name="PivotTable3"/>
    <pivotTable tabId="4" name="PivotTable6"/>
    <pivotTable tabId="4" name="PivotTable7"/>
    <pivotTable tabId="4" name="PivotTable8"/>
    <pivotTable tabId="4" name="PivotTable9"/>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s>
  <data>
    <tabular pivotCacheId="135604785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826194F-4529-4456-BB61-BC0B19D483DC}" cache="Slicer_Year" caption="Year" rowHeight="241300"/>
  <slicer name="Segment" xr10:uid="{F3EABC19-0FFF-4642-9920-409A8216D2C8}" cache="Slicer_Segment" caption="Segment" rowHeight="241300"/>
  <slicer name="Region" xr10:uid="{702EF63A-3960-4EFC-8E43-3728E1566ADF}"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EF54F0F-2604-4851-8757-C08C54740106}" cache="Slicer_Year" caption="Year" style="Year slicer" rowHeight="241300"/>
  <slicer name="Segment 1" xr10:uid="{24D81019-BC31-4B2F-8311-4C45588425F7}" cache="Slicer_Segment" caption="Segment" style="Year slicer" rowHeight="241300"/>
  <slicer name="Region 1" xr10:uid="{8212BA6A-E87E-4745-9D0A-B4DBA987026B}" cache="Slicer_Region" caption="Region" style="Year 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178">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C16" sqref="C16"/>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s="4" customFormat="1" ht="14.25"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25">
      <c r="A2" s="1">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x14ac:dyDescent="0.25">
      <c r="A3" s="1">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4.25" customHeight="1" x14ac:dyDescent="0.25">
      <c r="A4" s="1">
        <v>3</v>
      </c>
      <c r="B4" s="1"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4.25" customHeight="1" x14ac:dyDescent="0.25">
      <c r="A5" s="1">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4.25" customHeight="1" x14ac:dyDescent="0.25">
      <c r="A6" s="1">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4.25" customHeight="1" x14ac:dyDescent="0.25">
      <c r="A7" s="1">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4.25" customHeight="1" x14ac:dyDescent="0.25">
      <c r="A8" s="1">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4.25" customHeight="1" x14ac:dyDescent="0.25">
      <c r="A9" s="1">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4.25" customHeight="1" x14ac:dyDescent="0.25">
      <c r="A10" s="1">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4.25" customHeight="1" x14ac:dyDescent="0.25">
      <c r="A11" s="1">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4.25" customHeight="1" x14ac:dyDescent="0.25">
      <c r="A12" s="1">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4.25" customHeight="1" x14ac:dyDescent="0.25">
      <c r="A13" s="1">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4.25" customHeight="1" x14ac:dyDescent="0.25">
      <c r="A14" s="1">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4.25" customHeight="1" x14ac:dyDescent="0.25">
      <c r="A15" s="1">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4.25" customHeight="1" x14ac:dyDescent="0.25">
      <c r="A16" s="1">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4.25" customHeight="1" x14ac:dyDescent="0.25">
      <c r="A17" s="1">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4.25" customHeight="1" x14ac:dyDescent="0.25">
      <c r="A18" s="1">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4.25" customHeight="1" x14ac:dyDescent="0.25">
      <c r="A19" s="1">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4.25" customHeight="1" x14ac:dyDescent="0.25">
      <c r="A20" s="1">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4.25" customHeight="1" x14ac:dyDescent="0.25">
      <c r="A21" s="1">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4.25" customHeight="1" x14ac:dyDescent="0.25">
      <c r="A22" s="1">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4.25" customHeight="1" x14ac:dyDescent="0.25">
      <c r="A23" s="1">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4.25" customHeight="1" x14ac:dyDescent="0.25">
      <c r="A24" s="1">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4.25" customHeight="1" x14ac:dyDescent="0.25">
      <c r="A25" s="1">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4.25" customHeight="1" x14ac:dyDescent="0.25">
      <c r="A26" s="1">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4.25" customHeight="1" x14ac:dyDescent="0.25">
      <c r="A27" s="1">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4.25" customHeight="1" x14ac:dyDescent="0.25">
      <c r="A28" s="1">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4.25" customHeight="1" x14ac:dyDescent="0.25">
      <c r="A29" s="1">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4.25" customHeight="1" x14ac:dyDescent="0.25">
      <c r="A30" s="1">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4.25" customHeight="1" x14ac:dyDescent="0.25">
      <c r="A31" s="1">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4.25" customHeight="1" x14ac:dyDescent="0.25">
      <c r="A32" s="1">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4.25" customHeight="1" x14ac:dyDescent="0.25">
      <c r="A33" s="1">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4.25" customHeight="1" x14ac:dyDescent="0.25">
      <c r="A34" s="1">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4.25" customHeight="1" x14ac:dyDescent="0.25">
      <c r="A35" s="1">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4.25" customHeight="1" x14ac:dyDescent="0.25">
      <c r="A36" s="1">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4.25" customHeight="1" x14ac:dyDescent="0.25">
      <c r="A37" s="1">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4.25" customHeight="1" x14ac:dyDescent="0.25">
      <c r="A38" s="1">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4.25" customHeight="1" x14ac:dyDescent="0.25">
      <c r="A39" s="1">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4.25" customHeight="1" x14ac:dyDescent="0.25">
      <c r="A40" s="1">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4.25" customHeight="1" x14ac:dyDescent="0.25">
      <c r="A41" s="1">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4.25" customHeight="1" x14ac:dyDescent="0.25">
      <c r="A42" s="1">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4.25" customHeight="1" x14ac:dyDescent="0.25">
      <c r="A43" s="1">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4.25" customHeight="1" x14ac:dyDescent="0.25">
      <c r="A44" s="1">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4.25" customHeight="1" x14ac:dyDescent="0.25">
      <c r="A45" s="1">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4.25" customHeight="1" x14ac:dyDescent="0.25">
      <c r="A46" s="1">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4.25" customHeight="1" x14ac:dyDescent="0.25">
      <c r="A47" s="1">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4.25" customHeight="1" x14ac:dyDescent="0.25">
      <c r="A48" s="1">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4.25" customHeight="1" x14ac:dyDescent="0.25">
      <c r="A49" s="1">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4.25" customHeight="1" x14ac:dyDescent="0.25">
      <c r="A50" s="1">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4.25" customHeight="1" x14ac:dyDescent="0.25">
      <c r="A51" s="1">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4.25" customHeight="1" x14ac:dyDescent="0.25">
      <c r="A52" s="1">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4.25" customHeight="1" x14ac:dyDescent="0.25">
      <c r="A53" s="1">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4.25" customHeight="1" x14ac:dyDescent="0.25">
      <c r="A54" s="1">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4.25" customHeight="1" x14ac:dyDescent="0.25">
      <c r="A55" s="1">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4.25" customHeight="1" x14ac:dyDescent="0.25">
      <c r="A56" s="1">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4.25" customHeight="1" x14ac:dyDescent="0.25">
      <c r="A57" s="1">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4.25" customHeight="1" x14ac:dyDescent="0.25">
      <c r="A58" s="1">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4.25" customHeight="1" x14ac:dyDescent="0.25">
      <c r="A59" s="1">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4.25" customHeight="1" x14ac:dyDescent="0.25">
      <c r="A60" s="1">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4.25" customHeight="1" x14ac:dyDescent="0.25">
      <c r="A61" s="1">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4.25" customHeight="1" x14ac:dyDescent="0.25">
      <c r="A62" s="1">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4.25" customHeight="1" x14ac:dyDescent="0.25">
      <c r="A63" s="1">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4.25" customHeight="1" x14ac:dyDescent="0.25">
      <c r="A64" s="1">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4.25" customHeight="1" x14ac:dyDescent="0.25">
      <c r="A65" s="1">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4.25" customHeight="1" x14ac:dyDescent="0.25">
      <c r="A66" s="1">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4.25" customHeight="1" x14ac:dyDescent="0.25">
      <c r="A67" s="1">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4.25" customHeight="1" x14ac:dyDescent="0.25">
      <c r="A68" s="1">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4.25" customHeight="1" x14ac:dyDescent="0.25">
      <c r="A69" s="1">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4.25" customHeight="1" x14ac:dyDescent="0.25">
      <c r="A70" s="1">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4.25" customHeight="1" x14ac:dyDescent="0.25">
      <c r="A71" s="1">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4.25" customHeight="1" x14ac:dyDescent="0.25">
      <c r="A72" s="1">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4.25" customHeight="1" x14ac:dyDescent="0.25">
      <c r="A73" s="1">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4.25" customHeight="1" x14ac:dyDescent="0.25">
      <c r="A74" s="1">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4.25" customHeight="1" x14ac:dyDescent="0.25">
      <c r="A75" s="1">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4.25" customHeight="1" x14ac:dyDescent="0.25">
      <c r="A76" s="1">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4.25" customHeight="1" x14ac:dyDescent="0.25">
      <c r="A77" s="1">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4.25" customHeight="1" x14ac:dyDescent="0.25">
      <c r="A78" s="1">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4.25" customHeight="1" x14ac:dyDescent="0.25">
      <c r="A79" s="1">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4.25" customHeight="1" x14ac:dyDescent="0.25">
      <c r="A80" s="1">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4.25" customHeight="1" x14ac:dyDescent="0.25">
      <c r="A81" s="1">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4.25" customHeight="1" x14ac:dyDescent="0.25">
      <c r="A82" s="1">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4.25" customHeight="1" x14ac:dyDescent="0.25">
      <c r="A83" s="1">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4.25" customHeight="1" x14ac:dyDescent="0.25">
      <c r="A84" s="1">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4.25" customHeight="1" x14ac:dyDescent="0.25">
      <c r="A85" s="1">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4.25" customHeight="1" x14ac:dyDescent="0.25">
      <c r="A86" s="1">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4.25" customHeight="1" x14ac:dyDescent="0.25">
      <c r="A87" s="1">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4.25" customHeight="1" x14ac:dyDescent="0.25">
      <c r="A88" s="1">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4.25" customHeight="1" x14ac:dyDescent="0.25">
      <c r="A89" s="1">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4.25" customHeight="1" x14ac:dyDescent="0.25">
      <c r="A90" s="1">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4.25" customHeight="1" x14ac:dyDescent="0.25">
      <c r="A91" s="1">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4.25" customHeight="1" x14ac:dyDescent="0.25">
      <c r="A92" s="1">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4.25" customHeight="1" x14ac:dyDescent="0.25">
      <c r="A93" s="1">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4.25" customHeight="1" x14ac:dyDescent="0.25">
      <c r="A94" s="1">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4.25" customHeight="1" x14ac:dyDescent="0.25">
      <c r="A95" s="1">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4.25" customHeight="1" x14ac:dyDescent="0.25">
      <c r="A96" s="1">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4.25" customHeight="1" x14ac:dyDescent="0.25">
      <c r="A97" s="1">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4.25" customHeight="1" x14ac:dyDescent="0.25">
      <c r="A98" s="1">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4.25" customHeight="1" x14ac:dyDescent="0.25">
      <c r="A99" s="1">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4.25" customHeight="1" x14ac:dyDescent="0.25">
      <c r="A100" s="1">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4.25" customHeight="1" x14ac:dyDescent="0.25">
      <c r="A101" s="1">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4.25" customHeight="1" x14ac:dyDescent="0.25">
      <c r="A102" s="1">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4.25" customHeight="1" x14ac:dyDescent="0.25">
      <c r="A103" s="1">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4.25" customHeight="1" x14ac:dyDescent="0.25">
      <c r="A104" s="1">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4.25" customHeight="1" x14ac:dyDescent="0.25">
      <c r="A105" s="1">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4.25" customHeight="1" x14ac:dyDescent="0.25">
      <c r="A106" s="1">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4.25" customHeight="1" x14ac:dyDescent="0.25">
      <c r="A107" s="1">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4.25" customHeight="1" x14ac:dyDescent="0.25">
      <c r="A108" s="1">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4.25" customHeight="1" x14ac:dyDescent="0.25">
      <c r="A109" s="1">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4.25" customHeight="1" x14ac:dyDescent="0.25">
      <c r="A110" s="1">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4.25" customHeight="1" x14ac:dyDescent="0.25">
      <c r="A111" s="1">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4.25" customHeight="1" x14ac:dyDescent="0.25">
      <c r="A112" s="1">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4.25" customHeight="1" x14ac:dyDescent="0.25">
      <c r="A113" s="1">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4.25" customHeight="1" x14ac:dyDescent="0.25">
      <c r="A114" s="1">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4.25" customHeight="1" x14ac:dyDescent="0.25">
      <c r="A115" s="1">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4.25" customHeight="1" x14ac:dyDescent="0.25">
      <c r="A116" s="1">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4.25" customHeight="1" x14ac:dyDescent="0.25">
      <c r="A117" s="1">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4.25" customHeight="1" x14ac:dyDescent="0.25">
      <c r="A118" s="1">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4.25" customHeight="1" x14ac:dyDescent="0.25">
      <c r="A119" s="1">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4.25" customHeight="1" x14ac:dyDescent="0.25">
      <c r="A120" s="1">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4.25" customHeight="1" x14ac:dyDescent="0.25">
      <c r="A121" s="1">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4.25" customHeight="1" x14ac:dyDescent="0.25">
      <c r="A122" s="1">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4.25" customHeight="1" x14ac:dyDescent="0.25">
      <c r="A123" s="1">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4.25" customHeight="1" x14ac:dyDescent="0.25">
      <c r="A124" s="1">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4.25" customHeight="1" x14ac:dyDescent="0.25">
      <c r="A125" s="1">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4.25" customHeight="1" x14ac:dyDescent="0.25">
      <c r="A126" s="1">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4.25" customHeight="1" x14ac:dyDescent="0.25">
      <c r="A127" s="1">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4.25" customHeight="1" x14ac:dyDescent="0.25">
      <c r="A128" s="1">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4.25" customHeight="1" x14ac:dyDescent="0.25">
      <c r="A129" s="1">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4.25" customHeight="1" x14ac:dyDescent="0.25">
      <c r="A130" s="1">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4.25" customHeight="1" x14ac:dyDescent="0.25">
      <c r="A131" s="1">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4.25" customHeight="1" x14ac:dyDescent="0.25">
      <c r="A132" s="1">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4.25" customHeight="1" x14ac:dyDescent="0.25">
      <c r="A133" s="1">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4.25" customHeight="1" x14ac:dyDescent="0.25">
      <c r="A134" s="1">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4.25" customHeight="1" x14ac:dyDescent="0.25">
      <c r="A135" s="1">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4.25" customHeight="1" x14ac:dyDescent="0.25">
      <c r="A136" s="1">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4.25" customHeight="1" x14ac:dyDescent="0.25">
      <c r="A137" s="1">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4.25" customHeight="1" x14ac:dyDescent="0.25">
      <c r="A138" s="1">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4.25" customHeight="1" x14ac:dyDescent="0.25">
      <c r="A139" s="1">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4.25" customHeight="1" x14ac:dyDescent="0.25">
      <c r="A140" s="1">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4.25" customHeight="1" x14ac:dyDescent="0.25">
      <c r="A141" s="1">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4.25" customHeight="1" x14ac:dyDescent="0.25">
      <c r="A142" s="1">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4.25" customHeight="1" x14ac:dyDescent="0.25">
      <c r="A143" s="1">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4.25" customHeight="1" x14ac:dyDescent="0.25">
      <c r="A144" s="1">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4.25" customHeight="1" x14ac:dyDescent="0.25">
      <c r="A145" s="1">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4.25" customHeight="1" x14ac:dyDescent="0.25">
      <c r="A146" s="1">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4.25" customHeight="1" x14ac:dyDescent="0.25">
      <c r="A147" s="1">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4.25" customHeight="1" x14ac:dyDescent="0.25">
      <c r="A148" s="1">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4.25" customHeight="1" x14ac:dyDescent="0.25">
      <c r="A149" s="1">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4.25" customHeight="1" x14ac:dyDescent="0.25">
      <c r="A150" s="1">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4.25" customHeight="1" x14ac:dyDescent="0.25">
      <c r="A151" s="1">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4.25" customHeight="1" x14ac:dyDescent="0.25">
      <c r="A152" s="1">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4.25" customHeight="1" x14ac:dyDescent="0.25">
      <c r="A153" s="1">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4.25" customHeight="1" x14ac:dyDescent="0.25">
      <c r="A154" s="1">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4.25" customHeight="1" x14ac:dyDescent="0.25">
      <c r="A155" s="1">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4.25" customHeight="1" x14ac:dyDescent="0.25">
      <c r="A156" s="1">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4.25" customHeight="1" x14ac:dyDescent="0.25">
      <c r="A157" s="1">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4.25" customHeight="1" x14ac:dyDescent="0.25">
      <c r="A158" s="1">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4.25" customHeight="1" x14ac:dyDescent="0.25">
      <c r="A159" s="1">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4.25" customHeight="1" x14ac:dyDescent="0.25">
      <c r="A160" s="1">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4.25" customHeight="1" x14ac:dyDescent="0.25">
      <c r="A161" s="1">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4.25" customHeight="1" x14ac:dyDescent="0.25">
      <c r="A162" s="1">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4.25" customHeight="1" x14ac:dyDescent="0.25">
      <c r="A163" s="1">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4.25" customHeight="1" x14ac:dyDescent="0.25">
      <c r="A164" s="1">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4.25" customHeight="1" x14ac:dyDescent="0.25">
      <c r="A165" s="1">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4.25" customHeight="1" x14ac:dyDescent="0.25">
      <c r="A166" s="1">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4.25" customHeight="1" x14ac:dyDescent="0.25">
      <c r="A167" s="1">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4.25" customHeight="1" x14ac:dyDescent="0.25">
      <c r="A168" s="1">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4.25" customHeight="1" x14ac:dyDescent="0.25">
      <c r="A169" s="1">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4.25" customHeight="1" x14ac:dyDescent="0.25">
      <c r="A170" s="1">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4.25" customHeight="1" x14ac:dyDescent="0.25">
      <c r="A171" s="1">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4.25" customHeight="1" x14ac:dyDescent="0.25">
      <c r="A172" s="1">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4.25" customHeight="1" x14ac:dyDescent="0.25">
      <c r="A173" s="1">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4.25" customHeight="1" x14ac:dyDescent="0.25">
      <c r="A174" s="1">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4.25" customHeight="1" x14ac:dyDescent="0.25">
      <c r="A175" s="1">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4.25" customHeight="1" x14ac:dyDescent="0.25">
      <c r="A176" s="1">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4.25" customHeight="1" x14ac:dyDescent="0.25">
      <c r="A177" s="1">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4.25" customHeight="1" x14ac:dyDescent="0.25">
      <c r="A178" s="1">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4.25" customHeight="1" x14ac:dyDescent="0.25">
      <c r="A179" s="1">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4.25" customHeight="1" x14ac:dyDescent="0.25">
      <c r="A180" s="1">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4.25" customHeight="1" x14ac:dyDescent="0.25">
      <c r="A181" s="1">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4.25" customHeight="1" x14ac:dyDescent="0.25">
      <c r="A182" s="1">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4.25" customHeight="1" x14ac:dyDescent="0.25">
      <c r="A183" s="1">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4.25" customHeight="1" x14ac:dyDescent="0.25">
      <c r="A184" s="1">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4.25" customHeight="1" x14ac:dyDescent="0.25">
      <c r="A185" s="1">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4.25" customHeight="1" x14ac:dyDescent="0.25">
      <c r="A186" s="1">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4.25" customHeight="1" x14ac:dyDescent="0.25">
      <c r="A187" s="1">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4.25" customHeight="1" x14ac:dyDescent="0.25">
      <c r="A188" s="1">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4.25" customHeight="1" x14ac:dyDescent="0.25">
      <c r="A189" s="1">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4.25" customHeight="1" x14ac:dyDescent="0.25">
      <c r="A190" s="1">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4.25" customHeight="1" x14ac:dyDescent="0.25">
      <c r="A191" s="1">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4.25" customHeight="1" x14ac:dyDescent="0.25">
      <c r="A192" s="1">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4.25" customHeight="1" x14ac:dyDescent="0.25">
      <c r="A193" s="1">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4.25" customHeight="1" x14ac:dyDescent="0.25">
      <c r="A194" s="1">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4.25" customHeight="1" x14ac:dyDescent="0.25">
      <c r="A195" s="1">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4.25" customHeight="1" x14ac:dyDescent="0.25">
      <c r="A196" s="1">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4.25" customHeight="1" x14ac:dyDescent="0.25">
      <c r="A197" s="1">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4.25" customHeight="1" x14ac:dyDescent="0.25">
      <c r="A198" s="1">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4.25" customHeight="1" x14ac:dyDescent="0.25">
      <c r="A199" s="1">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4.25" customHeight="1" x14ac:dyDescent="0.25">
      <c r="A200" s="1">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4.25" customHeight="1" x14ac:dyDescent="0.25">
      <c r="A201" s="1">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4.25" customHeight="1" x14ac:dyDescent="0.25">
      <c r="A202" s="1">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4.25" customHeight="1" x14ac:dyDescent="0.25">
      <c r="A203" s="1">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4.25" customHeight="1" x14ac:dyDescent="0.25">
      <c r="A204" s="1">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4.25" customHeight="1" x14ac:dyDescent="0.25">
      <c r="A205" s="1">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4.25" customHeight="1" x14ac:dyDescent="0.25">
      <c r="A206" s="1">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4.25" customHeight="1" x14ac:dyDescent="0.25">
      <c r="A207" s="1">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4.25" customHeight="1" x14ac:dyDescent="0.25">
      <c r="A208" s="1">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4.25" customHeight="1" x14ac:dyDescent="0.25">
      <c r="A209" s="1">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4.25" customHeight="1" x14ac:dyDescent="0.25">
      <c r="A210" s="1">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4.25" customHeight="1" x14ac:dyDescent="0.25">
      <c r="A211" s="1">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4.25" customHeight="1" x14ac:dyDescent="0.25">
      <c r="A212" s="1">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4.25" customHeight="1" x14ac:dyDescent="0.25">
      <c r="A213" s="1">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4.25" customHeight="1" x14ac:dyDescent="0.25">
      <c r="A214" s="1">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4.25" customHeight="1" x14ac:dyDescent="0.25">
      <c r="A215" s="1">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4.25" customHeight="1" x14ac:dyDescent="0.25">
      <c r="A216" s="1">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4.25" customHeight="1" x14ac:dyDescent="0.25">
      <c r="A217" s="1">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4.25" customHeight="1" x14ac:dyDescent="0.25">
      <c r="A218" s="1">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4.25" customHeight="1" x14ac:dyDescent="0.25">
      <c r="A219" s="1">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4.25" customHeight="1" x14ac:dyDescent="0.25">
      <c r="A220" s="1">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4.25" customHeight="1" x14ac:dyDescent="0.25">
      <c r="A221" s="1">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4.25" customHeight="1" x14ac:dyDescent="0.25">
      <c r="A222" s="1">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4.25" customHeight="1" x14ac:dyDescent="0.25">
      <c r="A223" s="1">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4.25" customHeight="1" x14ac:dyDescent="0.25">
      <c r="A224" s="1">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4.25" customHeight="1" x14ac:dyDescent="0.25">
      <c r="A225" s="1">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4.25" customHeight="1" x14ac:dyDescent="0.25">
      <c r="A226" s="1">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4.25" customHeight="1" x14ac:dyDescent="0.25">
      <c r="A227" s="1">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4.25" customHeight="1" x14ac:dyDescent="0.25">
      <c r="A228" s="1">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4.25" customHeight="1" x14ac:dyDescent="0.25">
      <c r="A229" s="1">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4.25" customHeight="1" x14ac:dyDescent="0.25">
      <c r="A230" s="1">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4.25" customHeight="1" x14ac:dyDescent="0.25">
      <c r="A231" s="1">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4.25" customHeight="1" x14ac:dyDescent="0.25">
      <c r="A232" s="1">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4.25" customHeight="1" x14ac:dyDescent="0.25">
      <c r="A233" s="1">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4.25" customHeight="1" x14ac:dyDescent="0.25">
      <c r="A234" s="1">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4.25" customHeight="1" x14ac:dyDescent="0.25">
      <c r="A235" s="1">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4.25" customHeight="1" x14ac:dyDescent="0.25">
      <c r="A236" s="1">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4.25" customHeight="1" x14ac:dyDescent="0.25">
      <c r="A237" s="1">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4.25" customHeight="1" x14ac:dyDescent="0.25">
      <c r="A238" s="1">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4.25" customHeight="1" x14ac:dyDescent="0.25">
      <c r="A239" s="1">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4.25" customHeight="1" x14ac:dyDescent="0.25">
      <c r="A240" s="1">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4.25" customHeight="1" x14ac:dyDescent="0.25">
      <c r="A241" s="1">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4.25" customHeight="1" x14ac:dyDescent="0.25">
      <c r="A242" s="1">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4.25" customHeight="1" x14ac:dyDescent="0.25">
      <c r="A243" s="1">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4.25" customHeight="1" x14ac:dyDescent="0.25">
      <c r="A244" s="1">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4.25" customHeight="1" x14ac:dyDescent="0.25">
      <c r="A245" s="1">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4.25" customHeight="1" x14ac:dyDescent="0.25">
      <c r="A246" s="1">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4.25" customHeight="1" x14ac:dyDescent="0.25">
      <c r="A247" s="1">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4.25" customHeight="1" x14ac:dyDescent="0.25">
      <c r="A248" s="1">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4.25" customHeight="1" x14ac:dyDescent="0.25">
      <c r="A249" s="1">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4.25" customHeight="1" x14ac:dyDescent="0.25">
      <c r="A250" s="1">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4.25" customHeight="1" x14ac:dyDescent="0.25">
      <c r="A251" s="1">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4.25" customHeight="1" x14ac:dyDescent="0.25">
      <c r="A252" s="1">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4.25" customHeight="1" x14ac:dyDescent="0.25">
      <c r="A253" s="1">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4.25" customHeight="1" x14ac:dyDescent="0.25">
      <c r="A254" s="1">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4.25" customHeight="1" x14ac:dyDescent="0.25">
      <c r="A255" s="1">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4.25" customHeight="1" x14ac:dyDescent="0.25">
      <c r="A256" s="1">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4.25" customHeight="1" x14ac:dyDescent="0.25">
      <c r="A257" s="1">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4.25" customHeight="1" x14ac:dyDescent="0.25">
      <c r="A258" s="1">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4.25" customHeight="1" x14ac:dyDescent="0.25">
      <c r="A259" s="1">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4.25" customHeight="1" x14ac:dyDescent="0.25">
      <c r="A260" s="1">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4.25" customHeight="1" x14ac:dyDescent="0.25">
      <c r="A261" s="1">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4.25" customHeight="1" x14ac:dyDescent="0.25">
      <c r="A262" s="1">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4.25" customHeight="1" x14ac:dyDescent="0.25">
      <c r="A263" s="1">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4.25" customHeight="1" x14ac:dyDescent="0.25">
      <c r="A264" s="1">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4.25" customHeight="1" x14ac:dyDescent="0.25">
      <c r="A265" s="1">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4.25" customHeight="1" x14ac:dyDescent="0.25">
      <c r="A266" s="1">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4.25" customHeight="1" x14ac:dyDescent="0.25">
      <c r="A267" s="1">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4.25" customHeight="1" x14ac:dyDescent="0.25">
      <c r="A268" s="1">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4.25" customHeight="1" x14ac:dyDescent="0.25">
      <c r="A269" s="1">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4.25" customHeight="1" x14ac:dyDescent="0.25">
      <c r="A270" s="1">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4.25" customHeight="1" x14ac:dyDescent="0.25">
      <c r="A271" s="1">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4.25" customHeight="1" x14ac:dyDescent="0.25">
      <c r="A272" s="1">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4.25" customHeight="1" x14ac:dyDescent="0.25">
      <c r="A273" s="1">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4.25" customHeight="1" x14ac:dyDescent="0.25">
      <c r="A274" s="1">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4.25" customHeight="1" x14ac:dyDescent="0.25">
      <c r="A275" s="1">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4.25" customHeight="1" x14ac:dyDescent="0.25">
      <c r="A276" s="1">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4.25" customHeight="1" x14ac:dyDescent="0.25">
      <c r="A277" s="1">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4.25" customHeight="1" x14ac:dyDescent="0.25">
      <c r="A278" s="1">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4.25" customHeight="1" x14ac:dyDescent="0.25">
      <c r="A279" s="1">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4.25" customHeight="1" x14ac:dyDescent="0.25">
      <c r="A280" s="1">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4.25" customHeight="1" x14ac:dyDescent="0.25">
      <c r="A281" s="1">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4.25" customHeight="1" x14ac:dyDescent="0.25">
      <c r="A282" s="1">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4.25" customHeight="1" x14ac:dyDescent="0.25">
      <c r="A283" s="1">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4.25" customHeight="1" x14ac:dyDescent="0.25">
      <c r="A284" s="1">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4.25" customHeight="1" x14ac:dyDescent="0.25">
      <c r="A285" s="1">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4.25" customHeight="1" x14ac:dyDescent="0.25">
      <c r="A286" s="1">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4.25" customHeight="1" x14ac:dyDescent="0.25">
      <c r="A287" s="1">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4.25" customHeight="1" x14ac:dyDescent="0.25">
      <c r="A288" s="1">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4.25" customHeight="1" x14ac:dyDescent="0.25">
      <c r="A289" s="1">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4.25" customHeight="1" x14ac:dyDescent="0.25">
      <c r="A290" s="1">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4.25" customHeight="1" x14ac:dyDescent="0.25">
      <c r="A291" s="1">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4.25" customHeight="1" x14ac:dyDescent="0.25">
      <c r="A292" s="1">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4.25" customHeight="1" x14ac:dyDescent="0.25">
      <c r="A293" s="1">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4.25" customHeight="1" x14ac:dyDescent="0.25">
      <c r="A294" s="1">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4.25" customHeight="1" x14ac:dyDescent="0.25">
      <c r="A295" s="1">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4.25" customHeight="1" x14ac:dyDescent="0.25">
      <c r="A296" s="1">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4.25" customHeight="1" x14ac:dyDescent="0.25">
      <c r="A297" s="1">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4.25" customHeight="1" x14ac:dyDescent="0.25">
      <c r="A298" s="1">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4.25" customHeight="1" x14ac:dyDescent="0.25">
      <c r="A299" s="1">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4.25" customHeight="1" x14ac:dyDescent="0.25">
      <c r="A300" s="1">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4.25" customHeight="1" x14ac:dyDescent="0.25">
      <c r="A301" s="1">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4.25" customHeight="1" x14ac:dyDescent="0.25">
      <c r="A302" s="1">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4.25" customHeight="1" x14ac:dyDescent="0.25">
      <c r="A303" s="1">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4.25" customHeight="1" x14ac:dyDescent="0.25">
      <c r="A304" s="1">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4.25" customHeight="1" x14ac:dyDescent="0.25">
      <c r="A305" s="1">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4.25" customHeight="1" x14ac:dyDescent="0.25">
      <c r="A306" s="1">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4.25" customHeight="1" x14ac:dyDescent="0.25">
      <c r="A307" s="1">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4.25" customHeight="1" x14ac:dyDescent="0.25">
      <c r="A308" s="1">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4.25" customHeight="1" x14ac:dyDescent="0.25">
      <c r="A309" s="1">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4.25" customHeight="1" x14ac:dyDescent="0.25">
      <c r="A310" s="1">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4.25" customHeight="1" x14ac:dyDescent="0.25">
      <c r="A311" s="1">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4.25" customHeight="1" x14ac:dyDescent="0.25">
      <c r="A312" s="1">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4.25" customHeight="1" x14ac:dyDescent="0.25">
      <c r="A313" s="1">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4.25" customHeight="1" x14ac:dyDescent="0.25">
      <c r="A314" s="1">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4.25" customHeight="1" x14ac:dyDescent="0.25">
      <c r="A315" s="1">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4.25" customHeight="1" x14ac:dyDescent="0.25">
      <c r="A316" s="1">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4.25" customHeight="1" x14ac:dyDescent="0.25">
      <c r="A317" s="1">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4.25" customHeight="1" x14ac:dyDescent="0.25">
      <c r="A318" s="1">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4.25" customHeight="1" x14ac:dyDescent="0.25">
      <c r="A319" s="1">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4.25" customHeight="1" x14ac:dyDescent="0.25">
      <c r="A320" s="1">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4.25" customHeight="1" x14ac:dyDescent="0.25">
      <c r="A321" s="1">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4.25" customHeight="1" x14ac:dyDescent="0.25">
      <c r="A322" s="1">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4.25" customHeight="1" x14ac:dyDescent="0.25">
      <c r="A323" s="1">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4.25" customHeight="1" x14ac:dyDescent="0.25">
      <c r="A324" s="1">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4.25" customHeight="1" x14ac:dyDescent="0.25">
      <c r="A325" s="1">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4.25" customHeight="1" x14ac:dyDescent="0.25">
      <c r="A326" s="1">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4.25" customHeight="1" x14ac:dyDescent="0.25">
      <c r="A327" s="1">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4.25" customHeight="1" x14ac:dyDescent="0.25">
      <c r="A328" s="1">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4.25" customHeight="1" x14ac:dyDescent="0.25">
      <c r="A329" s="1">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4.25" customHeight="1" x14ac:dyDescent="0.25">
      <c r="A330" s="1">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4.25" customHeight="1" x14ac:dyDescent="0.25">
      <c r="A331" s="1">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4.25" customHeight="1" x14ac:dyDescent="0.25">
      <c r="A332" s="1">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4.25" customHeight="1" x14ac:dyDescent="0.25">
      <c r="A333" s="1">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4.25" customHeight="1" x14ac:dyDescent="0.25">
      <c r="A334" s="1">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4.25" customHeight="1" x14ac:dyDescent="0.25">
      <c r="A335" s="1">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4.25" customHeight="1" x14ac:dyDescent="0.25">
      <c r="A336" s="1">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4.25" customHeight="1" x14ac:dyDescent="0.25">
      <c r="A337" s="1">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4.25" customHeight="1" x14ac:dyDescent="0.25">
      <c r="A338" s="1">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4.25" customHeight="1" x14ac:dyDescent="0.25">
      <c r="A339" s="1">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4.25" customHeight="1" x14ac:dyDescent="0.25">
      <c r="A340" s="1">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4.25" customHeight="1" x14ac:dyDescent="0.25">
      <c r="A341" s="1">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4.25" customHeight="1" x14ac:dyDescent="0.25">
      <c r="A342" s="1">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4.25" customHeight="1" x14ac:dyDescent="0.25">
      <c r="A343" s="1">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4.25" customHeight="1" x14ac:dyDescent="0.25">
      <c r="A344" s="1">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4.25" customHeight="1" x14ac:dyDescent="0.25">
      <c r="A345" s="1">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4.25" customHeight="1" x14ac:dyDescent="0.25">
      <c r="A346" s="1">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4.25" customHeight="1" x14ac:dyDescent="0.25">
      <c r="A347" s="1">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4.25" customHeight="1" x14ac:dyDescent="0.25">
      <c r="A348" s="1">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4.25" customHeight="1" x14ac:dyDescent="0.25">
      <c r="A349" s="1">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4.25" customHeight="1" x14ac:dyDescent="0.25">
      <c r="A350" s="1">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4.25" customHeight="1" x14ac:dyDescent="0.25">
      <c r="A351" s="1">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4.25" customHeight="1" x14ac:dyDescent="0.25">
      <c r="A352" s="1">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4.25" customHeight="1" x14ac:dyDescent="0.25">
      <c r="A353" s="1">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4.25" customHeight="1" x14ac:dyDescent="0.25">
      <c r="A354" s="1">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4.25" customHeight="1" x14ac:dyDescent="0.25">
      <c r="A355" s="1">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4.25" customHeight="1" x14ac:dyDescent="0.25">
      <c r="A356" s="1">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4.25" customHeight="1" x14ac:dyDescent="0.25">
      <c r="A357" s="1">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4.25" customHeight="1" x14ac:dyDescent="0.25">
      <c r="A358" s="1">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4.25" customHeight="1" x14ac:dyDescent="0.25">
      <c r="A359" s="1">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4.25" customHeight="1" x14ac:dyDescent="0.25">
      <c r="A360" s="1">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4.25" customHeight="1" x14ac:dyDescent="0.25">
      <c r="A361" s="1">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4.25" customHeight="1" x14ac:dyDescent="0.25">
      <c r="A362" s="1">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4.25" customHeight="1" x14ac:dyDescent="0.25">
      <c r="A363" s="1">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4.25" customHeight="1" x14ac:dyDescent="0.25">
      <c r="A364" s="1">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4.25" customHeight="1" x14ac:dyDescent="0.25">
      <c r="A365" s="1">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4.25" customHeight="1" x14ac:dyDescent="0.25">
      <c r="A366" s="1">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4.25" customHeight="1" x14ac:dyDescent="0.25">
      <c r="A367" s="1">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4.25" customHeight="1" x14ac:dyDescent="0.25">
      <c r="A368" s="1">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4.25" customHeight="1" x14ac:dyDescent="0.25">
      <c r="A369" s="1">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4.25" customHeight="1" x14ac:dyDescent="0.25">
      <c r="A370" s="1">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4.25" customHeight="1" x14ac:dyDescent="0.25">
      <c r="A371" s="1">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4.25" customHeight="1" x14ac:dyDescent="0.25">
      <c r="A372" s="1">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4.25" customHeight="1" x14ac:dyDescent="0.25">
      <c r="A373" s="1">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4.25" customHeight="1" x14ac:dyDescent="0.25">
      <c r="A374" s="1">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4.25" customHeight="1" x14ac:dyDescent="0.25">
      <c r="A375" s="1">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4.25" customHeight="1" x14ac:dyDescent="0.25">
      <c r="A376" s="1">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4.25" customHeight="1" x14ac:dyDescent="0.25">
      <c r="A377" s="1">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4.25" customHeight="1" x14ac:dyDescent="0.25">
      <c r="A378" s="1">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4.25" customHeight="1" x14ac:dyDescent="0.25">
      <c r="A379" s="1">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4.25" customHeight="1" x14ac:dyDescent="0.25">
      <c r="A380" s="1">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4.25" customHeight="1" x14ac:dyDescent="0.25">
      <c r="A381" s="1">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4.25" customHeight="1" x14ac:dyDescent="0.25">
      <c r="A382" s="1">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4.25" customHeight="1" x14ac:dyDescent="0.25">
      <c r="A383" s="1">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4.25" customHeight="1" x14ac:dyDescent="0.25">
      <c r="A384" s="1">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4.25" customHeight="1" x14ac:dyDescent="0.25">
      <c r="A385" s="1">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4.25" customHeight="1" x14ac:dyDescent="0.25">
      <c r="A386" s="1">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4.25" customHeight="1" x14ac:dyDescent="0.25">
      <c r="A387" s="1">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4.25" customHeight="1" x14ac:dyDescent="0.25">
      <c r="A388" s="1">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4.25" customHeight="1" x14ac:dyDescent="0.25">
      <c r="A389" s="1">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4.25" customHeight="1" x14ac:dyDescent="0.25">
      <c r="A390" s="1">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4.25" customHeight="1" x14ac:dyDescent="0.25">
      <c r="A391" s="1">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4.25" customHeight="1" x14ac:dyDescent="0.25">
      <c r="A392" s="1">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4.25" customHeight="1" x14ac:dyDescent="0.25">
      <c r="A393" s="1">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4.25" customHeight="1" x14ac:dyDescent="0.25">
      <c r="A394" s="1">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4.25" customHeight="1" x14ac:dyDescent="0.25">
      <c r="A395" s="1">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4.25" customHeight="1" x14ac:dyDescent="0.25">
      <c r="A396" s="1">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4.25" customHeight="1" x14ac:dyDescent="0.25">
      <c r="A397" s="1">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4.25" customHeight="1" x14ac:dyDescent="0.25">
      <c r="A398" s="1">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4.25" customHeight="1" x14ac:dyDescent="0.25">
      <c r="A399" s="1">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4.25" customHeight="1" x14ac:dyDescent="0.25">
      <c r="A400" s="1">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4.25" customHeight="1" x14ac:dyDescent="0.25">
      <c r="A401" s="1">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4.25" customHeight="1" x14ac:dyDescent="0.25">
      <c r="A402" s="1">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4.25" customHeight="1" x14ac:dyDescent="0.25">
      <c r="A403" s="1">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4.25" customHeight="1" x14ac:dyDescent="0.25">
      <c r="A404" s="1">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4.25" customHeight="1" x14ac:dyDescent="0.25">
      <c r="A405" s="1">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4.25" customHeight="1" x14ac:dyDescent="0.25">
      <c r="A406" s="1">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4.25" customHeight="1" x14ac:dyDescent="0.25">
      <c r="A407" s="1">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4.25" customHeight="1" x14ac:dyDescent="0.25">
      <c r="A408" s="1">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4.25" customHeight="1" x14ac:dyDescent="0.25">
      <c r="A409" s="1">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4.25" customHeight="1" x14ac:dyDescent="0.25">
      <c r="A410" s="1">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4.25" customHeight="1" x14ac:dyDescent="0.25">
      <c r="A411" s="1">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4.25" customHeight="1" x14ac:dyDescent="0.25">
      <c r="A412" s="1">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4.25" customHeight="1" x14ac:dyDescent="0.25">
      <c r="A413" s="1">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4.25" customHeight="1" x14ac:dyDescent="0.25">
      <c r="A414" s="1">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4.25" customHeight="1" x14ac:dyDescent="0.25">
      <c r="A415" s="1">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4.25" customHeight="1" x14ac:dyDescent="0.25">
      <c r="A416" s="1">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4.25" customHeight="1" x14ac:dyDescent="0.25">
      <c r="A417" s="1">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4.25" customHeight="1" x14ac:dyDescent="0.25">
      <c r="A418" s="1">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4.25" customHeight="1" x14ac:dyDescent="0.25">
      <c r="A419" s="1">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4.25" customHeight="1" x14ac:dyDescent="0.25">
      <c r="A420" s="1">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4.25" customHeight="1" x14ac:dyDescent="0.25">
      <c r="A421" s="1">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4.25" customHeight="1" x14ac:dyDescent="0.25">
      <c r="A422" s="1">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4.25" customHeight="1" x14ac:dyDescent="0.25">
      <c r="A423" s="1">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4.25" customHeight="1" x14ac:dyDescent="0.25">
      <c r="A424" s="1">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4.25" customHeight="1" x14ac:dyDescent="0.25">
      <c r="A425" s="1">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4.25" customHeight="1" x14ac:dyDescent="0.25">
      <c r="A426" s="1">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4.25" customHeight="1" x14ac:dyDescent="0.25">
      <c r="A427" s="1">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4.25" customHeight="1" x14ac:dyDescent="0.25">
      <c r="A428" s="1">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4.25" customHeight="1" x14ac:dyDescent="0.25">
      <c r="A429" s="1">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4.25" customHeight="1" x14ac:dyDescent="0.25">
      <c r="A430" s="1">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4.25" customHeight="1" x14ac:dyDescent="0.25">
      <c r="A431" s="1">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4.25" customHeight="1" x14ac:dyDescent="0.25">
      <c r="A432" s="1">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4.25" customHeight="1" x14ac:dyDescent="0.25">
      <c r="A433" s="1">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4.25" customHeight="1" x14ac:dyDescent="0.25">
      <c r="A434" s="1">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4.25" customHeight="1" x14ac:dyDescent="0.25">
      <c r="A435" s="1">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4.25" customHeight="1" x14ac:dyDescent="0.25">
      <c r="A436" s="1">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4.25" customHeight="1" x14ac:dyDescent="0.25">
      <c r="A437" s="1">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4.25" customHeight="1" x14ac:dyDescent="0.25">
      <c r="A438" s="1">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4.25" customHeight="1" x14ac:dyDescent="0.25">
      <c r="A439" s="1">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4.25" customHeight="1" x14ac:dyDescent="0.25">
      <c r="A440" s="1">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4.25" customHeight="1" x14ac:dyDescent="0.25">
      <c r="A441" s="1">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4.25" customHeight="1" x14ac:dyDescent="0.25">
      <c r="A442" s="1">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4.25" customHeight="1" x14ac:dyDescent="0.25">
      <c r="A443" s="1">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4.25" customHeight="1" x14ac:dyDescent="0.25">
      <c r="A444" s="1">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4.25" customHeight="1" x14ac:dyDescent="0.25">
      <c r="A445" s="1">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4.25" customHeight="1" x14ac:dyDescent="0.25">
      <c r="A446" s="1">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4.25" customHeight="1" x14ac:dyDescent="0.25">
      <c r="A447" s="1">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4.25" customHeight="1" x14ac:dyDescent="0.25">
      <c r="A448" s="1">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4.25" customHeight="1" x14ac:dyDescent="0.25">
      <c r="A449" s="1">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4.25" customHeight="1" x14ac:dyDescent="0.25">
      <c r="A450" s="1">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4.25" customHeight="1" x14ac:dyDescent="0.25">
      <c r="A451" s="1">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4.25" customHeight="1" x14ac:dyDescent="0.25">
      <c r="A452" s="1">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4.25" customHeight="1" x14ac:dyDescent="0.25">
      <c r="A453" s="1">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4.25" customHeight="1" x14ac:dyDescent="0.25">
      <c r="A454" s="1">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4.25" customHeight="1" x14ac:dyDescent="0.25">
      <c r="A455" s="1">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4.25" customHeight="1" x14ac:dyDescent="0.25">
      <c r="A456" s="1">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4.25" customHeight="1" x14ac:dyDescent="0.25">
      <c r="A457" s="1">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4.25" customHeight="1" x14ac:dyDescent="0.25">
      <c r="A458" s="1">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4.25" customHeight="1" x14ac:dyDescent="0.25">
      <c r="A459" s="1">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4.25" customHeight="1" x14ac:dyDescent="0.25">
      <c r="A460" s="1">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4.25" customHeight="1" x14ac:dyDescent="0.25">
      <c r="A461" s="1">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4.25" customHeight="1" x14ac:dyDescent="0.25">
      <c r="A462" s="1">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4.25" customHeight="1" x14ac:dyDescent="0.25">
      <c r="A463" s="1">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4.25" customHeight="1" x14ac:dyDescent="0.25">
      <c r="A464" s="1">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4.25" customHeight="1" x14ac:dyDescent="0.25">
      <c r="A465" s="1">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4.25" customHeight="1" x14ac:dyDescent="0.25">
      <c r="A466" s="1">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4.25" customHeight="1" x14ac:dyDescent="0.25">
      <c r="A467" s="1">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4.25" customHeight="1" x14ac:dyDescent="0.25">
      <c r="A468" s="1">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4.25" customHeight="1" x14ac:dyDescent="0.25">
      <c r="A469" s="1">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4.25" customHeight="1" x14ac:dyDescent="0.25">
      <c r="A470" s="1">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4.25" customHeight="1" x14ac:dyDescent="0.25">
      <c r="A471" s="1">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4.25" customHeight="1" x14ac:dyDescent="0.25">
      <c r="A472" s="1">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4.25" customHeight="1" x14ac:dyDescent="0.25">
      <c r="A473" s="1">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4.25" customHeight="1" x14ac:dyDescent="0.25">
      <c r="A474" s="1">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4.25" customHeight="1" x14ac:dyDescent="0.25">
      <c r="A475" s="1">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4.25" customHeight="1" x14ac:dyDescent="0.25">
      <c r="A476" s="1">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4.25" customHeight="1" x14ac:dyDescent="0.25">
      <c r="A477" s="1">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4.25" customHeight="1" x14ac:dyDescent="0.25">
      <c r="A478" s="1">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4.25" customHeight="1" x14ac:dyDescent="0.25">
      <c r="A479" s="1">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4.25" customHeight="1" x14ac:dyDescent="0.25">
      <c r="A480" s="1">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4.25" customHeight="1" x14ac:dyDescent="0.25">
      <c r="A481" s="1">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4.25" customHeight="1" x14ac:dyDescent="0.25">
      <c r="A482" s="1">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4.25" customHeight="1" x14ac:dyDescent="0.25">
      <c r="A483" s="1">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4.25" customHeight="1" x14ac:dyDescent="0.25">
      <c r="A484" s="1">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4.25" customHeight="1" x14ac:dyDescent="0.25">
      <c r="A485" s="1">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4.25" customHeight="1" x14ac:dyDescent="0.25">
      <c r="A486" s="1">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4.25" customHeight="1" x14ac:dyDescent="0.25">
      <c r="A487" s="1">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4.25" customHeight="1" x14ac:dyDescent="0.25">
      <c r="A488" s="1">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4.25" customHeight="1" x14ac:dyDescent="0.25">
      <c r="A489" s="1">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4.25" customHeight="1" x14ac:dyDescent="0.25">
      <c r="A490" s="1">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4.25" customHeight="1" x14ac:dyDescent="0.25">
      <c r="A491" s="1">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4.25" customHeight="1" x14ac:dyDescent="0.25">
      <c r="A492" s="1">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4.25" customHeight="1" x14ac:dyDescent="0.25">
      <c r="A493" s="1">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4.25" customHeight="1" x14ac:dyDescent="0.25">
      <c r="A494" s="1">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4.25" customHeight="1" x14ac:dyDescent="0.25">
      <c r="A495" s="1">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4.25" customHeight="1" x14ac:dyDescent="0.25">
      <c r="A496" s="1">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4.25" customHeight="1" x14ac:dyDescent="0.25">
      <c r="A497" s="1">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4.25" customHeight="1" x14ac:dyDescent="0.25">
      <c r="A498" s="1">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4.25" customHeight="1" x14ac:dyDescent="0.25">
      <c r="A499" s="1">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4.25" customHeight="1" x14ac:dyDescent="0.25">
      <c r="A500" s="1">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4.25" customHeight="1" x14ac:dyDescent="0.25">
      <c r="A501" s="1">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4.25" customHeight="1" x14ac:dyDescent="0.25">
      <c r="A502" s="1">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4.25" customHeight="1" x14ac:dyDescent="0.25">
      <c r="A503" s="1">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4.25" customHeight="1" x14ac:dyDescent="0.25">
      <c r="A504" s="1">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4.25" customHeight="1" x14ac:dyDescent="0.25">
      <c r="A505" s="1">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4.25" customHeight="1" x14ac:dyDescent="0.25">
      <c r="A506" s="1">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4.25" customHeight="1" x14ac:dyDescent="0.25">
      <c r="A507" s="1">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4.25" customHeight="1" x14ac:dyDescent="0.25">
      <c r="A508" s="1">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4.25" customHeight="1" x14ac:dyDescent="0.25">
      <c r="A509" s="1">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4.25" customHeight="1" x14ac:dyDescent="0.25">
      <c r="A510" s="1">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4.25" customHeight="1" x14ac:dyDescent="0.25">
      <c r="A511" s="1">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4.25" customHeight="1" x14ac:dyDescent="0.25">
      <c r="A512" s="1">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4.25" customHeight="1" x14ac:dyDescent="0.25">
      <c r="A513" s="1">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4.25" customHeight="1" x14ac:dyDescent="0.25">
      <c r="A514" s="1">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4.25" customHeight="1" x14ac:dyDescent="0.25">
      <c r="A515" s="1">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4.25" customHeight="1" x14ac:dyDescent="0.25">
      <c r="A516" s="1">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4.25" customHeight="1" x14ac:dyDescent="0.25">
      <c r="A517" s="1">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4.25" customHeight="1" x14ac:dyDescent="0.25">
      <c r="A518" s="1">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4.25" customHeight="1" x14ac:dyDescent="0.25">
      <c r="A519" s="1">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4.25" customHeight="1" x14ac:dyDescent="0.25">
      <c r="A520" s="1">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4.25" customHeight="1" x14ac:dyDescent="0.25">
      <c r="A521" s="1">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4.25" customHeight="1" x14ac:dyDescent="0.25">
      <c r="A522" s="1">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4.25" customHeight="1" x14ac:dyDescent="0.25">
      <c r="A523" s="1">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4.25" customHeight="1" x14ac:dyDescent="0.25">
      <c r="A524" s="1">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4.25" customHeight="1" x14ac:dyDescent="0.25">
      <c r="A525" s="1">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4.25" customHeight="1" x14ac:dyDescent="0.25">
      <c r="A526" s="1">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4.25" customHeight="1" x14ac:dyDescent="0.25">
      <c r="A527" s="1">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4.25" customHeight="1" x14ac:dyDescent="0.25">
      <c r="A528" s="1">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4.25" customHeight="1" x14ac:dyDescent="0.25">
      <c r="A529" s="1">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4.25" customHeight="1" x14ac:dyDescent="0.25">
      <c r="A530" s="1">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4.25" customHeight="1" x14ac:dyDescent="0.25">
      <c r="A531" s="1">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4.25" customHeight="1" x14ac:dyDescent="0.25">
      <c r="A532" s="1">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4.25" customHeight="1" x14ac:dyDescent="0.25">
      <c r="A533" s="1">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4.25" customHeight="1" x14ac:dyDescent="0.25">
      <c r="A534" s="1">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4.25" customHeight="1" x14ac:dyDescent="0.25">
      <c r="A535" s="1">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4.25" customHeight="1" x14ac:dyDescent="0.25">
      <c r="A536" s="1">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4.25" customHeight="1" x14ac:dyDescent="0.25">
      <c r="A537" s="1">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4.25" customHeight="1" x14ac:dyDescent="0.25">
      <c r="A538" s="1">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4.25" customHeight="1" x14ac:dyDescent="0.25">
      <c r="A539" s="1">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4.25" customHeight="1" x14ac:dyDescent="0.25">
      <c r="A540" s="1">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4.25" customHeight="1" x14ac:dyDescent="0.25">
      <c r="A541" s="1">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4.25" customHeight="1" x14ac:dyDescent="0.25">
      <c r="A542" s="1">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4.25" customHeight="1" x14ac:dyDescent="0.25">
      <c r="A543" s="1">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4.25" customHeight="1" x14ac:dyDescent="0.25">
      <c r="A544" s="1">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4.25" customHeight="1" x14ac:dyDescent="0.25">
      <c r="A545" s="1">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4.25" customHeight="1" x14ac:dyDescent="0.25">
      <c r="A546" s="1">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4.25" customHeight="1" x14ac:dyDescent="0.25">
      <c r="A547" s="1">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4.25" customHeight="1" x14ac:dyDescent="0.25">
      <c r="A548" s="1">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4.25" customHeight="1" x14ac:dyDescent="0.25">
      <c r="A549" s="1">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4.25" customHeight="1" x14ac:dyDescent="0.25">
      <c r="A550" s="1">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4.25" customHeight="1" x14ac:dyDescent="0.25">
      <c r="A551" s="1">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4.25" customHeight="1" x14ac:dyDescent="0.25">
      <c r="A552" s="1">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4.25" customHeight="1" x14ac:dyDescent="0.25">
      <c r="A553" s="1">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4.25" customHeight="1" x14ac:dyDescent="0.25">
      <c r="A554" s="1">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4.25" customHeight="1" x14ac:dyDescent="0.25">
      <c r="A555" s="1">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4.25" customHeight="1" x14ac:dyDescent="0.25">
      <c r="A556" s="1">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4.25" customHeight="1" x14ac:dyDescent="0.25">
      <c r="A557" s="1">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4.25" customHeight="1" x14ac:dyDescent="0.25">
      <c r="A558" s="1">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4.25" customHeight="1" x14ac:dyDescent="0.25">
      <c r="A559" s="1">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4.25" customHeight="1" x14ac:dyDescent="0.25">
      <c r="A560" s="1">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4.25" customHeight="1" x14ac:dyDescent="0.25">
      <c r="A561" s="1">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4.25" customHeight="1" x14ac:dyDescent="0.25">
      <c r="A562" s="1">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4.25" customHeight="1" x14ac:dyDescent="0.25">
      <c r="A563" s="1">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4.25" customHeight="1" x14ac:dyDescent="0.25">
      <c r="A564" s="1">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4.25" customHeight="1" x14ac:dyDescent="0.25">
      <c r="A565" s="1">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4.25" customHeight="1" x14ac:dyDescent="0.25">
      <c r="A566" s="1">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4.25" customHeight="1" x14ac:dyDescent="0.25">
      <c r="A567" s="1">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4.25" customHeight="1" x14ac:dyDescent="0.25">
      <c r="A568" s="1">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4.25" customHeight="1" x14ac:dyDescent="0.25">
      <c r="A569" s="1">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4.25" customHeight="1" x14ac:dyDescent="0.25">
      <c r="A570" s="1">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4.25" customHeight="1" x14ac:dyDescent="0.25">
      <c r="A571" s="1">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4.25" customHeight="1" x14ac:dyDescent="0.25">
      <c r="A572" s="1">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4.25" customHeight="1" x14ac:dyDescent="0.25">
      <c r="A573" s="1">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4.25" customHeight="1" x14ac:dyDescent="0.25">
      <c r="A574" s="1">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4.25" customHeight="1" x14ac:dyDescent="0.25">
      <c r="A575" s="1">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4.25" customHeight="1" x14ac:dyDescent="0.25">
      <c r="A576" s="1">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4.25" customHeight="1" x14ac:dyDescent="0.25">
      <c r="A577" s="1">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4.25" customHeight="1" x14ac:dyDescent="0.25">
      <c r="A578" s="1">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4.25" customHeight="1" x14ac:dyDescent="0.25">
      <c r="A579" s="1">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4.25" customHeight="1" x14ac:dyDescent="0.25">
      <c r="A580" s="1">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4.25" customHeight="1" x14ac:dyDescent="0.25">
      <c r="A581" s="1">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4.25" customHeight="1" x14ac:dyDescent="0.25">
      <c r="A582" s="1">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4.25" customHeight="1" x14ac:dyDescent="0.25">
      <c r="A583" s="1">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4.25" customHeight="1" x14ac:dyDescent="0.25">
      <c r="A584" s="1">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4.25" customHeight="1" x14ac:dyDescent="0.25">
      <c r="A585" s="1">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4.25" customHeight="1" x14ac:dyDescent="0.25">
      <c r="A586" s="1">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4.25" customHeight="1" x14ac:dyDescent="0.25">
      <c r="A587" s="1">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4.25" customHeight="1" x14ac:dyDescent="0.25">
      <c r="A588" s="1">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4.25" customHeight="1" x14ac:dyDescent="0.25">
      <c r="A589" s="1">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4.25" customHeight="1" x14ac:dyDescent="0.25">
      <c r="A590" s="1">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4.25" customHeight="1" x14ac:dyDescent="0.25">
      <c r="A591" s="1">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4.25" customHeight="1" x14ac:dyDescent="0.25">
      <c r="A592" s="1">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4.25" customHeight="1" x14ac:dyDescent="0.25">
      <c r="A593" s="1">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4.25" customHeight="1" x14ac:dyDescent="0.25">
      <c r="A594" s="1">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4.25" customHeight="1" x14ac:dyDescent="0.25">
      <c r="A595" s="1">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4.25" customHeight="1" x14ac:dyDescent="0.25">
      <c r="A596" s="1">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4.25" customHeight="1" x14ac:dyDescent="0.25">
      <c r="A597" s="1">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4.25" customHeight="1" x14ac:dyDescent="0.25">
      <c r="A598" s="1">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4.25" customHeight="1" x14ac:dyDescent="0.25">
      <c r="A599" s="1">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4.25" customHeight="1" x14ac:dyDescent="0.25">
      <c r="A600" s="1">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4.25" customHeight="1" x14ac:dyDescent="0.25">
      <c r="A601" s="1">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4.25" customHeight="1" x14ac:dyDescent="0.25">
      <c r="A602" s="1">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4.25" customHeight="1" x14ac:dyDescent="0.25">
      <c r="A603" s="1">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4.25" customHeight="1" x14ac:dyDescent="0.25">
      <c r="A604" s="1">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4.25" customHeight="1" x14ac:dyDescent="0.25">
      <c r="A605" s="1">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4.25" customHeight="1" x14ac:dyDescent="0.25">
      <c r="A606" s="1">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4.25" customHeight="1" x14ac:dyDescent="0.25">
      <c r="A607" s="1">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4.25" customHeight="1" x14ac:dyDescent="0.25">
      <c r="A608" s="1">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4.25" customHeight="1" x14ac:dyDescent="0.25">
      <c r="A609" s="1">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4.25" customHeight="1" x14ac:dyDescent="0.25">
      <c r="A610" s="1">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4.25" customHeight="1" x14ac:dyDescent="0.25">
      <c r="A611" s="1">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4.25" customHeight="1" x14ac:dyDescent="0.25">
      <c r="A612" s="1">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4.25" customHeight="1" x14ac:dyDescent="0.25">
      <c r="A613" s="1">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4.25" customHeight="1" x14ac:dyDescent="0.25">
      <c r="A614" s="1">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4.25" customHeight="1" x14ac:dyDescent="0.25">
      <c r="A615" s="1">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4.25" customHeight="1" x14ac:dyDescent="0.25">
      <c r="A616" s="1">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4.25" customHeight="1" x14ac:dyDescent="0.25">
      <c r="A617" s="1">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4.25" customHeight="1" x14ac:dyDescent="0.25">
      <c r="A618" s="1">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4.25" customHeight="1" x14ac:dyDescent="0.25">
      <c r="A619" s="1">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4.25" customHeight="1" x14ac:dyDescent="0.25">
      <c r="A620" s="1">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4.25" customHeight="1" x14ac:dyDescent="0.25">
      <c r="A621" s="1">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4.25" customHeight="1" x14ac:dyDescent="0.25">
      <c r="A622" s="1">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4.25" customHeight="1" x14ac:dyDescent="0.25">
      <c r="A623" s="1">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4.25" customHeight="1" x14ac:dyDescent="0.25">
      <c r="A624" s="1">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4.25" customHeight="1" x14ac:dyDescent="0.25">
      <c r="A625" s="1">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4.25" customHeight="1" x14ac:dyDescent="0.25">
      <c r="A626" s="1">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4.25" customHeight="1" x14ac:dyDescent="0.25">
      <c r="A627" s="1">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4.25" customHeight="1" x14ac:dyDescent="0.25">
      <c r="A628" s="1">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4.25" customHeight="1" x14ac:dyDescent="0.25">
      <c r="A629" s="1">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4.25" customHeight="1" x14ac:dyDescent="0.25">
      <c r="A630" s="1">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4.25" customHeight="1" x14ac:dyDescent="0.25">
      <c r="A631" s="1">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4.25" customHeight="1" x14ac:dyDescent="0.25">
      <c r="A632" s="1">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4.25" customHeight="1" x14ac:dyDescent="0.25">
      <c r="A633" s="1">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4.25" customHeight="1" x14ac:dyDescent="0.25">
      <c r="A634" s="1">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4.25" customHeight="1" x14ac:dyDescent="0.25">
      <c r="A635" s="1">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4.25" customHeight="1" x14ac:dyDescent="0.25">
      <c r="A636" s="1">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4.25" customHeight="1" x14ac:dyDescent="0.25">
      <c r="A637" s="1">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4.25" customHeight="1" x14ac:dyDescent="0.25">
      <c r="A638" s="1">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4.25" customHeight="1" x14ac:dyDescent="0.25">
      <c r="A639" s="1">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4.25" customHeight="1" x14ac:dyDescent="0.25">
      <c r="A640" s="1">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4.25" customHeight="1" x14ac:dyDescent="0.25">
      <c r="A641" s="1">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4.25" customHeight="1" x14ac:dyDescent="0.25">
      <c r="A642" s="1">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4.25" customHeight="1" x14ac:dyDescent="0.25">
      <c r="A643" s="1">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4.25" customHeight="1" x14ac:dyDescent="0.25">
      <c r="A644" s="1">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4.25" customHeight="1" x14ac:dyDescent="0.25">
      <c r="A645" s="1">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4.25" customHeight="1" x14ac:dyDescent="0.25">
      <c r="A646" s="1">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4.25" customHeight="1" x14ac:dyDescent="0.25">
      <c r="A647" s="1">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4.25" customHeight="1" x14ac:dyDescent="0.25">
      <c r="A648" s="1">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4.25" customHeight="1" x14ac:dyDescent="0.25">
      <c r="A649" s="1">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4.25" customHeight="1" x14ac:dyDescent="0.25">
      <c r="A650" s="1">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4.25" customHeight="1" x14ac:dyDescent="0.25">
      <c r="A651" s="1">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4.25" customHeight="1" x14ac:dyDescent="0.25">
      <c r="A652" s="1">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4.25" customHeight="1" x14ac:dyDescent="0.25">
      <c r="A653" s="1">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4.25" customHeight="1" x14ac:dyDescent="0.25">
      <c r="A654" s="1">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4.25" customHeight="1" x14ac:dyDescent="0.25">
      <c r="A655" s="1">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4.25" customHeight="1" x14ac:dyDescent="0.25">
      <c r="A656" s="1">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4.25" customHeight="1" x14ac:dyDescent="0.25">
      <c r="A657" s="1">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4.25" customHeight="1" x14ac:dyDescent="0.25">
      <c r="A658" s="1">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4.25" customHeight="1" x14ac:dyDescent="0.25">
      <c r="A659" s="1">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4.25" customHeight="1" x14ac:dyDescent="0.25">
      <c r="A660" s="1">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4.25" customHeight="1" x14ac:dyDescent="0.25">
      <c r="A661" s="1">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4.25" customHeight="1" x14ac:dyDescent="0.25">
      <c r="A662" s="1">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4.25" customHeight="1" x14ac:dyDescent="0.25">
      <c r="A663" s="1">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4.25" customHeight="1" x14ac:dyDescent="0.25">
      <c r="A664" s="1">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4.25" customHeight="1" x14ac:dyDescent="0.25">
      <c r="A665" s="1">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4.25" customHeight="1" x14ac:dyDescent="0.25">
      <c r="A666" s="1">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4.25" customHeight="1" x14ac:dyDescent="0.25">
      <c r="A667" s="1">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4.25" customHeight="1" x14ac:dyDescent="0.25">
      <c r="A668" s="1">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4.25" customHeight="1" x14ac:dyDescent="0.25">
      <c r="A669" s="1">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4.25" customHeight="1" x14ac:dyDescent="0.25">
      <c r="A670" s="1">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4.25" customHeight="1" x14ac:dyDescent="0.25">
      <c r="A671" s="1">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4.25" customHeight="1" x14ac:dyDescent="0.25">
      <c r="A672" s="1">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4.25" customHeight="1" x14ac:dyDescent="0.25">
      <c r="A673" s="1">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4.25" customHeight="1" x14ac:dyDescent="0.25">
      <c r="A674" s="1">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4.25" customHeight="1" x14ac:dyDescent="0.25">
      <c r="A675" s="1">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4.25" customHeight="1" x14ac:dyDescent="0.25">
      <c r="A676" s="1">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4.25" customHeight="1" x14ac:dyDescent="0.25">
      <c r="A677" s="1">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4.25" customHeight="1" x14ac:dyDescent="0.25">
      <c r="A678" s="1">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4.25" customHeight="1" x14ac:dyDescent="0.25">
      <c r="A679" s="1">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4.25" customHeight="1" x14ac:dyDescent="0.25">
      <c r="A680" s="1">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4.25" customHeight="1" x14ac:dyDescent="0.25">
      <c r="A681" s="1">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4.25" customHeight="1" x14ac:dyDescent="0.25">
      <c r="A682" s="1">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4.25" customHeight="1" x14ac:dyDescent="0.25">
      <c r="A683" s="1">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4.25" customHeight="1" x14ac:dyDescent="0.25">
      <c r="A684" s="1">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4.25" customHeight="1" x14ac:dyDescent="0.25">
      <c r="A685" s="1">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4.25" customHeight="1" x14ac:dyDescent="0.25">
      <c r="A686" s="1">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4.25" customHeight="1" x14ac:dyDescent="0.25">
      <c r="A687" s="1">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4.25" customHeight="1" x14ac:dyDescent="0.25">
      <c r="A688" s="1">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4.25" customHeight="1" x14ac:dyDescent="0.25">
      <c r="A689" s="1">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4.25" customHeight="1" x14ac:dyDescent="0.25">
      <c r="A690" s="1">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4.25" customHeight="1" x14ac:dyDescent="0.25">
      <c r="A691" s="1">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4.25" customHeight="1" x14ac:dyDescent="0.25">
      <c r="A692" s="1">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4.25" customHeight="1" x14ac:dyDescent="0.25">
      <c r="A693" s="1">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4.25" customHeight="1" x14ac:dyDescent="0.25">
      <c r="A694" s="1">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4.25" customHeight="1" x14ac:dyDescent="0.25">
      <c r="A695" s="1">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4.25" customHeight="1" x14ac:dyDescent="0.25">
      <c r="A696" s="1">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4.25" customHeight="1" x14ac:dyDescent="0.25">
      <c r="A697" s="1">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4.25" customHeight="1" x14ac:dyDescent="0.25">
      <c r="A698" s="1">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4.25" customHeight="1" x14ac:dyDescent="0.25">
      <c r="A699" s="1">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4.25" customHeight="1" x14ac:dyDescent="0.25">
      <c r="A700" s="1">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4.25" customHeight="1" x14ac:dyDescent="0.25">
      <c r="A701" s="1">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4.25" customHeight="1" x14ac:dyDescent="0.25">
      <c r="A702" s="1">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4.25" customHeight="1" x14ac:dyDescent="0.25">
      <c r="A703" s="1">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4.25" customHeight="1" x14ac:dyDescent="0.25">
      <c r="A704" s="1">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4.25" customHeight="1" x14ac:dyDescent="0.25">
      <c r="A705" s="1">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4.25" customHeight="1" x14ac:dyDescent="0.25">
      <c r="A706" s="1">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4.25" customHeight="1" x14ac:dyDescent="0.25">
      <c r="A707" s="1">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4.25" customHeight="1" x14ac:dyDescent="0.25">
      <c r="A708" s="1">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4.25" customHeight="1" x14ac:dyDescent="0.25">
      <c r="A709" s="1">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4.25" customHeight="1" x14ac:dyDescent="0.25">
      <c r="A710" s="1">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4.25" customHeight="1" x14ac:dyDescent="0.25">
      <c r="A711" s="1">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4.25" customHeight="1" x14ac:dyDescent="0.25">
      <c r="A712" s="1">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4.25" customHeight="1" x14ac:dyDescent="0.25">
      <c r="A713" s="1">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4.25" customHeight="1" x14ac:dyDescent="0.25">
      <c r="A714" s="1">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4.25" customHeight="1" x14ac:dyDescent="0.25">
      <c r="A715" s="1">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4.25" customHeight="1" x14ac:dyDescent="0.25">
      <c r="A716" s="1">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4.25" customHeight="1" x14ac:dyDescent="0.25">
      <c r="A717" s="1">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4.25" customHeight="1" x14ac:dyDescent="0.25">
      <c r="A718" s="1">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4.25" customHeight="1" x14ac:dyDescent="0.25">
      <c r="A719" s="1">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4.25" customHeight="1" x14ac:dyDescent="0.25">
      <c r="A720" s="1">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4.25" customHeight="1" x14ac:dyDescent="0.25">
      <c r="A721" s="1">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4.25" customHeight="1" x14ac:dyDescent="0.25">
      <c r="A722" s="1">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4.25" customHeight="1" x14ac:dyDescent="0.25">
      <c r="A723" s="1">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4.25" customHeight="1" x14ac:dyDescent="0.25">
      <c r="A724" s="1">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4.25" customHeight="1" x14ac:dyDescent="0.25">
      <c r="A725" s="1">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4.25" customHeight="1" x14ac:dyDescent="0.25">
      <c r="A726" s="1">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4.25" customHeight="1" x14ac:dyDescent="0.25">
      <c r="A727" s="1">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4.25" customHeight="1" x14ac:dyDescent="0.25">
      <c r="A728" s="1">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4.25" customHeight="1" x14ac:dyDescent="0.25">
      <c r="A729" s="1">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4.25" customHeight="1" x14ac:dyDescent="0.25">
      <c r="A730" s="1">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4.25" customHeight="1" x14ac:dyDescent="0.25">
      <c r="A731" s="1">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4.25" customHeight="1" x14ac:dyDescent="0.25">
      <c r="A732" s="1">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4.25" customHeight="1" x14ac:dyDescent="0.25">
      <c r="A733" s="1">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4.25" customHeight="1" x14ac:dyDescent="0.25">
      <c r="A734" s="1">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4.25" customHeight="1" x14ac:dyDescent="0.25">
      <c r="A735" s="1">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4.25" customHeight="1" x14ac:dyDescent="0.25">
      <c r="A736" s="1">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4.25" customHeight="1" x14ac:dyDescent="0.25">
      <c r="A737" s="1">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4.25" customHeight="1" x14ac:dyDescent="0.25">
      <c r="A738" s="1">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4.25" customHeight="1" x14ac:dyDescent="0.25">
      <c r="A739" s="1">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4.25" customHeight="1" x14ac:dyDescent="0.25">
      <c r="A740" s="1">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4.25" customHeight="1" x14ac:dyDescent="0.25">
      <c r="A741" s="1">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4.25" customHeight="1" x14ac:dyDescent="0.25">
      <c r="A742" s="1">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4.25" customHeight="1" x14ac:dyDescent="0.25">
      <c r="A743" s="1">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4.25" customHeight="1" x14ac:dyDescent="0.25">
      <c r="A744" s="1">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4.25" customHeight="1" x14ac:dyDescent="0.25">
      <c r="A745" s="1">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4.25" customHeight="1" x14ac:dyDescent="0.25">
      <c r="A746" s="1">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4.25" customHeight="1" x14ac:dyDescent="0.25">
      <c r="A747" s="1">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4.25" customHeight="1" x14ac:dyDescent="0.25">
      <c r="A748" s="1">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4.25" customHeight="1" x14ac:dyDescent="0.25">
      <c r="A749" s="1">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4.25" customHeight="1" x14ac:dyDescent="0.25">
      <c r="A750" s="1">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4.25" customHeight="1" x14ac:dyDescent="0.25">
      <c r="A751" s="1">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4.25" customHeight="1" x14ac:dyDescent="0.25">
      <c r="A752" s="1">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4.25" customHeight="1" x14ac:dyDescent="0.25">
      <c r="A753" s="1">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4.25" customHeight="1" x14ac:dyDescent="0.25">
      <c r="A754" s="1">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4.25" customHeight="1" x14ac:dyDescent="0.25">
      <c r="A755" s="1">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4.25" customHeight="1" x14ac:dyDescent="0.25">
      <c r="A756" s="1">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4.25" customHeight="1" x14ac:dyDescent="0.25">
      <c r="A757" s="1">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4.25" customHeight="1" x14ac:dyDescent="0.25">
      <c r="A758" s="1">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4.25" customHeight="1" x14ac:dyDescent="0.25">
      <c r="A759" s="1">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4.25" customHeight="1" x14ac:dyDescent="0.25">
      <c r="A760" s="1">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4.25" customHeight="1" x14ac:dyDescent="0.25">
      <c r="A761" s="1">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4.25" customHeight="1" x14ac:dyDescent="0.25">
      <c r="A762" s="1">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4.25" customHeight="1" x14ac:dyDescent="0.25">
      <c r="A763" s="1">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4.25" customHeight="1" x14ac:dyDescent="0.25">
      <c r="A764" s="1">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4.25" customHeight="1" x14ac:dyDescent="0.25">
      <c r="A765" s="1">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4.25" customHeight="1" x14ac:dyDescent="0.25">
      <c r="A766" s="1">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4.25" customHeight="1" x14ac:dyDescent="0.25">
      <c r="A767" s="1">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4.25" customHeight="1" x14ac:dyDescent="0.25">
      <c r="A768" s="1">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4.25" customHeight="1" x14ac:dyDescent="0.25">
      <c r="A769" s="1">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4.25" customHeight="1" x14ac:dyDescent="0.25">
      <c r="A770" s="1">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4.25" customHeight="1" x14ac:dyDescent="0.25">
      <c r="A771" s="1">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4.25" customHeight="1" x14ac:dyDescent="0.25">
      <c r="A772" s="1">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4.25" customHeight="1" x14ac:dyDescent="0.25">
      <c r="A773" s="1">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4.25" customHeight="1" x14ac:dyDescent="0.25">
      <c r="A774" s="1">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4.25" customHeight="1" x14ac:dyDescent="0.25">
      <c r="A775" s="1">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4.25" customHeight="1" x14ac:dyDescent="0.25">
      <c r="A776" s="1">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4.25" customHeight="1" x14ac:dyDescent="0.25">
      <c r="A777" s="1">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4.25" customHeight="1" x14ac:dyDescent="0.25">
      <c r="A778" s="1">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4.25" customHeight="1" x14ac:dyDescent="0.25">
      <c r="A779" s="1">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4.25" customHeight="1" x14ac:dyDescent="0.25">
      <c r="A780" s="1">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4.25" customHeight="1" x14ac:dyDescent="0.25">
      <c r="A781" s="1">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4.25" customHeight="1" x14ac:dyDescent="0.25">
      <c r="A782" s="1">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4.25" customHeight="1" x14ac:dyDescent="0.25">
      <c r="A783" s="1">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4.25" customHeight="1" x14ac:dyDescent="0.25">
      <c r="A784" s="1">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4.25" customHeight="1" x14ac:dyDescent="0.25">
      <c r="A785" s="1">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4.25" customHeight="1" x14ac:dyDescent="0.25">
      <c r="A786" s="1">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4.25" customHeight="1" x14ac:dyDescent="0.25">
      <c r="A787" s="1">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4.25" customHeight="1" x14ac:dyDescent="0.25">
      <c r="A788" s="1">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4.25" customHeight="1" x14ac:dyDescent="0.25">
      <c r="A789" s="1">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4.25" customHeight="1" x14ac:dyDescent="0.25">
      <c r="A790" s="1">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4.25" customHeight="1" x14ac:dyDescent="0.25">
      <c r="A791" s="1">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4.25" customHeight="1" x14ac:dyDescent="0.25">
      <c r="A792" s="1">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4.25" customHeight="1" x14ac:dyDescent="0.25">
      <c r="A793" s="1">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4.25" customHeight="1" x14ac:dyDescent="0.25">
      <c r="A794" s="1">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4.25" customHeight="1" x14ac:dyDescent="0.25">
      <c r="A795" s="1">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4.25" customHeight="1" x14ac:dyDescent="0.25">
      <c r="A796" s="1">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4.25" customHeight="1" x14ac:dyDescent="0.25">
      <c r="A797" s="1">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4.25" customHeight="1" x14ac:dyDescent="0.25">
      <c r="A798" s="1">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4.25" customHeight="1" x14ac:dyDescent="0.25">
      <c r="A799" s="1">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4.25" customHeight="1" x14ac:dyDescent="0.25">
      <c r="A800" s="1">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4.25" customHeight="1" x14ac:dyDescent="0.25">
      <c r="A801" s="1">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4.25" customHeight="1" x14ac:dyDescent="0.25">
      <c r="A802" s="1">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4.25" customHeight="1" x14ac:dyDescent="0.25">
      <c r="A803" s="1">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4.25" customHeight="1" x14ac:dyDescent="0.25">
      <c r="A804" s="1">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4.25" customHeight="1" x14ac:dyDescent="0.25">
      <c r="A805" s="1">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4.25" customHeight="1" x14ac:dyDescent="0.25">
      <c r="A806" s="1">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4.25" customHeight="1" x14ac:dyDescent="0.25">
      <c r="A807" s="1">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4.25" customHeight="1" x14ac:dyDescent="0.25">
      <c r="A808" s="1">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4.25" customHeight="1" x14ac:dyDescent="0.25">
      <c r="A809" s="1">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4.25" customHeight="1" x14ac:dyDescent="0.25">
      <c r="A810" s="1">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4.25" customHeight="1" x14ac:dyDescent="0.25">
      <c r="A811" s="1">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4.25" customHeight="1" x14ac:dyDescent="0.25">
      <c r="A812" s="1">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4.25" customHeight="1" x14ac:dyDescent="0.25">
      <c r="A813" s="1">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4.25" customHeight="1" x14ac:dyDescent="0.25">
      <c r="A814" s="1">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4.25" customHeight="1" x14ac:dyDescent="0.25">
      <c r="A815" s="1">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4.25" customHeight="1" x14ac:dyDescent="0.25">
      <c r="A816" s="1">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4.25" customHeight="1" x14ac:dyDescent="0.25">
      <c r="A817" s="1">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4.25" customHeight="1" x14ac:dyDescent="0.25">
      <c r="A818" s="1">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4.25" customHeight="1" x14ac:dyDescent="0.25">
      <c r="A819" s="1">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4.25" customHeight="1" x14ac:dyDescent="0.25">
      <c r="A820" s="1">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4.25" customHeight="1" x14ac:dyDescent="0.25">
      <c r="A821" s="1">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4.25" customHeight="1" x14ac:dyDescent="0.25">
      <c r="A822" s="1">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4.25" customHeight="1" x14ac:dyDescent="0.25">
      <c r="A823" s="1">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4.25" customHeight="1" x14ac:dyDescent="0.25">
      <c r="A824" s="1">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4.25" customHeight="1" x14ac:dyDescent="0.25">
      <c r="A825" s="1">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4.25" customHeight="1" x14ac:dyDescent="0.25">
      <c r="A826" s="1">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4.25" customHeight="1" x14ac:dyDescent="0.25">
      <c r="A827" s="1">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4.25" customHeight="1" x14ac:dyDescent="0.25">
      <c r="A828" s="1">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4.25" customHeight="1" x14ac:dyDescent="0.25">
      <c r="A829" s="1">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4.25" customHeight="1" x14ac:dyDescent="0.25">
      <c r="A830" s="1">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4.25" customHeight="1" x14ac:dyDescent="0.25">
      <c r="A831" s="1">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4.25" customHeight="1" x14ac:dyDescent="0.25">
      <c r="A832" s="1">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4.25" customHeight="1" x14ac:dyDescent="0.25">
      <c r="A833" s="1">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4.25" customHeight="1" x14ac:dyDescent="0.25">
      <c r="A834" s="1">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4.25" customHeight="1" x14ac:dyDescent="0.25">
      <c r="A835" s="1">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4.25" customHeight="1" x14ac:dyDescent="0.25">
      <c r="A836" s="1">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4.25" customHeight="1" x14ac:dyDescent="0.25">
      <c r="A837" s="1">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4.25" customHeight="1" x14ac:dyDescent="0.25">
      <c r="A838" s="1">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4.25" customHeight="1" x14ac:dyDescent="0.25">
      <c r="A839" s="1">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4.25" customHeight="1" x14ac:dyDescent="0.25">
      <c r="A840" s="1">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4.25" customHeight="1" x14ac:dyDescent="0.25">
      <c r="A841" s="1">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4.25" customHeight="1" x14ac:dyDescent="0.25">
      <c r="A842" s="1">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4.25" customHeight="1" x14ac:dyDescent="0.25">
      <c r="A843" s="1">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4.25" customHeight="1" x14ac:dyDescent="0.25">
      <c r="A844" s="1">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4.25" customHeight="1" x14ac:dyDescent="0.25">
      <c r="A845" s="1">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4.25" customHeight="1" x14ac:dyDescent="0.25">
      <c r="A846" s="1">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4.25" customHeight="1" x14ac:dyDescent="0.25">
      <c r="A847" s="1">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4.25" customHeight="1" x14ac:dyDescent="0.25">
      <c r="A848" s="1">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4.25" customHeight="1" x14ac:dyDescent="0.25">
      <c r="A849" s="1">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4.25" customHeight="1" x14ac:dyDescent="0.25">
      <c r="A850" s="1">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4.25" customHeight="1" x14ac:dyDescent="0.25">
      <c r="A851" s="1">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4.25" customHeight="1" x14ac:dyDescent="0.25">
      <c r="A852" s="1">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4.25" customHeight="1" x14ac:dyDescent="0.25">
      <c r="A853" s="1">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4.25" customHeight="1" x14ac:dyDescent="0.25">
      <c r="A854" s="1">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4.25" customHeight="1" x14ac:dyDescent="0.25">
      <c r="A855" s="1">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4.25" customHeight="1" x14ac:dyDescent="0.25">
      <c r="A856" s="1">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4.25" customHeight="1" x14ac:dyDescent="0.25">
      <c r="A857" s="1">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4.25" customHeight="1" x14ac:dyDescent="0.25">
      <c r="A858" s="1">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4.25" customHeight="1" x14ac:dyDescent="0.25">
      <c r="A859" s="1">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4.25" customHeight="1" x14ac:dyDescent="0.25">
      <c r="A860" s="1">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4.25" customHeight="1" x14ac:dyDescent="0.25">
      <c r="A861" s="1">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4.25" customHeight="1" x14ac:dyDescent="0.25">
      <c r="A862" s="1">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4.25" customHeight="1" x14ac:dyDescent="0.25">
      <c r="A863" s="1">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4.25" customHeight="1" x14ac:dyDescent="0.25">
      <c r="A864" s="1">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4.25" customHeight="1" x14ac:dyDescent="0.25">
      <c r="A865" s="1">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4.25" customHeight="1" x14ac:dyDescent="0.25">
      <c r="A866" s="1">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4.25" customHeight="1" x14ac:dyDescent="0.25">
      <c r="A867" s="1">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4.25" customHeight="1" x14ac:dyDescent="0.25">
      <c r="A868" s="1">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4.25" customHeight="1" x14ac:dyDescent="0.25">
      <c r="A869" s="1">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4.25" customHeight="1" x14ac:dyDescent="0.25">
      <c r="A870" s="1">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4.25" customHeight="1" x14ac:dyDescent="0.25">
      <c r="A871" s="1">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4.25" customHeight="1" x14ac:dyDescent="0.25">
      <c r="A872" s="1">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4.25" customHeight="1" x14ac:dyDescent="0.25">
      <c r="A873" s="1">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4.25" customHeight="1" x14ac:dyDescent="0.25">
      <c r="A874" s="1">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4.25" customHeight="1" x14ac:dyDescent="0.25">
      <c r="A875" s="1">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4.25" customHeight="1" x14ac:dyDescent="0.25">
      <c r="A876" s="1">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4.25" customHeight="1" x14ac:dyDescent="0.25">
      <c r="A877" s="1">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4.25" customHeight="1" x14ac:dyDescent="0.25">
      <c r="A878" s="1">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4.25" customHeight="1" x14ac:dyDescent="0.25">
      <c r="A879" s="1">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4.25" customHeight="1" x14ac:dyDescent="0.25">
      <c r="A880" s="1">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4.25" customHeight="1" x14ac:dyDescent="0.25">
      <c r="A881" s="1">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4.25" customHeight="1" x14ac:dyDescent="0.25">
      <c r="A882" s="1">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4.25" customHeight="1" x14ac:dyDescent="0.25">
      <c r="A883" s="1">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4.25" customHeight="1" x14ac:dyDescent="0.25">
      <c r="A884" s="1">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4.25" customHeight="1" x14ac:dyDescent="0.25">
      <c r="A885" s="1">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4.25" customHeight="1" x14ac:dyDescent="0.25">
      <c r="A886" s="1">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4.25" customHeight="1" x14ac:dyDescent="0.25">
      <c r="A887" s="1">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4.25" customHeight="1" x14ac:dyDescent="0.25">
      <c r="A888" s="1">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4.25" customHeight="1" x14ac:dyDescent="0.25">
      <c r="A889" s="1">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4.25" customHeight="1" x14ac:dyDescent="0.25">
      <c r="A890" s="1">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4.25" customHeight="1" x14ac:dyDescent="0.25">
      <c r="A891" s="1">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4.25" customHeight="1" x14ac:dyDescent="0.25">
      <c r="A892" s="1">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4.25" customHeight="1" x14ac:dyDescent="0.25">
      <c r="A893" s="1">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4.25" customHeight="1" x14ac:dyDescent="0.25">
      <c r="A894" s="1">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4.25" customHeight="1" x14ac:dyDescent="0.25">
      <c r="A895" s="1">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4.25" customHeight="1" x14ac:dyDescent="0.25">
      <c r="A896" s="1">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4.25" customHeight="1" x14ac:dyDescent="0.25">
      <c r="A897" s="1">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4.25" customHeight="1" x14ac:dyDescent="0.25">
      <c r="A898" s="1">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4.25" customHeight="1" x14ac:dyDescent="0.25">
      <c r="A899" s="1">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4.25" customHeight="1" x14ac:dyDescent="0.25">
      <c r="A900" s="1">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4.25" customHeight="1" x14ac:dyDescent="0.25">
      <c r="A901" s="1">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4.25" customHeight="1" x14ac:dyDescent="0.25">
      <c r="A902" s="1">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4.25" customHeight="1" x14ac:dyDescent="0.25">
      <c r="A903" s="1">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4.25" customHeight="1" x14ac:dyDescent="0.25">
      <c r="A904" s="1">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4.25" customHeight="1" x14ac:dyDescent="0.25">
      <c r="A905" s="1">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4.25" customHeight="1" x14ac:dyDescent="0.25">
      <c r="A906" s="1">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4.25" customHeight="1" x14ac:dyDescent="0.25">
      <c r="A907" s="1">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4.25" customHeight="1" x14ac:dyDescent="0.25">
      <c r="A908" s="1">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4.25" customHeight="1" x14ac:dyDescent="0.25">
      <c r="A909" s="1">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4.25" customHeight="1" x14ac:dyDescent="0.25">
      <c r="A910" s="1">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4.25" customHeight="1" x14ac:dyDescent="0.25">
      <c r="A911" s="1">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4.25" customHeight="1" x14ac:dyDescent="0.25">
      <c r="A912" s="1">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4.25" customHeight="1" x14ac:dyDescent="0.25">
      <c r="A913" s="1">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4.25" customHeight="1" x14ac:dyDescent="0.25">
      <c r="A914" s="1">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4.25" customHeight="1" x14ac:dyDescent="0.25">
      <c r="A915" s="1">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4.25" customHeight="1" x14ac:dyDescent="0.25">
      <c r="A916" s="1">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4.25" customHeight="1" x14ac:dyDescent="0.25">
      <c r="A917" s="1">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4.25" customHeight="1" x14ac:dyDescent="0.25">
      <c r="A918" s="1">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4.25" customHeight="1" x14ac:dyDescent="0.25">
      <c r="A919" s="1">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4.25" customHeight="1" x14ac:dyDescent="0.25">
      <c r="A920" s="1">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4.25" customHeight="1" x14ac:dyDescent="0.25">
      <c r="A921" s="1">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4.25" customHeight="1" x14ac:dyDescent="0.25">
      <c r="A922" s="1">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4.25" customHeight="1" x14ac:dyDescent="0.25">
      <c r="A923" s="1">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4.25" customHeight="1" x14ac:dyDescent="0.25">
      <c r="A924" s="1">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4.25" customHeight="1" x14ac:dyDescent="0.25">
      <c r="A925" s="1">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4.25" customHeight="1" x14ac:dyDescent="0.25">
      <c r="A926" s="1">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4.25" customHeight="1" x14ac:dyDescent="0.25">
      <c r="A927" s="1">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4.25" customHeight="1" x14ac:dyDescent="0.25">
      <c r="A928" s="1">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4.25" customHeight="1" x14ac:dyDescent="0.25">
      <c r="A929" s="1">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4.25" customHeight="1" x14ac:dyDescent="0.25">
      <c r="A930" s="1">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4.25" customHeight="1" x14ac:dyDescent="0.25">
      <c r="A931" s="1">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4.25" customHeight="1" x14ac:dyDescent="0.25">
      <c r="A932" s="1">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4.25" customHeight="1" x14ac:dyDescent="0.25">
      <c r="A933" s="1">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4.25" customHeight="1" x14ac:dyDescent="0.25">
      <c r="A934" s="1">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4.25" customHeight="1" x14ac:dyDescent="0.25">
      <c r="A935" s="1">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4.25" customHeight="1" x14ac:dyDescent="0.25">
      <c r="A936" s="1">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4.25" customHeight="1" x14ac:dyDescent="0.25">
      <c r="A937" s="1">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4.25" customHeight="1" x14ac:dyDescent="0.25">
      <c r="A938" s="1">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4.25" customHeight="1" x14ac:dyDescent="0.25">
      <c r="A939" s="1">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4.25" customHeight="1" x14ac:dyDescent="0.25">
      <c r="A940" s="1">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4.25" customHeight="1" x14ac:dyDescent="0.25">
      <c r="A941" s="1">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4.25" customHeight="1" x14ac:dyDescent="0.25">
      <c r="A942" s="1">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4.25" customHeight="1" x14ac:dyDescent="0.25">
      <c r="A943" s="1">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4.25" customHeight="1" x14ac:dyDescent="0.25">
      <c r="A944" s="1">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4.25" customHeight="1" x14ac:dyDescent="0.25">
      <c r="A945" s="1">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4.25" customHeight="1" x14ac:dyDescent="0.25">
      <c r="A946" s="1">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4.25" customHeight="1" x14ac:dyDescent="0.25">
      <c r="A947" s="1">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4.25" customHeight="1" x14ac:dyDescent="0.25">
      <c r="A948" s="1">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4.25" customHeight="1" x14ac:dyDescent="0.25">
      <c r="A949" s="1">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4.25" customHeight="1" x14ac:dyDescent="0.25">
      <c r="A950" s="1">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4.25" customHeight="1" x14ac:dyDescent="0.25">
      <c r="A951" s="1">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4.25" customHeight="1" x14ac:dyDescent="0.25">
      <c r="A952" s="1">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4.25" customHeight="1" x14ac:dyDescent="0.25">
      <c r="A953" s="1">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4.25" customHeight="1" x14ac:dyDescent="0.25">
      <c r="A954" s="1">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4.25" customHeight="1" x14ac:dyDescent="0.25">
      <c r="A955" s="1">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4.25" customHeight="1" x14ac:dyDescent="0.25">
      <c r="A956" s="1">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4.25" customHeight="1" x14ac:dyDescent="0.25">
      <c r="A957" s="1">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4.25" customHeight="1" x14ac:dyDescent="0.25">
      <c r="A958" s="1">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4.25" customHeight="1" x14ac:dyDescent="0.25">
      <c r="A959" s="1">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4.25" customHeight="1" x14ac:dyDescent="0.25">
      <c r="A960" s="1">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4.25" customHeight="1" x14ac:dyDescent="0.25">
      <c r="A961" s="1">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4.25" customHeight="1" x14ac:dyDescent="0.25">
      <c r="A962" s="1">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4.25" customHeight="1" x14ac:dyDescent="0.25">
      <c r="A963" s="1">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4.25" customHeight="1" x14ac:dyDescent="0.25">
      <c r="A964" s="1">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4.25" customHeight="1" x14ac:dyDescent="0.25">
      <c r="A965" s="1">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4.25" customHeight="1" x14ac:dyDescent="0.25">
      <c r="A966" s="1">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4.25" customHeight="1" x14ac:dyDescent="0.25">
      <c r="A967" s="1">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4.25" customHeight="1" x14ac:dyDescent="0.25">
      <c r="A968" s="1">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4.25" customHeight="1" x14ac:dyDescent="0.25">
      <c r="A969" s="1">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4.25" customHeight="1" x14ac:dyDescent="0.25">
      <c r="A970" s="1">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4.25" customHeight="1" x14ac:dyDescent="0.25">
      <c r="A971" s="1">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4.25" customHeight="1" x14ac:dyDescent="0.25">
      <c r="A972" s="1">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4.25" customHeight="1" x14ac:dyDescent="0.25">
      <c r="A973" s="1">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4.25" customHeight="1" x14ac:dyDescent="0.25">
      <c r="A974" s="1">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4.25" customHeight="1" x14ac:dyDescent="0.25">
      <c r="A975" s="1">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4.25" customHeight="1" x14ac:dyDescent="0.25">
      <c r="A976" s="1">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4.25" customHeight="1" x14ac:dyDescent="0.25">
      <c r="A977" s="1">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4.25" customHeight="1" x14ac:dyDescent="0.25">
      <c r="A978" s="1">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4.25" customHeight="1" x14ac:dyDescent="0.25">
      <c r="A979" s="1">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4.25" customHeight="1" x14ac:dyDescent="0.25">
      <c r="A980" s="1">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4.25" customHeight="1" x14ac:dyDescent="0.25">
      <c r="A981" s="1">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4.25" customHeight="1" x14ac:dyDescent="0.25">
      <c r="A982" s="1">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4.25" customHeight="1" x14ac:dyDescent="0.25">
      <c r="A983" s="1">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4.25" customHeight="1" x14ac:dyDescent="0.25">
      <c r="A984" s="1">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4.25" customHeight="1" x14ac:dyDescent="0.25">
      <c r="A985" s="1">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4.25" customHeight="1" x14ac:dyDescent="0.25">
      <c r="A986" s="1">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4.25" customHeight="1" x14ac:dyDescent="0.25">
      <c r="A987" s="1">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4.25" customHeight="1" x14ac:dyDescent="0.25">
      <c r="A988" s="1">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4.25" customHeight="1" x14ac:dyDescent="0.25">
      <c r="A989" s="1">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4.25" customHeight="1" x14ac:dyDescent="0.25">
      <c r="A990" s="1">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4.25" customHeight="1" x14ac:dyDescent="0.25">
      <c r="A991" s="1">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4.25" customHeight="1" x14ac:dyDescent="0.25">
      <c r="A992" s="1">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4.25" customHeight="1" x14ac:dyDescent="0.25">
      <c r="A993" s="1">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4.25" customHeight="1" x14ac:dyDescent="0.25">
      <c r="A994" s="1">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4.25" customHeight="1" x14ac:dyDescent="0.25">
      <c r="A995" s="1">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4.25" customHeight="1" x14ac:dyDescent="0.25">
      <c r="A996" s="1">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4.25" customHeight="1" x14ac:dyDescent="0.25">
      <c r="A997" s="1">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4.25" customHeight="1" x14ac:dyDescent="0.25">
      <c r="A998" s="1">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4.25" customHeight="1" x14ac:dyDescent="0.25">
      <c r="A999" s="1">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4.25" customHeight="1" x14ac:dyDescent="0.25">
      <c r="A1000" s="1">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4.25" customHeight="1" x14ac:dyDescent="0.25">
      <c r="A1001" s="1">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4.25" customHeight="1" x14ac:dyDescent="0.25">
      <c r="A1002" s="1">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4.25" customHeight="1" x14ac:dyDescent="0.25">
      <c r="A1003" s="1">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4.25" customHeight="1" x14ac:dyDescent="0.25">
      <c r="A1004" s="1">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4.25" customHeight="1" x14ac:dyDescent="0.25">
      <c r="A1005" s="1">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4.25" customHeight="1" x14ac:dyDescent="0.25">
      <c r="A1006" s="1">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4.25" customHeight="1" x14ac:dyDescent="0.25">
      <c r="A1007" s="1">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4.25" customHeight="1" x14ac:dyDescent="0.25">
      <c r="A1008" s="1">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4.25" customHeight="1" x14ac:dyDescent="0.25">
      <c r="A1009" s="1">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4.25" customHeight="1" x14ac:dyDescent="0.25">
      <c r="A1010" s="1">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4.25" customHeight="1" x14ac:dyDescent="0.25">
      <c r="A1011" s="1">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4.25" customHeight="1" x14ac:dyDescent="0.25">
      <c r="A1012" s="1">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4.25" customHeight="1" x14ac:dyDescent="0.25">
      <c r="A1013" s="1">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4.25" customHeight="1" x14ac:dyDescent="0.25">
      <c r="A1014" s="1">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4.25" customHeight="1" x14ac:dyDescent="0.25">
      <c r="A1015" s="1">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4.25" customHeight="1" x14ac:dyDescent="0.25">
      <c r="A1016" s="1">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4.25" customHeight="1" x14ac:dyDescent="0.25">
      <c r="A1017" s="1">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4.25" customHeight="1" x14ac:dyDescent="0.25">
      <c r="A1018" s="1">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4.25" customHeight="1" x14ac:dyDescent="0.25">
      <c r="A1019" s="1">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4.25" customHeight="1" x14ac:dyDescent="0.25">
      <c r="A1020" s="1">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4.25" customHeight="1" x14ac:dyDescent="0.25">
      <c r="A1021" s="1">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4.25" customHeight="1" x14ac:dyDescent="0.25">
      <c r="A1022" s="1">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4.25" customHeight="1" x14ac:dyDescent="0.25">
      <c r="A1023" s="1">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4.25" customHeight="1" x14ac:dyDescent="0.25">
      <c r="A1024" s="1">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4.25" customHeight="1" x14ac:dyDescent="0.25">
      <c r="A1025" s="1">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4.25" customHeight="1" x14ac:dyDescent="0.25">
      <c r="A1026" s="1">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4.25" customHeight="1" x14ac:dyDescent="0.25">
      <c r="A1027" s="1">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4.25" customHeight="1" x14ac:dyDescent="0.25">
      <c r="A1028" s="1">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4.25" customHeight="1" x14ac:dyDescent="0.25">
      <c r="A1029" s="1">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4.25" customHeight="1" x14ac:dyDescent="0.25">
      <c r="A1030" s="1">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4.25" customHeight="1" x14ac:dyDescent="0.25">
      <c r="A1031" s="1">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4.25" customHeight="1" x14ac:dyDescent="0.25">
      <c r="A1032" s="1">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4.25" customHeight="1" x14ac:dyDescent="0.25">
      <c r="A1033" s="1">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4.25" customHeight="1" x14ac:dyDescent="0.25">
      <c r="A1034" s="1">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4.25" customHeight="1" x14ac:dyDescent="0.25">
      <c r="A1035" s="1">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4.25" customHeight="1" x14ac:dyDescent="0.25">
      <c r="A1036" s="1">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4.25" customHeight="1" x14ac:dyDescent="0.25">
      <c r="A1037" s="1">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4.25" customHeight="1" x14ac:dyDescent="0.25">
      <c r="A1038" s="1">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4.25" customHeight="1" x14ac:dyDescent="0.25">
      <c r="A1039" s="1">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4.25" customHeight="1" x14ac:dyDescent="0.25">
      <c r="A1040" s="1">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4.25" customHeight="1" x14ac:dyDescent="0.25">
      <c r="A1041" s="1">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4.25" customHeight="1" x14ac:dyDescent="0.25">
      <c r="A1042" s="1">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4.25" customHeight="1" x14ac:dyDescent="0.25">
      <c r="A1043" s="1">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4.25" customHeight="1" x14ac:dyDescent="0.25">
      <c r="A1044" s="1">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4.25" customHeight="1" x14ac:dyDescent="0.25">
      <c r="A1045" s="1">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4.25" customHeight="1" x14ac:dyDescent="0.25">
      <c r="A1046" s="1">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4.25" customHeight="1" x14ac:dyDescent="0.25">
      <c r="A1047" s="1">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4.25" customHeight="1" x14ac:dyDescent="0.25">
      <c r="A1048" s="1">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4.25" customHeight="1" x14ac:dyDescent="0.25">
      <c r="A1049" s="1">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4.25" customHeight="1" x14ac:dyDescent="0.25">
      <c r="A1050" s="1">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4.25" customHeight="1" x14ac:dyDescent="0.25">
      <c r="A1051" s="1">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4.25" customHeight="1" x14ac:dyDescent="0.25">
      <c r="A1052" s="1">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4.25" customHeight="1" x14ac:dyDescent="0.25">
      <c r="A1053" s="1">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4.25" customHeight="1" x14ac:dyDescent="0.25">
      <c r="A1054" s="1">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4.25" customHeight="1" x14ac:dyDescent="0.25">
      <c r="A1055" s="1">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4.25" customHeight="1" x14ac:dyDescent="0.25">
      <c r="A1056" s="1">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4.25" customHeight="1" x14ac:dyDescent="0.25">
      <c r="A1057" s="1">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4.25" customHeight="1" x14ac:dyDescent="0.25">
      <c r="A1058" s="1">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4.25" customHeight="1" x14ac:dyDescent="0.25">
      <c r="A1059" s="1">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4.25" customHeight="1" x14ac:dyDescent="0.25">
      <c r="A1060" s="1">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4.25" customHeight="1" x14ac:dyDescent="0.25">
      <c r="A1061" s="1">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4.25" customHeight="1" x14ac:dyDescent="0.25">
      <c r="A1062" s="1">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4.25" customHeight="1" x14ac:dyDescent="0.25">
      <c r="A1063" s="1">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4.25" customHeight="1" x14ac:dyDescent="0.25">
      <c r="A1064" s="1">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4.25" customHeight="1" x14ac:dyDescent="0.25">
      <c r="A1065" s="1">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4.25" customHeight="1" x14ac:dyDescent="0.25">
      <c r="A1066" s="1">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4.25" customHeight="1" x14ac:dyDescent="0.25">
      <c r="A1067" s="1">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4.25" customHeight="1" x14ac:dyDescent="0.25">
      <c r="A1068" s="1">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4.25" customHeight="1" x14ac:dyDescent="0.25">
      <c r="A1069" s="1">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4.25" customHeight="1" x14ac:dyDescent="0.25">
      <c r="A1070" s="1">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4.25" customHeight="1" x14ac:dyDescent="0.25">
      <c r="A1071" s="1">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4.25" customHeight="1" x14ac:dyDescent="0.25">
      <c r="A1072" s="1">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4.25" customHeight="1" x14ac:dyDescent="0.25">
      <c r="A1073" s="1">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4.25" customHeight="1" x14ac:dyDescent="0.25">
      <c r="A1074" s="1">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4.25" customHeight="1" x14ac:dyDescent="0.25">
      <c r="A1075" s="1">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4.25" customHeight="1" x14ac:dyDescent="0.25">
      <c r="A1076" s="1">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4.25" customHeight="1" x14ac:dyDescent="0.25">
      <c r="A1077" s="1">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4.25" customHeight="1" x14ac:dyDescent="0.25">
      <c r="A1078" s="1">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4.25" customHeight="1" x14ac:dyDescent="0.25">
      <c r="A1079" s="1">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4.25" customHeight="1" x14ac:dyDescent="0.25">
      <c r="A1080" s="1">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4.25" customHeight="1" x14ac:dyDescent="0.25">
      <c r="A1081" s="1">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4.25" customHeight="1" x14ac:dyDescent="0.25">
      <c r="A1082" s="1">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4.25" customHeight="1" x14ac:dyDescent="0.25">
      <c r="A1083" s="1">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4.25" customHeight="1" x14ac:dyDescent="0.25">
      <c r="A1084" s="1">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4.25" customHeight="1" x14ac:dyDescent="0.25">
      <c r="A1085" s="1">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4.25" customHeight="1" x14ac:dyDescent="0.25">
      <c r="A1086" s="1">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4.25" customHeight="1" x14ac:dyDescent="0.25">
      <c r="A1087" s="1">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4.25" customHeight="1" x14ac:dyDescent="0.25">
      <c r="A1088" s="1">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4.25" customHeight="1" x14ac:dyDescent="0.25">
      <c r="A1089" s="1">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4.25" customHeight="1" x14ac:dyDescent="0.25">
      <c r="A1090" s="1">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4.25" customHeight="1" x14ac:dyDescent="0.25">
      <c r="A1091" s="1">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4.25" customHeight="1" x14ac:dyDescent="0.25">
      <c r="A1092" s="1">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4.25" customHeight="1" x14ac:dyDescent="0.25">
      <c r="A1093" s="1">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4.25" customHeight="1" x14ac:dyDescent="0.25">
      <c r="A1094" s="1">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4.25" customHeight="1" x14ac:dyDescent="0.25">
      <c r="A1095" s="1">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4.25" customHeight="1" x14ac:dyDescent="0.25">
      <c r="A1096" s="1">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4.25" customHeight="1" x14ac:dyDescent="0.25">
      <c r="A1097" s="1">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4.25" customHeight="1" x14ac:dyDescent="0.25">
      <c r="A1098" s="1">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4.25" customHeight="1" x14ac:dyDescent="0.25">
      <c r="A1099" s="1">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4.25" customHeight="1" x14ac:dyDescent="0.25">
      <c r="A1100" s="1">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4.25" customHeight="1" x14ac:dyDescent="0.25">
      <c r="A1101" s="1">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4.25" customHeight="1" x14ac:dyDescent="0.25">
      <c r="A1102" s="1">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4.25" customHeight="1" x14ac:dyDescent="0.25">
      <c r="A1103" s="1">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4.25" customHeight="1" x14ac:dyDescent="0.25">
      <c r="A1104" s="1">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4.25" customHeight="1" x14ac:dyDescent="0.25">
      <c r="A1105" s="1">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4.25" customHeight="1" x14ac:dyDescent="0.25">
      <c r="A1106" s="1">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4.25" customHeight="1" x14ac:dyDescent="0.25">
      <c r="A1107" s="1">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4.25" customHeight="1" x14ac:dyDescent="0.25">
      <c r="A1108" s="1">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4.25" customHeight="1" x14ac:dyDescent="0.25">
      <c r="A1109" s="1">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4.25" customHeight="1" x14ac:dyDescent="0.25">
      <c r="A1110" s="1">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4.25" customHeight="1" x14ac:dyDescent="0.25">
      <c r="A1111" s="1">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4.25" customHeight="1" x14ac:dyDescent="0.25">
      <c r="A1112" s="1">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4.25" customHeight="1" x14ac:dyDescent="0.25">
      <c r="A1113" s="1">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4.25" customHeight="1" x14ac:dyDescent="0.25">
      <c r="A1114" s="1">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4.25" customHeight="1" x14ac:dyDescent="0.25">
      <c r="A1115" s="1">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4.25" customHeight="1" x14ac:dyDescent="0.25">
      <c r="A1116" s="1">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4.25" customHeight="1" x14ac:dyDescent="0.25">
      <c r="A1117" s="1">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4.25" customHeight="1" x14ac:dyDescent="0.25">
      <c r="A1118" s="1">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4.25" customHeight="1" x14ac:dyDescent="0.25">
      <c r="A1119" s="1">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4.25" customHeight="1" x14ac:dyDescent="0.25">
      <c r="A1120" s="1">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4.25" customHeight="1" x14ac:dyDescent="0.25">
      <c r="A1121" s="1">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4.25" customHeight="1" x14ac:dyDescent="0.25">
      <c r="A1122" s="1">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4.25" customHeight="1" x14ac:dyDescent="0.25">
      <c r="A1123" s="1">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4.25" customHeight="1" x14ac:dyDescent="0.25">
      <c r="A1124" s="1">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4.25" customHeight="1" x14ac:dyDescent="0.25">
      <c r="A1125" s="1">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4.25" customHeight="1" x14ac:dyDescent="0.25">
      <c r="A1126" s="1">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4.25" customHeight="1" x14ac:dyDescent="0.25">
      <c r="A1127" s="1">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4.25" customHeight="1" x14ac:dyDescent="0.25">
      <c r="A1128" s="1">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4.25" customHeight="1" x14ac:dyDescent="0.25">
      <c r="A1129" s="1">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4.25" customHeight="1" x14ac:dyDescent="0.25">
      <c r="A1130" s="1">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4.25" customHeight="1" x14ac:dyDescent="0.25">
      <c r="A1131" s="1">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4.25" customHeight="1" x14ac:dyDescent="0.25">
      <c r="A1132" s="1">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4.25" customHeight="1" x14ac:dyDescent="0.25">
      <c r="A1133" s="1">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4.25" customHeight="1" x14ac:dyDescent="0.25">
      <c r="A1134" s="1">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4.25" customHeight="1" x14ac:dyDescent="0.25">
      <c r="A1135" s="1">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4.25" customHeight="1" x14ac:dyDescent="0.25">
      <c r="A1136" s="1">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4.25" customHeight="1" x14ac:dyDescent="0.25">
      <c r="A1137" s="1">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4.25" customHeight="1" x14ac:dyDescent="0.25">
      <c r="A1138" s="1">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4.25" customHeight="1" x14ac:dyDescent="0.25">
      <c r="A1139" s="1">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4.25" customHeight="1" x14ac:dyDescent="0.25">
      <c r="A1140" s="1">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4.25" customHeight="1" x14ac:dyDescent="0.25">
      <c r="A1141" s="1">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4.25" customHeight="1" x14ac:dyDescent="0.25">
      <c r="A1142" s="1">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4.25" customHeight="1" x14ac:dyDescent="0.25">
      <c r="A1143" s="1">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4.25" customHeight="1" x14ac:dyDescent="0.25">
      <c r="A1144" s="1">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4.25" customHeight="1" x14ac:dyDescent="0.25">
      <c r="A1145" s="1">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4.25" customHeight="1" x14ac:dyDescent="0.25">
      <c r="A1146" s="1">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4.25" customHeight="1" x14ac:dyDescent="0.25">
      <c r="A1147" s="1">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4.25" customHeight="1" x14ac:dyDescent="0.25">
      <c r="A1148" s="1">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4.25" customHeight="1" x14ac:dyDescent="0.25">
      <c r="A1149" s="1">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4.25" customHeight="1" x14ac:dyDescent="0.25">
      <c r="A1150" s="1">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4.25" customHeight="1" x14ac:dyDescent="0.25">
      <c r="A1151" s="1">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4.25" customHeight="1" x14ac:dyDescent="0.25">
      <c r="A1152" s="1">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4.25" customHeight="1" x14ac:dyDescent="0.25">
      <c r="A1153" s="1">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4.25" customHeight="1" x14ac:dyDescent="0.25">
      <c r="A1154" s="1">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4.25" customHeight="1" x14ac:dyDescent="0.25">
      <c r="A1155" s="1">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4.25" customHeight="1" x14ac:dyDescent="0.25">
      <c r="A1156" s="1">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4.25" customHeight="1" x14ac:dyDescent="0.25">
      <c r="A1157" s="1">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4.25" customHeight="1" x14ac:dyDescent="0.25">
      <c r="A1158" s="1">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4.25" customHeight="1" x14ac:dyDescent="0.25">
      <c r="A1159" s="1">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4.25" customHeight="1" x14ac:dyDescent="0.25">
      <c r="A1160" s="1">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4.25" customHeight="1" x14ac:dyDescent="0.25">
      <c r="A1161" s="1">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4.25" customHeight="1" x14ac:dyDescent="0.25">
      <c r="A1162" s="1">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4.25" customHeight="1" x14ac:dyDescent="0.25">
      <c r="A1163" s="1">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4.25" customHeight="1" x14ac:dyDescent="0.25">
      <c r="A1164" s="1">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4.25" customHeight="1" x14ac:dyDescent="0.25">
      <c r="A1165" s="1">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4.25" customHeight="1" x14ac:dyDescent="0.25">
      <c r="A1166" s="1">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4.25" customHeight="1" x14ac:dyDescent="0.25">
      <c r="A1167" s="1">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4.25" customHeight="1" x14ac:dyDescent="0.25">
      <c r="A1168" s="1">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4.25" customHeight="1" x14ac:dyDescent="0.25">
      <c r="A1169" s="1">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4.25" customHeight="1" x14ac:dyDescent="0.25">
      <c r="A1170" s="1">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4.25" customHeight="1" x14ac:dyDescent="0.25">
      <c r="A1171" s="1">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4.25" customHeight="1" x14ac:dyDescent="0.25">
      <c r="A1172" s="1">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4.25" customHeight="1" x14ac:dyDescent="0.25">
      <c r="A1173" s="1">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4.25" customHeight="1" x14ac:dyDescent="0.25">
      <c r="A1174" s="1">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4.25" customHeight="1" x14ac:dyDescent="0.25">
      <c r="A1175" s="1">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4.25" customHeight="1" x14ac:dyDescent="0.25">
      <c r="A1176" s="1">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4.25" customHeight="1" x14ac:dyDescent="0.25">
      <c r="A1177" s="1">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4.25" customHeight="1" x14ac:dyDescent="0.25">
      <c r="A1178" s="1">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4.25" customHeight="1" x14ac:dyDescent="0.25">
      <c r="A1179" s="1">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4.25" customHeight="1" x14ac:dyDescent="0.25">
      <c r="A1180" s="1">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4.25" customHeight="1" x14ac:dyDescent="0.25">
      <c r="A1181" s="1">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4.25" customHeight="1" x14ac:dyDescent="0.25">
      <c r="A1182" s="1">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4.25" customHeight="1" x14ac:dyDescent="0.25">
      <c r="A1183" s="1">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4.25" customHeight="1" x14ac:dyDescent="0.25">
      <c r="A1184" s="1">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4.25" customHeight="1" x14ac:dyDescent="0.25">
      <c r="A1185" s="1">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4.25" customHeight="1" x14ac:dyDescent="0.25">
      <c r="A1186" s="1">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4.25" customHeight="1" x14ac:dyDescent="0.25">
      <c r="A1187" s="1">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4.25" customHeight="1" x14ac:dyDescent="0.25">
      <c r="A1188" s="1">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4.25" customHeight="1" x14ac:dyDescent="0.25">
      <c r="A1189" s="1">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4.25" customHeight="1" x14ac:dyDescent="0.25">
      <c r="A1190" s="1">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4.25" customHeight="1" x14ac:dyDescent="0.25">
      <c r="A1191" s="1">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4.25" customHeight="1" x14ac:dyDescent="0.25">
      <c r="A1192" s="1">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4.25" customHeight="1" x14ac:dyDescent="0.25">
      <c r="A1193" s="1">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4.25" customHeight="1" x14ac:dyDescent="0.25">
      <c r="A1194" s="1">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4.25" customHeight="1" x14ac:dyDescent="0.25">
      <c r="A1195" s="1">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4.25" customHeight="1" x14ac:dyDescent="0.25">
      <c r="A1196" s="1">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4.25" customHeight="1" x14ac:dyDescent="0.25">
      <c r="A1197" s="1">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4.25" customHeight="1" x14ac:dyDescent="0.25">
      <c r="A1198" s="1">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4.25" customHeight="1" x14ac:dyDescent="0.25">
      <c r="A1199" s="1">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4.25" customHeight="1" x14ac:dyDescent="0.25">
      <c r="A1200" s="1">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4.25" customHeight="1" x14ac:dyDescent="0.25">
      <c r="A1201" s="1">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4.25" customHeight="1" x14ac:dyDescent="0.25">
      <c r="A1202" s="1">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4.25" customHeight="1" x14ac:dyDescent="0.25">
      <c r="A1203" s="1">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4.25" customHeight="1" x14ac:dyDescent="0.25">
      <c r="A1204" s="1">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4.25" customHeight="1" x14ac:dyDescent="0.25">
      <c r="A1205" s="1">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4.25" customHeight="1" x14ac:dyDescent="0.25">
      <c r="A1206" s="1">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4.25" customHeight="1" x14ac:dyDescent="0.25">
      <c r="A1207" s="1">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4.25" customHeight="1" x14ac:dyDescent="0.25">
      <c r="A1208" s="1">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4.25" customHeight="1" x14ac:dyDescent="0.25">
      <c r="A1209" s="1">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4.25" customHeight="1" x14ac:dyDescent="0.25">
      <c r="A1210" s="1">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4.25" customHeight="1" x14ac:dyDescent="0.25">
      <c r="A1211" s="1">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4.25" customHeight="1" x14ac:dyDescent="0.25">
      <c r="A1212" s="1">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4.25" customHeight="1" x14ac:dyDescent="0.25">
      <c r="A1213" s="1">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4.25" customHeight="1" x14ac:dyDescent="0.25">
      <c r="A1214" s="1">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4.25" customHeight="1" x14ac:dyDescent="0.25">
      <c r="A1215" s="1">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4.25" customHeight="1" x14ac:dyDescent="0.25">
      <c r="A1216" s="1">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4.25" customHeight="1" x14ac:dyDescent="0.25">
      <c r="A1217" s="1">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4.25" customHeight="1" x14ac:dyDescent="0.25">
      <c r="A1218" s="1">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4.25" customHeight="1" x14ac:dyDescent="0.25">
      <c r="A1219" s="1">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4.25" customHeight="1" x14ac:dyDescent="0.25">
      <c r="A1220" s="1">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4.25" customHeight="1" x14ac:dyDescent="0.25">
      <c r="A1221" s="1">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4.25" customHeight="1" x14ac:dyDescent="0.25">
      <c r="A1222" s="1">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4.25" customHeight="1" x14ac:dyDescent="0.25">
      <c r="A1223" s="1">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4.25" customHeight="1" x14ac:dyDescent="0.25">
      <c r="A1224" s="1">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4.25" customHeight="1" x14ac:dyDescent="0.25">
      <c r="A1225" s="1">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4.25" customHeight="1" x14ac:dyDescent="0.25">
      <c r="A1226" s="1">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4.25" customHeight="1" x14ac:dyDescent="0.25">
      <c r="A1227" s="1">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4.25" customHeight="1" x14ac:dyDescent="0.25">
      <c r="A1228" s="1">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4.25" customHeight="1" x14ac:dyDescent="0.25">
      <c r="A1229" s="1">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4.25" customHeight="1" x14ac:dyDescent="0.25">
      <c r="A1230" s="1">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4.25" customHeight="1" x14ac:dyDescent="0.25">
      <c r="A1231" s="1">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4.25" customHeight="1" x14ac:dyDescent="0.25">
      <c r="A1232" s="1">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4.25" customHeight="1" x14ac:dyDescent="0.25">
      <c r="A1233" s="1">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4.25" customHeight="1" x14ac:dyDescent="0.25">
      <c r="A1234" s="1">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4.25" customHeight="1" x14ac:dyDescent="0.25">
      <c r="A1235" s="1">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4.25" customHeight="1" x14ac:dyDescent="0.25">
      <c r="A1236" s="1">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4.25" customHeight="1" x14ac:dyDescent="0.25">
      <c r="A1237" s="1">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4.25" customHeight="1" x14ac:dyDescent="0.25">
      <c r="A1238" s="1">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4.25" customHeight="1" x14ac:dyDescent="0.25">
      <c r="A1239" s="1">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4.25" customHeight="1" x14ac:dyDescent="0.25">
      <c r="A1240" s="1">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4.25" customHeight="1" x14ac:dyDescent="0.25">
      <c r="A1241" s="1">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4.25" customHeight="1" x14ac:dyDescent="0.25">
      <c r="A1242" s="1">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4.25" customHeight="1" x14ac:dyDescent="0.25">
      <c r="A1243" s="1">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4.25" customHeight="1" x14ac:dyDescent="0.25">
      <c r="A1244" s="1">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4.25" customHeight="1" x14ac:dyDescent="0.25">
      <c r="A1245" s="1">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4.25" customHeight="1" x14ac:dyDescent="0.25">
      <c r="A1246" s="1">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4.25" customHeight="1" x14ac:dyDescent="0.25">
      <c r="A1247" s="1">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4.25" customHeight="1" x14ac:dyDescent="0.25">
      <c r="A1248" s="1">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4.25" customHeight="1" x14ac:dyDescent="0.25">
      <c r="A1249" s="1">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4.25" customHeight="1" x14ac:dyDescent="0.25">
      <c r="A1250" s="1">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4.25" customHeight="1" x14ac:dyDescent="0.25">
      <c r="A1251" s="1">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4.25" customHeight="1" x14ac:dyDescent="0.25">
      <c r="A1252" s="1">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4.25" customHeight="1" x14ac:dyDescent="0.25">
      <c r="A1253" s="1">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4.25" customHeight="1" x14ac:dyDescent="0.25">
      <c r="A1254" s="1">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4.25" customHeight="1" x14ac:dyDescent="0.25">
      <c r="A1255" s="1">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4.25" customHeight="1" x14ac:dyDescent="0.25">
      <c r="A1256" s="1">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4.25" customHeight="1" x14ac:dyDescent="0.25">
      <c r="A1257" s="1">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4.25" customHeight="1" x14ac:dyDescent="0.25">
      <c r="A1258" s="1">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4.25" customHeight="1" x14ac:dyDescent="0.25">
      <c r="A1259" s="1">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4.25" customHeight="1" x14ac:dyDescent="0.25">
      <c r="A1260" s="1">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4.25" customHeight="1" x14ac:dyDescent="0.25">
      <c r="A1261" s="1">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4.25" customHeight="1" x14ac:dyDescent="0.25">
      <c r="A1262" s="1">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4.25" customHeight="1" x14ac:dyDescent="0.25">
      <c r="A1263" s="1">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4.25" customHeight="1" x14ac:dyDescent="0.25">
      <c r="A1264" s="1">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4.25" customHeight="1" x14ac:dyDescent="0.25">
      <c r="A1265" s="1">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4.25" customHeight="1" x14ac:dyDescent="0.25">
      <c r="A1266" s="1">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4.25" customHeight="1" x14ac:dyDescent="0.25">
      <c r="A1267" s="1">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4.25" customHeight="1" x14ac:dyDescent="0.25">
      <c r="A1268" s="1">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4.25" customHeight="1" x14ac:dyDescent="0.25">
      <c r="A1269" s="1">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4.25" customHeight="1" x14ac:dyDescent="0.25">
      <c r="A1270" s="1">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4.25" customHeight="1" x14ac:dyDescent="0.25">
      <c r="A1271" s="1">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4.25" customHeight="1" x14ac:dyDescent="0.25">
      <c r="A1272" s="1">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4.25" customHeight="1" x14ac:dyDescent="0.25">
      <c r="A1273" s="1">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4.25" customHeight="1" x14ac:dyDescent="0.25">
      <c r="A1274" s="1">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4.25" customHeight="1" x14ac:dyDescent="0.25">
      <c r="A1275" s="1">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4.25" customHeight="1" x14ac:dyDescent="0.25">
      <c r="A1276" s="1">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4.25" customHeight="1" x14ac:dyDescent="0.25">
      <c r="A1277" s="1">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4.25" customHeight="1" x14ac:dyDescent="0.25">
      <c r="A1278" s="1">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4.25" customHeight="1" x14ac:dyDescent="0.25">
      <c r="A1279" s="1">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4.25" customHeight="1" x14ac:dyDescent="0.25">
      <c r="A1280" s="1">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4.25" customHeight="1" x14ac:dyDescent="0.25">
      <c r="A1281" s="1">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4.25" customHeight="1" x14ac:dyDescent="0.25">
      <c r="A1282" s="1">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4.25" customHeight="1" x14ac:dyDescent="0.25">
      <c r="A1283" s="1">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4.25" customHeight="1" x14ac:dyDescent="0.25">
      <c r="A1284" s="1">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4.25" customHeight="1" x14ac:dyDescent="0.25">
      <c r="A1285" s="1">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4.25" customHeight="1" x14ac:dyDescent="0.25">
      <c r="A1286" s="1">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4.25" customHeight="1" x14ac:dyDescent="0.25">
      <c r="A1287" s="1">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4.25" customHeight="1" x14ac:dyDescent="0.25">
      <c r="A1288" s="1">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4.25" customHeight="1" x14ac:dyDescent="0.25">
      <c r="A1289" s="1">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4.25" customHeight="1" x14ac:dyDescent="0.25">
      <c r="A1290" s="1">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4.25" customHeight="1" x14ac:dyDescent="0.25">
      <c r="A1291" s="1">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4.25" customHeight="1" x14ac:dyDescent="0.25">
      <c r="A1292" s="1">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4.25" customHeight="1" x14ac:dyDescent="0.25">
      <c r="A1293" s="1">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4.25" customHeight="1" x14ac:dyDescent="0.25">
      <c r="A1294" s="1">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4.25" customHeight="1" x14ac:dyDescent="0.25">
      <c r="A1295" s="1">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4.25" customHeight="1" x14ac:dyDescent="0.25">
      <c r="A1296" s="1">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4.25" customHeight="1" x14ac:dyDescent="0.25">
      <c r="A1297" s="1">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4.25" customHeight="1" x14ac:dyDescent="0.25">
      <c r="A1298" s="1">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4.25" customHeight="1" x14ac:dyDescent="0.25">
      <c r="A1299" s="1">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4.25" customHeight="1" x14ac:dyDescent="0.25">
      <c r="A1300" s="1">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4.25" customHeight="1" x14ac:dyDescent="0.25">
      <c r="A1301" s="1">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4.25" customHeight="1" x14ac:dyDescent="0.25">
      <c r="A1302" s="1">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4.25" customHeight="1" x14ac:dyDescent="0.25">
      <c r="A1303" s="1">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4.25" customHeight="1" x14ac:dyDescent="0.25">
      <c r="A1304" s="1">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4.25" customHeight="1" x14ac:dyDescent="0.25">
      <c r="A1305" s="1">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4.25" customHeight="1" x14ac:dyDescent="0.25">
      <c r="A1306" s="1">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4.25" customHeight="1" x14ac:dyDescent="0.25">
      <c r="A1307" s="1">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4.25" customHeight="1" x14ac:dyDescent="0.25">
      <c r="A1308" s="1">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4.25" customHeight="1" x14ac:dyDescent="0.25">
      <c r="A1309" s="1">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4.25" customHeight="1" x14ac:dyDescent="0.25">
      <c r="A1310" s="1">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4.25" customHeight="1" x14ac:dyDescent="0.25">
      <c r="A1311" s="1">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4.25" customHeight="1" x14ac:dyDescent="0.25">
      <c r="A1312" s="1">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4.25" customHeight="1" x14ac:dyDescent="0.25">
      <c r="A1313" s="1">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4.25" customHeight="1" x14ac:dyDescent="0.25">
      <c r="A1314" s="1">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4.25" customHeight="1" x14ac:dyDescent="0.25">
      <c r="A1315" s="1">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4.25" customHeight="1" x14ac:dyDescent="0.25">
      <c r="A1316" s="1">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4.25" customHeight="1" x14ac:dyDescent="0.25">
      <c r="A1317" s="1">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4.25" customHeight="1" x14ac:dyDescent="0.25">
      <c r="A1318" s="1">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4.25" customHeight="1" x14ac:dyDescent="0.25">
      <c r="A1319" s="1">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4.25" customHeight="1" x14ac:dyDescent="0.25">
      <c r="A1320" s="1">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4.25" customHeight="1" x14ac:dyDescent="0.25">
      <c r="A1321" s="1">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4.25" customHeight="1" x14ac:dyDescent="0.25">
      <c r="A1322" s="1">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4.25" customHeight="1" x14ac:dyDescent="0.25">
      <c r="A1323" s="1">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4.25" customHeight="1" x14ac:dyDescent="0.25">
      <c r="A1324" s="1">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4.25" customHeight="1" x14ac:dyDescent="0.25">
      <c r="A1325" s="1">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4.25" customHeight="1" x14ac:dyDescent="0.25">
      <c r="A1326" s="1">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4.25" customHeight="1" x14ac:dyDescent="0.25">
      <c r="A1327" s="1">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4.25" customHeight="1" x14ac:dyDescent="0.25">
      <c r="A1328" s="1">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4.25" customHeight="1" x14ac:dyDescent="0.25">
      <c r="A1329" s="1">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4.25" customHeight="1" x14ac:dyDescent="0.25">
      <c r="A1330" s="1">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4.25" customHeight="1" x14ac:dyDescent="0.25">
      <c r="A1331" s="1">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4.25" customHeight="1" x14ac:dyDescent="0.25">
      <c r="A1332" s="1">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4.25" customHeight="1" x14ac:dyDescent="0.25">
      <c r="A1333" s="1">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4.25" customHeight="1" x14ac:dyDescent="0.25">
      <c r="A1334" s="1">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4.25" customHeight="1" x14ac:dyDescent="0.25">
      <c r="A1335" s="1">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4.25" customHeight="1" x14ac:dyDescent="0.25">
      <c r="A1336" s="1">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4.25" customHeight="1" x14ac:dyDescent="0.25">
      <c r="A1337" s="1">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4.25" customHeight="1" x14ac:dyDescent="0.25">
      <c r="A1338" s="1">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4.25" customHeight="1" x14ac:dyDescent="0.25">
      <c r="A1339" s="1">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4.25" customHeight="1" x14ac:dyDescent="0.25">
      <c r="A1340" s="1">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4.25" customHeight="1" x14ac:dyDescent="0.25">
      <c r="A1341" s="1">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4.25" customHeight="1" x14ac:dyDescent="0.25">
      <c r="A1342" s="1">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4.25" customHeight="1" x14ac:dyDescent="0.25">
      <c r="A1343" s="1">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4.25" customHeight="1" x14ac:dyDescent="0.25">
      <c r="A1344" s="1">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4.25" customHeight="1" x14ac:dyDescent="0.25">
      <c r="A1345" s="1">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4.25" customHeight="1" x14ac:dyDescent="0.25">
      <c r="A1346" s="1">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4.25" customHeight="1" x14ac:dyDescent="0.25">
      <c r="A1347" s="1">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4.25" customHeight="1" x14ac:dyDescent="0.25">
      <c r="A1348" s="1">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4.25" customHeight="1" x14ac:dyDescent="0.25">
      <c r="A1349" s="1">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4.25" customHeight="1" x14ac:dyDescent="0.25">
      <c r="A1350" s="1">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4.25" customHeight="1" x14ac:dyDescent="0.25">
      <c r="A1351" s="1">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4.25" customHeight="1" x14ac:dyDescent="0.25">
      <c r="A1352" s="1">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4.25" customHeight="1" x14ac:dyDescent="0.25">
      <c r="A1353" s="1">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4.25" customHeight="1" x14ac:dyDescent="0.25">
      <c r="A1354" s="1">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4.25" customHeight="1" x14ac:dyDescent="0.25">
      <c r="A1355" s="1">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4.25" customHeight="1" x14ac:dyDescent="0.25">
      <c r="A1356" s="1">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4.25" customHeight="1" x14ac:dyDescent="0.25">
      <c r="A1357" s="1">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4.25" customHeight="1" x14ac:dyDescent="0.25">
      <c r="A1358" s="1">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4.25" customHeight="1" x14ac:dyDescent="0.25">
      <c r="A1359" s="1">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4.25" customHeight="1" x14ac:dyDescent="0.25">
      <c r="A1360" s="1">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4.25" customHeight="1" x14ac:dyDescent="0.25">
      <c r="A1361" s="1">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4.25" customHeight="1" x14ac:dyDescent="0.25">
      <c r="A1362" s="1">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4.25" customHeight="1" x14ac:dyDescent="0.25">
      <c r="A1363" s="1">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4.25" customHeight="1" x14ac:dyDescent="0.25">
      <c r="A1364" s="1">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4.25" customHeight="1" x14ac:dyDescent="0.25">
      <c r="A1365" s="1">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4.25" customHeight="1" x14ac:dyDescent="0.25">
      <c r="A1366" s="1">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4.25" customHeight="1" x14ac:dyDescent="0.25">
      <c r="A1367" s="1">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4.25" customHeight="1" x14ac:dyDescent="0.25">
      <c r="A1368" s="1">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4.25" customHeight="1" x14ac:dyDescent="0.25">
      <c r="A1369" s="1">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4.25" customHeight="1" x14ac:dyDescent="0.25">
      <c r="A1370" s="1">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4.25" customHeight="1" x14ac:dyDescent="0.25">
      <c r="A1371" s="1">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4.25" customHeight="1" x14ac:dyDescent="0.25">
      <c r="A1372" s="1">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4.25" customHeight="1" x14ac:dyDescent="0.25">
      <c r="A1373" s="1">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4.25" customHeight="1" x14ac:dyDescent="0.25">
      <c r="A1374" s="1">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4.25" customHeight="1" x14ac:dyDescent="0.25">
      <c r="A1375" s="1">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4.25" customHeight="1" x14ac:dyDescent="0.25">
      <c r="A1376" s="1">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4.25" customHeight="1" x14ac:dyDescent="0.25">
      <c r="A1377" s="1">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4.25" customHeight="1" x14ac:dyDescent="0.25">
      <c r="A1378" s="1">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4.25" customHeight="1" x14ac:dyDescent="0.25">
      <c r="A1379" s="1">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4.25" customHeight="1" x14ac:dyDescent="0.25">
      <c r="A1380" s="1">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4.25" customHeight="1" x14ac:dyDescent="0.25">
      <c r="A1381" s="1">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4.25" customHeight="1" x14ac:dyDescent="0.25">
      <c r="A1382" s="1">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4.25" customHeight="1" x14ac:dyDescent="0.25">
      <c r="A1383" s="1">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4.25" customHeight="1" x14ac:dyDescent="0.25">
      <c r="A1384" s="1">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4.25" customHeight="1" x14ac:dyDescent="0.25">
      <c r="A1385" s="1">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4.25" customHeight="1" x14ac:dyDescent="0.25">
      <c r="A1386" s="1">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4.25" customHeight="1" x14ac:dyDescent="0.25">
      <c r="A1387" s="1">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4.25" customHeight="1" x14ac:dyDescent="0.25">
      <c r="A1388" s="1">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4.25" customHeight="1" x14ac:dyDescent="0.25">
      <c r="A1389" s="1">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4.25" customHeight="1" x14ac:dyDescent="0.25">
      <c r="A1390" s="1">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4.25" customHeight="1" x14ac:dyDescent="0.25">
      <c r="A1391" s="1">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4.25" customHeight="1" x14ac:dyDescent="0.25">
      <c r="A1392" s="1">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4.25" customHeight="1" x14ac:dyDescent="0.25">
      <c r="A1393" s="1">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4.25" customHeight="1" x14ac:dyDescent="0.25">
      <c r="A1394" s="1">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4.25" customHeight="1" x14ac:dyDescent="0.25">
      <c r="A1395" s="1">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4.25" customHeight="1" x14ac:dyDescent="0.25">
      <c r="A1396" s="1">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4.25" customHeight="1" x14ac:dyDescent="0.25">
      <c r="A1397" s="1">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4.25" customHeight="1" x14ac:dyDescent="0.25">
      <c r="A1398" s="1">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4.25" customHeight="1" x14ac:dyDescent="0.25">
      <c r="A1399" s="1">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4.25" customHeight="1" x14ac:dyDescent="0.25">
      <c r="A1400" s="1">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4.25" customHeight="1" x14ac:dyDescent="0.25">
      <c r="A1401" s="1">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4.25" customHeight="1" x14ac:dyDescent="0.25">
      <c r="A1402" s="1">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4.25" customHeight="1" x14ac:dyDescent="0.25">
      <c r="A1403" s="1">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4.25" customHeight="1" x14ac:dyDescent="0.25">
      <c r="A1404" s="1">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4.25" customHeight="1" x14ac:dyDescent="0.25">
      <c r="A1405" s="1">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4.25" customHeight="1" x14ac:dyDescent="0.25">
      <c r="A1406" s="1">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4.25" customHeight="1" x14ac:dyDescent="0.25">
      <c r="A1407" s="1">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4.25" customHeight="1" x14ac:dyDescent="0.25">
      <c r="A1408" s="1">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4.25" customHeight="1" x14ac:dyDescent="0.25">
      <c r="A1409" s="1">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4.25" customHeight="1" x14ac:dyDescent="0.25">
      <c r="A1410" s="1">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4.25" customHeight="1" x14ac:dyDescent="0.25">
      <c r="A1411" s="1">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4.25" customHeight="1" x14ac:dyDescent="0.25">
      <c r="A1412" s="1">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4.25" customHeight="1" x14ac:dyDescent="0.25">
      <c r="A1413" s="1">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4.25" customHeight="1" x14ac:dyDescent="0.25">
      <c r="A1414" s="1">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4.25" customHeight="1" x14ac:dyDescent="0.25">
      <c r="A1415" s="1">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4.25" customHeight="1" x14ac:dyDescent="0.25">
      <c r="A1416" s="1">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4.25" customHeight="1" x14ac:dyDescent="0.25">
      <c r="A1417" s="1">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4.25" customHeight="1" x14ac:dyDescent="0.25">
      <c r="A1418" s="1">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4.25" customHeight="1" x14ac:dyDescent="0.25">
      <c r="A1419" s="1">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4.25" customHeight="1" x14ac:dyDescent="0.25">
      <c r="A1420" s="1">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4.25" customHeight="1" x14ac:dyDescent="0.25">
      <c r="A1421" s="1">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4.25" customHeight="1" x14ac:dyDescent="0.25">
      <c r="A1422" s="1">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4.25" customHeight="1" x14ac:dyDescent="0.25">
      <c r="A1423" s="1">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4.25" customHeight="1" x14ac:dyDescent="0.25">
      <c r="A1424" s="1">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4.25" customHeight="1" x14ac:dyDescent="0.25">
      <c r="A1425" s="1">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4.25" customHeight="1" x14ac:dyDescent="0.25">
      <c r="A1426" s="1">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4.25" customHeight="1" x14ac:dyDescent="0.25">
      <c r="A1427" s="1">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4.25" customHeight="1" x14ac:dyDescent="0.25">
      <c r="A1428" s="1">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4.25" customHeight="1" x14ac:dyDescent="0.25">
      <c r="A1429" s="1">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4.25" customHeight="1" x14ac:dyDescent="0.25">
      <c r="A1430" s="1">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4.25" customHeight="1" x14ac:dyDescent="0.25">
      <c r="A1431" s="1">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4.25" customHeight="1" x14ac:dyDescent="0.25">
      <c r="A1432" s="1">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4.25" customHeight="1" x14ac:dyDescent="0.25">
      <c r="A1433" s="1">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4.25" customHeight="1" x14ac:dyDescent="0.25">
      <c r="A1434" s="1">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4.25" customHeight="1" x14ac:dyDescent="0.25">
      <c r="A1435" s="1">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4.25" customHeight="1" x14ac:dyDescent="0.25">
      <c r="A1436" s="1">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4.25" customHeight="1" x14ac:dyDescent="0.25">
      <c r="A1437" s="1">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4.25" customHeight="1" x14ac:dyDescent="0.25">
      <c r="A1438" s="1">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4.25" customHeight="1" x14ac:dyDescent="0.25">
      <c r="A1439" s="1">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4.25" customHeight="1" x14ac:dyDescent="0.25">
      <c r="A1440" s="1">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4.25" customHeight="1" x14ac:dyDescent="0.25">
      <c r="A1441" s="1">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4.25" customHeight="1" x14ac:dyDescent="0.25">
      <c r="A1442" s="1">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4.25" customHeight="1" x14ac:dyDescent="0.25">
      <c r="A1443" s="1">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4.25" customHeight="1" x14ac:dyDescent="0.25">
      <c r="A1444" s="1">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4.25" customHeight="1" x14ac:dyDescent="0.25">
      <c r="A1445" s="1">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4.25" customHeight="1" x14ac:dyDescent="0.25">
      <c r="A1446" s="1">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4.25" customHeight="1" x14ac:dyDescent="0.25">
      <c r="A1447" s="1">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4.25" customHeight="1" x14ac:dyDescent="0.25">
      <c r="A1448" s="1">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4.25" customHeight="1" x14ac:dyDescent="0.25">
      <c r="A1449" s="1">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4.25" customHeight="1" x14ac:dyDescent="0.25">
      <c r="A1450" s="1">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4.25" customHeight="1" x14ac:dyDescent="0.25">
      <c r="A1451" s="1">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4.25" customHeight="1" x14ac:dyDescent="0.25">
      <c r="A1452" s="1">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4.25" customHeight="1" x14ac:dyDescent="0.25">
      <c r="A1453" s="1">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4.25" customHeight="1" x14ac:dyDescent="0.25">
      <c r="A1454" s="1">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4.25" customHeight="1" x14ac:dyDescent="0.25">
      <c r="A1455" s="1">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4.25" customHeight="1" x14ac:dyDescent="0.25">
      <c r="A1456" s="1">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4.25" customHeight="1" x14ac:dyDescent="0.25">
      <c r="A1457" s="1">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4.25" customHeight="1" x14ac:dyDescent="0.25">
      <c r="A1458" s="1">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4.25" customHeight="1" x14ac:dyDescent="0.25">
      <c r="A1459" s="1">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4.25" customHeight="1" x14ac:dyDescent="0.25">
      <c r="A1460" s="1">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4.25" customHeight="1" x14ac:dyDescent="0.25">
      <c r="A1461" s="1">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4.25" customHeight="1" x14ac:dyDescent="0.25">
      <c r="A1462" s="1">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4.25" customHeight="1" x14ac:dyDescent="0.25">
      <c r="A1463" s="1">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4.25" customHeight="1" x14ac:dyDescent="0.25">
      <c r="A1464" s="1">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4.25" customHeight="1" x14ac:dyDescent="0.25">
      <c r="A1465" s="1">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4.25" customHeight="1" x14ac:dyDescent="0.25">
      <c r="A1466" s="1">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4.25" customHeight="1" x14ac:dyDescent="0.25">
      <c r="A1467" s="1">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4.25" customHeight="1" x14ac:dyDescent="0.25">
      <c r="A1468" s="1">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4.25" customHeight="1" x14ac:dyDescent="0.25">
      <c r="A1469" s="1">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4.25" customHeight="1" x14ac:dyDescent="0.25">
      <c r="A1470" s="1">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4.25" customHeight="1" x14ac:dyDescent="0.25">
      <c r="A1471" s="1">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4.25" customHeight="1" x14ac:dyDescent="0.25">
      <c r="A1472" s="1">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4.25" customHeight="1" x14ac:dyDescent="0.25">
      <c r="A1473" s="1">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4.25" customHeight="1" x14ac:dyDescent="0.25">
      <c r="A1474" s="1">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4.25" customHeight="1" x14ac:dyDescent="0.25">
      <c r="A1475" s="1">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4.25" customHeight="1" x14ac:dyDescent="0.25">
      <c r="A1476" s="1">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4.25" customHeight="1" x14ac:dyDescent="0.25">
      <c r="A1477" s="1">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4.25" customHeight="1" x14ac:dyDescent="0.25">
      <c r="A1478" s="1">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4.25" customHeight="1" x14ac:dyDescent="0.25">
      <c r="A1479" s="1">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4.25" customHeight="1" x14ac:dyDescent="0.25">
      <c r="A1480" s="1">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4.25" customHeight="1" x14ac:dyDescent="0.25">
      <c r="A1481" s="1">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4.25" customHeight="1" x14ac:dyDescent="0.25">
      <c r="A1482" s="1">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4.25" customHeight="1" x14ac:dyDescent="0.25">
      <c r="A1483" s="1">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4.25" customHeight="1" x14ac:dyDescent="0.25">
      <c r="A1484" s="1">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4.25" customHeight="1" x14ac:dyDescent="0.25">
      <c r="A1485" s="1">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4.25" customHeight="1" x14ac:dyDescent="0.25">
      <c r="A1486" s="1">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4.25" customHeight="1" x14ac:dyDescent="0.25">
      <c r="A1487" s="1">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4.25" customHeight="1" x14ac:dyDescent="0.25">
      <c r="A1488" s="1">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4.25" customHeight="1" x14ac:dyDescent="0.25">
      <c r="A1489" s="1">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4.25" customHeight="1" x14ac:dyDescent="0.25">
      <c r="A1490" s="1">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4.25" customHeight="1" x14ac:dyDescent="0.25">
      <c r="A1491" s="1">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4.25" customHeight="1" x14ac:dyDescent="0.25">
      <c r="A1492" s="1">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4.25" customHeight="1" x14ac:dyDescent="0.25">
      <c r="A1493" s="1">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4.25" customHeight="1" x14ac:dyDescent="0.25">
      <c r="A1494" s="1">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4.25" customHeight="1" x14ac:dyDescent="0.25">
      <c r="A1495" s="1">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4.25" customHeight="1" x14ac:dyDescent="0.25">
      <c r="A1496" s="1">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4.25" customHeight="1" x14ac:dyDescent="0.25">
      <c r="A1497" s="1">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4.25" customHeight="1" x14ac:dyDescent="0.25">
      <c r="A1498" s="1">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4.25" customHeight="1" x14ac:dyDescent="0.25">
      <c r="A1499" s="1">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4.25" customHeight="1" x14ac:dyDescent="0.25">
      <c r="A1500" s="1">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4.25" customHeight="1" x14ac:dyDescent="0.25">
      <c r="A1501" s="1">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4.25" customHeight="1" x14ac:dyDescent="0.25">
      <c r="A1502" s="1">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4.25" customHeight="1" x14ac:dyDescent="0.25">
      <c r="A1503" s="1">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4.25" customHeight="1" x14ac:dyDescent="0.25">
      <c r="A1504" s="1">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4.25" customHeight="1" x14ac:dyDescent="0.25">
      <c r="A1505" s="1">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4.25" customHeight="1" x14ac:dyDescent="0.25">
      <c r="A1506" s="1">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4.25" customHeight="1" x14ac:dyDescent="0.25">
      <c r="A1507" s="1">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4.25" customHeight="1" x14ac:dyDescent="0.25">
      <c r="A1508" s="1">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4.25" customHeight="1" x14ac:dyDescent="0.25">
      <c r="A1509" s="1">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4.25" customHeight="1" x14ac:dyDescent="0.25">
      <c r="A1510" s="1">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4.25" customHeight="1" x14ac:dyDescent="0.25">
      <c r="A1511" s="1">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4.25" customHeight="1" x14ac:dyDescent="0.25">
      <c r="A1512" s="1">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4.25" customHeight="1" x14ac:dyDescent="0.25">
      <c r="A1513" s="1">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4.25" customHeight="1" x14ac:dyDescent="0.25">
      <c r="A1514" s="1">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4.25" customHeight="1" x14ac:dyDescent="0.25">
      <c r="A1515" s="1">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4.25" customHeight="1" x14ac:dyDescent="0.25">
      <c r="A1516" s="1">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4.25" customHeight="1" x14ac:dyDescent="0.25">
      <c r="A1517" s="1">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4.25" customHeight="1" x14ac:dyDescent="0.25">
      <c r="A1518" s="1">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4.25" customHeight="1" x14ac:dyDescent="0.25">
      <c r="A1519" s="1">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4.25" customHeight="1" x14ac:dyDescent="0.25">
      <c r="A1520" s="1">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4.25" customHeight="1" x14ac:dyDescent="0.25">
      <c r="A1521" s="1">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4.25" customHeight="1" x14ac:dyDescent="0.25">
      <c r="A1522" s="1">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4.25" customHeight="1" x14ac:dyDescent="0.25">
      <c r="A1523" s="1">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4.25" customHeight="1" x14ac:dyDescent="0.25">
      <c r="A1524" s="1">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4.25" customHeight="1" x14ac:dyDescent="0.25">
      <c r="A1525" s="1">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4.25" customHeight="1" x14ac:dyDescent="0.25">
      <c r="A1526" s="1">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4.25" customHeight="1" x14ac:dyDescent="0.25">
      <c r="A1527" s="1">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4.25" customHeight="1" x14ac:dyDescent="0.25">
      <c r="A1528" s="1">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4.25" customHeight="1" x14ac:dyDescent="0.25">
      <c r="A1529" s="1">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4.25" customHeight="1" x14ac:dyDescent="0.25">
      <c r="A1530" s="1">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4.25" customHeight="1" x14ac:dyDescent="0.25">
      <c r="A1531" s="1">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4.25" customHeight="1" x14ac:dyDescent="0.25">
      <c r="A1532" s="1">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4.25" customHeight="1" x14ac:dyDescent="0.25">
      <c r="A1533" s="1">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4.25" customHeight="1" x14ac:dyDescent="0.25">
      <c r="A1534" s="1">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4.25" customHeight="1" x14ac:dyDescent="0.25">
      <c r="A1535" s="1">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4.25" customHeight="1" x14ac:dyDescent="0.25">
      <c r="A1536" s="1">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4.25" customHeight="1" x14ac:dyDescent="0.25">
      <c r="A1537" s="1">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4.25" customHeight="1" x14ac:dyDescent="0.25">
      <c r="A1538" s="1">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4.25" customHeight="1" x14ac:dyDescent="0.25">
      <c r="A1539" s="1">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4.25" customHeight="1" x14ac:dyDescent="0.25">
      <c r="A1540" s="1">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4.25" customHeight="1" x14ac:dyDescent="0.25">
      <c r="A1541" s="1">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4.25" customHeight="1" x14ac:dyDescent="0.25">
      <c r="A1542" s="1">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4.25" customHeight="1" x14ac:dyDescent="0.25">
      <c r="A1543" s="1">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4.25" customHeight="1" x14ac:dyDescent="0.25">
      <c r="A1544" s="1">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4.25" customHeight="1" x14ac:dyDescent="0.25">
      <c r="A1545" s="1">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4.25" customHeight="1" x14ac:dyDescent="0.25">
      <c r="A1546" s="1">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4.25" customHeight="1" x14ac:dyDescent="0.25">
      <c r="A1547" s="1">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4.25" customHeight="1" x14ac:dyDescent="0.25">
      <c r="A1548" s="1">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4.25" customHeight="1" x14ac:dyDescent="0.25">
      <c r="A1549" s="1">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4.25" customHeight="1" x14ac:dyDescent="0.25">
      <c r="A1550" s="1">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4.25" customHeight="1" x14ac:dyDescent="0.25">
      <c r="A1551" s="1">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4.25" customHeight="1" x14ac:dyDescent="0.25">
      <c r="A1552" s="1">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4.25" customHeight="1" x14ac:dyDescent="0.25">
      <c r="A1553" s="1">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4.25" customHeight="1" x14ac:dyDescent="0.25">
      <c r="A1554" s="1">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4.25" customHeight="1" x14ac:dyDescent="0.25">
      <c r="A1555" s="1">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4.25" customHeight="1" x14ac:dyDescent="0.25">
      <c r="A1556" s="1">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4.25" customHeight="1" x14ac:dyDescent="0.25">
      <c r="A1557" s="1">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4.25" customHeight="1" x14ac:dyDescent="0.25">
      <c r="A1558" s="1">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4.25" customHeight="1" x14ac:dyDescent="0.25">
      <c r="A1559" s="1">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4.25" customHeight="1" x14ac:dyDescent="0.25">
      <c r="A1560" s="1">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4.25" customHeight="1" x14ac:dyDescent="0.25">
      <c r="A1561" s="1">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4.25" customHeight="1" x14ac:dyDescent="0.25">
      <c r="A1562" s="1">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4.25" customHeight="1" x14ac:dyDescent="0.25">
      <c r="A1563" s="1">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4.25" customHeight="1" x14ac:dyDescent="0.25">
      <c r="A1564" s="1">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4.25" customHeight="1" x14ac:dyDescent="0.25">
      <c r="A1565" s="1">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4.25" customHeight="1" x14ac:dyDescent="0.25">
      <c r="A1566" s="1">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4.25" customHeight="1" x14ac:dyDescent="0.25">
      <c r="A1567" s="1">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4.25" customHeight="1" x14ac:dyDescent="0.25">
      <c r="A1568" s="1">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4.25" customHeight="1" x14ac:dyDescent="0.25">
      <c r="A1569" s="1">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4.25" customHeight="1" x14ac:dyDescent="0.25">
      <c r="A1570" s="1">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4.25" customHeight="1" x14ac:dyDescent="0.25">
      <c r="A1571" s="1">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4.25" customHeight="1" x14ac:dyDescent="0.25">
      <c r="A1572" s="1">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4.25" customHeight="1" x14ac:dyDescent="0.25">
      <c r="A1573" s="1">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4.25" customHeight="1" x14ac:dyDescent="0.25">
      <c r="A1574" s="1">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4.25" customHeight="1" x14ac:dyDescent="0.25">
      <c r="A1575" s="1">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4.25" customHeight="1" x14ac:dyDescent="0.25">
      <c r="A1576" s="1">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4.25" customHeight="1" x14ac:dyDescent="0.25">
      <c r="A1577" s="1">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4.25" customHeight="1" x14ac:dyDescent="0.25">
      <c r="A1578" s="1">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4.25" customHeight="1" x14ac:dyDescent="0.25">
      <c r="A1579" s="1">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4.25" customHeight="1" x14ac:dyDescent="0.25">
      <c r="A1580" s="1">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4.25" customHeight="1" x14ac:dyDescent="0.25">
      <c r="A1581" s="1">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4.25" customHeight="1" x14ac:dyDescent="0.25">
      <c r="A1582" s="1">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4.25" customHeight="1" x14ac:dyDescent="0.25">
      <c r="A1583" s="1">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4.25" customHeight="1" x14ac:dyDescent="0.25">
      <c r="A1584" s="1">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4.25" customHeight="1" x14ac:dyDescent="0.25">
      <c r="A1585" s="1">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4.25" customHeight="1" x14ac:dyDescent="0.25">
      <c r="A1586" s="1">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4.25" customHeight="1" x14ac:dyDescent="0.25">
      <c r="A1587" s="1">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4.25" customHeight="1" x14ac:dyDescent="0.25">
      <c r="A1588" s="1">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4.25" customHeight="1" x14ac:dyDescent="0.25">
      <c r="A1589" s="1">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4.25" customHeight="1" x14ac:dyDescent="0.25">
      <c r="A1590" s="1">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4.25" customHeight="1" x14ac:dyDescent="0.25">
      <c r="A1591" s="1">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4.25" customHeight="1" x14ac:dyDescent="0.25">
      <c r="A1592" s="1">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4.25" customHeight="1" x14ac:dyDescent="0.25">
      <c r="A1593" s="1">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4.25" customHeight="1" x14ac:dyDescent="0.25">
      <c r="A1594" s="1">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4.25" customHeight="1" x14ac:dyDescent="0.25">
      <c r="A1595" s="1">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4.25" customHeight="1" x14ac:dyDescent="0.25">
      <c r="A1596" s="1">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4.25" customHeight="1" x14ac:dyDescent="0.25">
      <c r="A1597" s="1">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4.25" customHeight="1" x14ac:dyDescent="0.25">
      <c r="A1598" s="1">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4.25" customHeight="1" x14ac:dyDescent="0.25">
      <c r="A1599" s="1">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4.25" customHeight="1" x14ac:dyDescent="0.25">
      <c r="A1600" s="1">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4.25" customHeight="1" x14ac:dyDescent="0.25">
      <c r="A1601" s="1">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4.25" customHeight="1" x14ac:dyDescent="0.25">
      <c r="A1602" s="1">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4.25" customHeight="1" x14ac:dyDescent="0.25">
      <c r="A1603" s="1">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4.25" customHeight="1" x14ac:dyDescent="0.25">
      <c r="A1604" s="1">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4.25" customHeight="1" x14ac:dyDescent="0.25">
      <c r="A1605" s="1">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4.25" customHeight="1" x14ac:dyDescent="0.25">
      <c r="A1606" s="1">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4.25" customHeight="1" x14ac:dyDescent="0.25">
      <c r="A1607" s="1">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4.25" customHeight="1" x14ac:dyDescent="0.25">
      <c r="A1608" s="1">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4.25" customHeight="1" x14ac:dyDescent="0.25">
      <c r="A1609" s="1">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4.25" customHeight="1" x14ac:dyDescent="0.25">
      <c r="A1610" s="1">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4.25" customHeight="1" x14ac:dyDescent="0.25">
      <c r="A1611" s="1">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4.25" customHeight="1" x14ac:dyDescent="0.25">
      <c r="A1612" s="1">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4.25" customHeight="1" x14ac:dyDescent="0.25">
      <c r="A1613" s="1">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4.25" customHeight="1" x14ac:dyDescent="0.25">
      <c r="A1614" s="1">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4.25" customHeight="1" x14ac:dyDescent="0.25">
      <c r="A1615" s="1">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4.25" customHeight="1" x14ac:dyDescent="0.25">
      <c r="A1616" s="1">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4.25" customHeight="1" x14ac:dyDescent="0.25">
      <c r="A1617" s="1">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4.25" customHeight="1" x14ac:dyDescent="0.25">
      <c r="A1618" s="1">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4.25" customHeight="1" x14ac:dyDescent="0.25">
      <c r="A1619" s="1">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4.25" customHeight="1" x14ac:dyDescent="0.25">
      <c r="A1620" s="1">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4.25" customHeight="1" x14ac:dyDescent="0.25">
      <c r="A1621" s="1">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4.25" customHeight="1" x14ac:dyDescent="0.25">
      <c r="A1622" s="1">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4.25" customHeight="1" x14ac:dyDescent="0.25">
      <c r="A1623" s="1">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4.25" customHeight="1" x14ac:dyDescent="0.25">
      <c r="A1624" s="1">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4.25" customHeight="1" x14ac:dyDescent="0.25">
      <c r="A1625" s="1">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4.25" customHeight="1" x14ac:dyDescent="0.25">
      <c r="A1626" s="1">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4.25" customHeight="1" x14ac:dyDescent="0.25">
      <c r="A1627" s="1">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4.25" customHeight="1" x14ac:dyDescent="0.25">
      <c r="A1628" s="1">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4.25" customHeight="1" x14ac:dyDescent="0.25">
      <c r="A1629" s="1">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4.25" customHeight="1" x14ac:dyDescent="0.25">
      <c r="A1630" s="1">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4.25" customHeight="1" x14ac:dyDescent="0.25">
      <c r="A1631" s="1">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4.25" customHeight="1" x14ac:dyDescent="0.25">
      <c r="A1632" s="1">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4.25" customHeight="1" x14ac:dyDescent="0.25">
      <c r="A1633" s="1">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4.25" customHeight="1" x14ac:dyDescent="0.25">
      <c r="A1634" s="1">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4.25" customHeight="1" x14ac:dyDescent="0.25">
      <c r="A1635" s="1">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4.25" customHeight="1" x14ac:dyDescent="0.25">
      <c r="A1636" s="1">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4.25" customHeight="1" x14ac:dyDescent="0.25">
      <c r="A1637" s="1">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4.25" customHeight="1" x14ac:dyDescent="0.25">
      <c r="A1638" s="1">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4.25" customHeight="1" x14ac:dyDescent="0.25">
      <c r="A1639" s="1">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4.25" customHeight="1" x14ac:dyDescent="0.25">
      <c r="A1640" s="1">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4.25" customHeight="1" x14ac:dyDescent="0.25">
      <c r="A1641" s="1">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4.25" customHeight="1" x14ac:dyDescent="0.25">
      <c r="A1642" s="1">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4.25" customHeight="1" x14ac:dyDescent="0.25">
      <c r="A1643" s="1">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4.25" customHeight="1" x14ac:dyDescent="0.25">
      <c r="A1644" s="1">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4.25" customHeight="1" x14ac:dyDescent="0.25">
      <c r="A1645" s="1">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4.25" customHeight="1" x14ac:dyDescent="0.25">
      <c r="A1646" s="1">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4.25" customHeight="1" x14ac:dyDescent="0.25">
      <c r="A1647" s="1">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4.25" customHeight="1" x14ac:dyDescent="0.25">
      <c r="A1648" s="1">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4.25" customHeight="1" x14ac:dyDescent="0.25">
      <c r="A1649" s="1">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4.25" customHeight="1" x14ac:dyDescent="0.25">
      <c r="A1650" s="1">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4.25" customHeight="1" x14ac:dyDescent="0.25">
      <c r="A1651" s="1">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4.25" customHeight="1" x14ac:dyDescent="0.25">
      <c r="A1652" s="1">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4.25" customHeight="1" x14ac:dyDescent="0.25">
      <c r="A1653" s="1">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4.25" customHeight="1" x14ac:dyDescent="0.25">
      <c r="A1654" s="1">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4.25" customHeight="1" x14ac:dyDescent="0.25">
      <c r="A1655" s="1">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4.25" customHeight="1" x14ac:dyDescent="0.25">
      <c r="A1656" s="1">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4.25" customHeight="1" x14ac:dyDescent="0.25">
      <c r="A1657" s="1">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4.25" customHeight="1" x14ac:dyDescent="0.25">
      <c r="A1658" s="1">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4.25" customHeight="1" x14ac:dyDescent="0.25">
      <c r="A1659" s="1">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4.25" customHeight="1" x14ac:dyDescent="0.25">
      <c r="A1660" s="1">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4.25" customHeight="1" x14ac:dyDescent="0.25">
      <c r="A1661" s="1">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4.25" customHeight="1" x14ac:dyDescent="0.25">
      <c r="A1662" s="1">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4.25" customHeight="1" x14ac:dyDescent="0.25">
      <c r="A1663" s="1">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4.25" customHeight="1" x14ac:dyDescent="0.25">
      <c r="A1664" s="1">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4.25" customHeight="1" x14ac:dyDescent="0.25">
      <c r="A1665" s="1">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4.25" customHeight="1" x14ac:dyDescent="0.25">
      <c r="A1666" s="1">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4.25" customHeight="1" x14ac:dyDescent="0.25">
      <c r="A1667" s="1">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4.25" customHeight="1" x14ac:dyDescent="0.25">
      <c r="A1668" s="1">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4.25" customHeight="1" x14ac:dyDescent="0.25">
      <c r="A1669" s="1">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4.25" customHeight="1" x14ac:dyDescent="0.25">
      <c r="A1670" s="1">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4.25" customHeight="1" x14ac:dyDescent="0.25">
      <c r="A1671" s="1">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4.25" customHeight="1" x14ac:dyDescent="0.25">
      <c r="A1672" s="1">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4.25" customHeight="1" x14ac:dyDescent="0.25">
      <c r="A1673" s="1">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4.25" customHeight="1" x14ac:dyDescent="0.25">
      <c r="A1674" s="1">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4.25" customHeight="1" x14ac:dyDescent="0.25">
      <c r="A1675" s="1">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4.25" customHeight="1" x14ac:dyDescent="0.25">
      <c r="A1676" s="1">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4.25" customHeight="1" x14ac:dyDescent="0.25">
      <c r="A1677" s="1">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4.25" customHeight="1" x14ac:dyDescent="0.25">
      <c r="A1678" s="1">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4.25" customHeight="1" x14ac:dyDescent="0.25">
      <c r="A1679" s="1">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4.25" customHeight="1" x14ac:dyDescent="0.25">
      <c r="A1680" s="1">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4.25" customHeight="1" x14ac:dyDescent="0.25">
      <c r="A1681" s="1">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4.25" customHeight="1" x14ac:dyDescent="0.25">
      <c r="A1682" s="1">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4.25" customHeight="1" x14ac:dyDescent="0.25">
      <c r="A1683" s="1">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4.25" customHeight="1" x14ac:dyDescent="0.25">
      <c r="A1684" s="1">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4.25" customHeight="1" x14ac:dyDescent="0.25">
      <c r="A1685" s="1">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4.25" customHeight="1" x14ac:dyDescent="0.25">
      <c r="A1686" s="1">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4.25" customHeight="1" x14ac:dyDescent="0.25">
      <c r="A1687" s="1">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4.25" customHeight="1" x14ac:dyDescent="0.25">
      <c r="A1688" s="1">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4.25" customHeight="1" x14ac:dyDescent="0.25">
      <c r="A1689" s="1">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4.25" customHeight="1" x14ac:dyDescent="0.25">
      <c r="A1690" s="1">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4.25" customHeight="1" x14ac:dyDescent="0.25">
      <c r="A1691" s="1">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4.25" customHeight="1" x14ac:dyDescent="0.25">
      <c r="A1692" s="1">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4.25" customHeight="1" x14ac:dyDescent="0.25">
      <c r="A1693" s="1">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4.25" customHeight="1" x14ac:dyDescent="0.25">
      <c r="A1694" s="1">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4.25" customHeight="1" x14ac:dyDescent="0.25">
      <c r="A1695" s="1">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4.25" customHeight="1" x14ac:dyDescent="0.25">
      <c r="A1696" s="1">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4.25" customHeight="1" x14ac:dyDescent="0.25">
      <c r="A1697" s="1">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4.25" customHeight="1" x14ac:dyDescent="0.25">
      <c r="A1698" s="1">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4.25" customHeight="1" x14ac:dyDescent="0.25">
      <c r="A1699" s="1">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4.25" customHeight="1" x14ac:dyDescent="0.25">
      <c r="A1700" s="1">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4.25" customHeight="1" x14ac:dyDescent="0.25">
      <c r="A1701" s="1">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4.25" customHeight="1" x14ac:dyDescent="0.25">
      <c r="A1702" s="1">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4.25" customHeight="1" x14ac:dyDescent="0.25">
      <c r="A1703" s="1">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4.25" customHeight="1" x14ac:dyDescent="0.25">
      <c r="A1704" s="1">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4.25" customHeight="1" x14ac:dyDescent="0.25">
      <c r="A1705" s="1">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4.25" customHeight="1" x14ac:dyDescent="0.25">
      <c r="A1706" s="1">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4.25" customHeight="1" x14ac:dyDescent="0.25">
      <c r="A1707" s="1">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4.25" customHeight="1" x14ac:dyDescent="0.25">
      <c r="A1708" s="1">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4.25" customHeight="1" x14ac:dyDescent="0.25">
      <c r="A1709" s="1">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4.25" customHeight="1" x14ac:dyDescent="0.25">
      <c r="A1710" s="1">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4.25" customHeight="1" x14ac:dyDescent="0.25">
      <c r="A1711" s="1">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4.25" customHeight="1" x14ac:dyDescent="0.25">
      <c r="A1712" s="1">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4.25" customHeight="1" x14ac:dyDescent="0.25">
      <c r="A1713" s="1">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4.25" customHeight="1" x14ac:dyDescent="0.25">
      <c r="A1714" s="1">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4.25" customHeight="1" x14ac:dyDescent="0.25">
      <c r="A1715" s="1">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4.25" customHeight="1" x14ac:dyDescent="0.25">
      <c r="A1716" s="1">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4.25" customHeight="1" x14ac:dyDescent="0.25">
      <c r="A1717" s="1">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4.25" customHeight="1" x14ac:dyDescent="0.25">
      <c r="A1718" s="1">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4.25" customHeight="1" x14ac:dyDescent="0.25">
      <c r="A1719" s="1">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4.25" customHeight="1" x14ac:dyDescent="0.25">
      <c r="A1720" s="1">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4.25" customHeight="1" x14ac:dyDescent="0.25">
      <c r="A1721" s="1">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4.25" customHeight="1" x14ac:dyDescent="0.25">
      <c r="A1722" s="1">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4.25" customHeight="1" x14ac:dyDescent="0.25">
      <c r="A1723" s="1">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4.25" customHeight="1" x14ac:dyDescent="0.25">
      <c r="A1724" s="1">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4.25" customHeight="1" x14ac:dyDescent="0.25">
      <c r="A1725" s="1">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4.25" customHeight="1" x14ac:dyDescent="0.25">
      <c r="A1726" s="1">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4.25" customHeight="1" x14ac:dyDescent="0.25">
      <c r="A1727" s="1">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4.25" customHeight="1" x14ac:dyDescent="0.25">
      <c r="A1728" s="1">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4.25" customHeight="1" x14ac:dyDescent="0.25">
      <c r="A1729" s="1">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4.25" customHeight="1" x14ac:dyDescent="0.25">
      <c r="A1730" s="1">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4.25" customHeight="1" x14ac:dyDescent="0.25">
      <c r="A1731" s="1">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4.25" customHeight="1" x14ac:dyDescent="0.25">
      <c r="A1732" s="1">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4.25" customHeight="1" x14ac:dyDescent="0.25">
      <c r="A1733" s="1">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4.25" customHeight="1" x14ac:dyDescent="0.25">
      <c r="A1734" s="1">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4.25" customHeight="1" x14ac:dyDescent="0.25">
      <c r="A1735" s="1">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4.25" customHeight="1" x14ac:dyDescent="0.25">
      <c r="A1736" s="1">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4.25" customHeight="1" x14ac:dyDescent="0.25">
      <c r="A1737" s="1">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4.25" customHeight="1" x14ac:dyDescent="0.25">
      <c r="A1738" s="1">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4.25" customHeight="1" x14ac:dyDescent="0.25">
      <c r="A1739" s="1">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4.25" customHeight="1" x14ac:dyDescent="0.25">
      <c r="A1740" s="1">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4.25" customHeight="1" x14ac:dyDescent="0.25">
      <c r="A1741" s="1">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4.25" customHeight="1" x14ac:dyDescent="0.25">
      <c r="A1742" s="1">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4.25" customHeight="1" x14ac:dyDescent="0.25">
      <c r="A1743" s="1">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4.25" customHeight="1" x14ac:dyDescent="0.25">
      <c r="A1744" s="1">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4.25" customHeight="1" x14ac:dyDescent="0.25">
      <c r="A1745" s="1">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4.25" customHeight="1" x14ac:dyDescent="0.25">
      <c r="A1746" s="1">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4.25" customHeight="1" x14ac:dyDescent="0.25">
      <c r="A1747" s="1">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4.25" customHeight="1" x14ac:dyDescent="0.25">
      <c r="A1748" s="1">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4.25" customHeight="1" x14ac:dyDescent="0.25">
      <c r="A1749" s="1">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4.25" customHeight="1" x14ac:dyDescent="0.25">
      <c r="A1750" s="1">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4.25" customHeight="1" x14ac:dyDescent="0.25">
      <c r="A1751" s="1">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4.25" customHeight="1" x14ac:dyDescent="0.25">
      <c r="A1752" s="1">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4.25" customHeight="1" x14ac:dyDescent="0.25">
      <c r="A1753" s="1">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4.25" customHeight="1" x14ac:dyDescent="0.25">
      <c r="A1754" s="1">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4.25" customHeight="1" x14ac:dyDescent="0.25">
      <c r="A1755" s="1">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4.25" customHeight="1" x14ac:dyDescent="0.25">
      <c r="A1756" s="1">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4.25" customHeight="1" x14ac:dyDescent="0.25">
      <c r="A1757" s="1">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4.25" customHeight="1" x14ac:dyDescent="0.25">
      <c r="A1758" s="1">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4.25" customHeight="1" x14ac:dyDescent="0.25">
      <c r="A1759" s="1">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4.25" customHeight="1" x14ac:dyDescent="0.25">
      <c r="A1760" s="1">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4.25" customHeight="1" x14ac:dyDescent="0.25">
      <c r="A1761" s="1">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4.25" customHeight="1" x14ac:dyDescent="0.25">
      <c r="A1762" s="1">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4.25" customHeight="1" x14ac:dyDescent="0.25">
      <c r="A1763" s="1">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4.25" customHeight="1" x14ac:dyDescent="0.25">
      <c r="A1764" s="1">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4.25" customHeight="1" x14ac:dyDescent="0.25">
      <c r="A1765" s="1">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4.25" customHeight="1" x14ac:dyDescent="0.25">
      <c r="A1766" s="1">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4.25" customHeight="1" x14ac:dyDescent="0.25">
      <c r="A1767" s="1">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4.25" customHeight="1" x14ac:dyDescent="0.25">
      <c r="A1768" s="1">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4.25" customHeight="1" x14ac:dyDescent="0.25">
      <c r="A1769" s="1">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4.25" customHeight="1" x14ac:dyDescent="0.25">
      <c r="A1770" s="1">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4.25" customHeight="1" x14ac:dyDescent="0.25">
      <c r="A1771" s="1">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4.25" customHeight="1" x14ac:dyDescent="0.25">
      <c r="A1772" s="1">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4.25" customHeight="1" x14ac:dyDescent="0.25">
      <c r="A1773" s="1">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4.25" customHeight="1" x14ac:dyDescent="0.25">
      <c r="A1774" s="1">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4.25" customHeight="1" x14ac:dyDescent="0.25">
      <c r="A1775" s="1">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4.25" customHeight="1" x14ac:dyDescent="0.25">
      <c r="A1776" s="1">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4.25" customHeight="1" x14ac:dyDescent="0.25">
      <c r="A1777" s="1">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4.25" customHeight="1" x14ac:dyDescent="0.25">
      <c r="A1778" s="1">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4.25" customHeight="1" x14ac:dyDescent="0.25">
      <c r="A1779" s="1">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4.25" customHeight="1" x14ac:dyDescent="0.25">
      <c r="A1780" s="1">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4.25" customHeight="1" x14ac:dyDescent="0.25">
      <c r="A1781" s="1">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4.25" customHeight="1" x14ac:dyDescent="0.25">
      <c r="A1782" s="1">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4.25" customHeight="1" x14ac:dyDescent="0.25">
      <c r="A1783" s="1">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4.25" customHeight="1" x14ac:dyDescent="0.25">
      <c r="A1784" s="1">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4.25" customHeight="1" x14ac:dyDescent="0.25">
      <c r="A1785" s="1">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4.25" customHeight="1" x14ac:dyDescent="0.25">
      <c r="A1786" s="1">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4.25" customHeight="1" x14ac:dyDescent="0.25">
      <c r="A1787" s="1">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4.25" customHeight="1" x14ac:dyDescent="0.25">
      <c r="A1788" s="1">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4.25" customHeight="1" x14ac:dyDescent="0.25">
      <c r="A1789" s="1">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4.25" customHeight="1" x14ac:dyDescent="0.25">
      <c r="A1790" s="1">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4.25" customHeight="1" x14ac:dyDescent="0.25">
      <c r="A1791" s="1">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4.25" customHeight="1" x14ac:dyDescent="0.25">
      <c r="A1792" s="1">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4.25" customHeight="1" x14ac:dyDescent="0.25">
      <c r="A1793" s="1">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4.25" customHeight="1" x14ac:dyDescent="0.25">
      <c r="A1794" s="1">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4.25" customHeight="1" x14ac:dyDescent="0.25">
      <c r="A1795" s="1">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4.25" customHeight="1" x14ac:dyDescent="0.25">
      <c r="A1796" s="1">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4.25" customHeight="1" x14ac:dyDescent="0.25">
      <c r="A1797" s="1">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4.25" customHeight="1" x14ac:dyDescent="0.25">
      <c r="A1798" s="1">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4.25" customHeight="1" x14ac:dyDescent="0.25">
      <c r="A1799" s="1">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4.25" customHeight="1" x14ac:dyDescent="0.25">
      <c r="A1800" s="1">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4.25" customHeight="1" x14ac:dyDescent="0.25">
      <c r="A1801" s="1">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4.25" customHeight="1" x14ac:dyDescent="0.25">
      <c r="A1802" s="1">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4.25" customHeight="1" x14ac:dyDescent="0.25">
      <c r="A1803" s="1">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4.25" customHeight="1" x14ac:dyDescent="0.25">
      <c r="A1804" s="1">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4.25" customHeight="1" x14ac:dyDescent="0.25">
      <c r="A1805" s="1">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4.25" customHeight="1" x14ac:dyDescent="0.25">
      <c r="A1806" s="1">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4.25" customHeight="1" x14ac:dyDescent="0.25">
      <c r="A1807" s="1">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4.25" customHeight="1" x14ac:dyDescent="0.25">
      <c r="A1808" s="1">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4.25" customHeight="1" x14ac:dyDescent="0.25">
      <c r="A1809" s="1">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4.25" customHeight="1" x14ac:dyDescent="0.25">
      <c r="A1810" s="1">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4.25" customHeight="1" x14ac:dyDescent="0.25">
      <c r="A1811" s="1">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4.25" customHeight="1" x14ac:dyDescent="0.25">
      <c r="A1812" s="1">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4.25" customHeight="1" x14ac:dyDescent="0.25">
      <c r="A1813" s="1">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4.25" customHeight="1" x14ac:dyDescent="0.25">
      <c r="A1814" s="1">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4.25" customHeight="1" x14ac:dyDescent="0.25">
      <c r="A1815" s="1">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4.25" customHeight="1" x14ac:dyDescent="0.25">
      <c r="A1816" s="1">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4.25" customHeight="1" x14ac:dyDescent="0.25">
      <c r="A1817" s="1">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4.25" customHeight="1" x14ac:dyDescent="0.25">
      <c r="A1818" s="1">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4.25" customHeight="1" x14ac:dyDescent="0.25">
      <c r="A1819" s="1">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4.25" customHeight="1" x14ac:dyDescent="0.25">
      <c r="A1820" s="1">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4.25" customHeight="1" x14ac:dyDescent="0.25">
      <c r="A1821" s="1">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4.25" customHeight="1" x14ac:dyDescent="0.25">
      <c r="A1822" s="1">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4.25" customHeight="1" x14ac:dyDescent="0.25">
      <c r="A1823" s="1">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4.25" customHeight="1" x14ac:dyDescent="0.25">
      <c r="A1824" s="1">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4.25" customHeight="1" x14ac:dyDescent="0.25">
      <c r="A1825" s="1">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4.25" customHeight="1" x14ac:dyDescent="0.25">
      <c r="A1826" s="1">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4.25" customHeight="1" x14ac:dyDescent="0.25">
      <c r="A1827" s="1">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4.25" customHeight="1" x14ac:dyDescent="0.25">
      <c r="A1828" s="1">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4.25" customHeight="1" x14ac:dyDescent="0.25">
      <c r="A1829" s="1">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4.25" customHeight="1" x14ac:dyDescent="0.25">
      <c r="A1830" s="1">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4.25" customHeight="1" x14ac:dyDescent="0.25">
      <c r="A1831" s="1">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4.25" customHeight="1" x14ac:dyDescent="0.25">
      <c r="A1832" s="1">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4.25" customHeight="1" x14ac:dyDescent="0.25">
      <c r="A1833" s="1">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4.25" customHeight="1" x14ac:dyDescent="0.25">
      <c r="A1834" s="1">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4.25" customHeight="1" x14ac:dyDescent="0.25">
      <c r="A1835" s="1">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4.25" customHeight="1" x14ac:dyDescent="0.25">
      <c r="A1836" s="1">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4.25" customHeight="1" x14ac:dyDescent="0.25">
      <c r="A1837" s="1">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4.25" customHeight="1" x14ac:dyDescent="0.25">
      <c r="A1838" s="1">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4.25" customHeight="1" x14ac:dyDescent="0.25">
      <c r="A1839" s="1">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4.25" customHeight="1" x14ac:dyDescent="0.25">
      <c r="A1840" s="1">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4.25" customHeight="1" x14ac:dyDescent="0.25">
      <c r="A1841" s="1">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4.25" customHeight="1" x14ac:dyDescent="0.25">
      <c r="A1842" s="1">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4.25" customHeight="1" x14ac:dyDescent="0.25">
      <c r="A1843" s="1">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4.25" customHeight="1" x14ac:dyDescent="0.25">
      <c r="A1844" s="1">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4.25" customHeight="1" x14ac:dyDescent="0.25">
      <c r="A1845" s="1">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4.25" customHeight="1" x14ac:dyDescent="0.25">
      <c r="A1846" s="1">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4.25" customHeight="1" x14ac:dyDescent="0.25">
      <c r="A1847" s="1">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4.25" customHeight="1" x14ac:dyDescent="0.25">
      <c r="A1848" s="1">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4.25" customHeight="1" x14ac:dyDescent="0.25">
      <c r="A1849" s="1">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4.25" customHeight="1" x14ac:dyDescent="0.25">
      <c r="A1850" s="1">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4.25" customHeight="1" x14ac:dyDescent="0.25">
      <c r="A1851" s="1">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4.25" customHeight="1" x14ac:dyDescent="0.25">
      <c r="A1852" s="1">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4.25" customHeight="1" x14ac:dyDescent="0.25">
      <c r="A1853" s="1">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4.25" customHeight="1" x14ac:dyDescent="0.25">
      <c r="A1854" s="1">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4.25" customHeight="1" x14ac:dyDescent="0.25">
      <c r="A1855" s="1">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4.25" customHeight="1" x14ac:dyDescent="0.25">
      <c r="A1856" s="1">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4.25" customHeight="1" x14ac:dyDescent="0.25">
      <c r="A1857" s="1">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4.25" customHeight="1" x14ac:dyDescent="0.25">
      <c r="A1858" s="1">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4.25" customHeight="1" x14ac:dyDescent="0.25">
      <c r="A1859" s="1">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4.25" customHeight="1" x14ac:dyDescent="0.25">
      <c r="A1860" s="1">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4.25" customHeight="1" x14ac:dyDescent="0.25">
      <c r="A1861" s="1">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4.25" customHeight="1" x14ac:dyDescent="0.25">
      <c r="A1862" s="1">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4.25" customHeight="1" x14ac:dyDescent="0.25">
      <c r="A1863" s="1">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4.25" customHeight="1" x14ac:dyDescent="0.25">
      <c r="A1864" s="1">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4.25" customHeight="1" x14ac:dyDescent="0.25">
      <c r="A1865" s="1">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4.25" customHeight="1" x14ac:dyDescent="0.25">
      <c r="A1866" s="1">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4.25" customHeight="1" x14ac:dyDescent="0.25">
      <c r="A1867" s="1">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4.25" customHeight="1" x14ac:dyDescent="0.25">
      <c r="A1868" s="1">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4.25" customHeight="1" x14ac:dyDescent="0.25">
      <c r="A1869" s="1">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4.25" customHeight="1" x14ac:dyDescent="0.25">
      <c r="A1870" s="1">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4.25" customHeight="1" x14ac:dyDescent="0.25">
      <c r="A1871" s="1">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4.25" customHeight="1" x14ac:dyDescent="0.25">
      <c r="A1872" s="1">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4.25" customHeight="1" x14ac:dyDescent="0.25">
      <c r="A1873" s="1">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4.25" customHeight="1" x14ac:dyDescent="0.25">
      <c r="A1874" s="1">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4.25" customHeight="1" x14ac:dyDescent="0.25">
      <c r="A1875" s="1">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4.25" customHeight="1" x14ac:dyDescent="0.25">
      <c r="A1876" s="1">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4.25" customHeight="1" x14ac:dyDescent="0.25">
      <c r="A1877" s="1">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4.25" customHeight="1" x14ac:dyDescent="0.25">
      <c r="A1878" s="1">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4.25" customHeight="1" x14ac:dyDescent="0.25">
      <c r="A1879" s="1">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4.25" customHeight="1" x14ac:dyDescent="0.25">
      <c r="A1880" s="1">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4.25" customHeight="1" x14ac:dyDescent="0.25">
      <c r="A1881" s="1">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4.25" customHeight="1" x14ac:dyDescent="0.25">
      <c r="A1882" s="1">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4.25" customHeight="1" x14ac:dyDescent="0.25">
      <c r="A1883" s="1">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4.25" customHeight="1" x14ac:dyDescent="0.25">
      <c r="A1884" s="1">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4.25" customHeight="1" x14ac:dyDescent="0.25">
      <c r="A1885" s="1">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4.25" customHeight="1" x14ac:dyDescent="0.25">
      <c r="A1886" s="1">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4.25" customHeight="1" x14ac:dyDescent="0.25">
      <c r="A1887" s="1">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4.25" customHeight="1" x14ac:dyDescent="0.25">
      <c r="A1888" s="1">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4.25" customHeight="1" x14ac:dyDescent="0.25">
      <c r="A1889" s="1">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4.25" customHeight="1" x14ac:dyDescent="0.25">
      <c r="A1890" s="1">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4.25" customHeight="1" x14ac:dyDescent="0.25">
      <c r="A1891" s="1">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4.25" customHeight="1" x14ac:dyDescent="0.25">
      <c r="A1892" s="1">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4.25" customHeight="1" x14ac:dyDescent="0.25">
      <c r="A1893" s="1">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4.25" customHeight="1" x14ac:dyDescent="0.25">
      <c r="A1894" s="1">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4.25" customHeight="1" x14ac:dyDescent="0.25">
      <c r="A1895" s="1">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4.25" customHeight="1" x14ac:dyDescent="0.25">
      <c r="A1896" s="1">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4.25" customHeight="1" x14ac:dyDescent="0.25">
      <c r="A1897" s="1">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4.25" customHeight="1" x14ac:dyDescent="0.25">
      <c r="A1898" s="1">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4.25" customHeight="1" x14ac:dyDescent="0.25">
      <c r="A1899" s="1">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4.25" customHeight="1" x14ac:dyDescent="0.25">
      <c r="A1900" s="1">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4.25" customHeight="1" x14ac:dyDescent="0.25">
      <c r="A1901" s="1">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4.25" customHeight="1" x14ac:dyDescent="0.25">
      <c r="A1902" s="1">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4.25" customHeight="1" x14ac:dyDescent="0.25">
      <c r="A1903" s="1">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4.25" customHeight="1" x14ac:dyDescent="0.25">
      <c r="A1904" s="1">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4.25" customHeight="1" x14ac:dyDescent="0.25">
      <c r="A1905" s="1">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4.25" customHeight="1" x14ac:dyDescent="0.25">
      <c r="A1906" s="1">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4.25" customHeight="1" x14ac:dyDescent="0.25">
      <c r="A1907" s="1">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4.25" customHeight="1" x14ac:dyDescent="0.25">
      <c r="A1908" s="1">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4.25" customHeight="1" x14ac:dyDescent="0.25">
      <c r="A1909" s="1">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4.25" customHeight="1" x14ac:dyDescent="0.25">
      <c r="A1910" s="1">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4.25" customHeight="1" x14ac:dyDescent="0.25">
      <c r="A1911" s="1">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4.25" customHeight="1" x14ac:dyDescent="0.25">
      <c r="A1912" s="1">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4.25" customHeight="1" x14ac:dyDescent="0.25">
      <c r="A1913" s="1">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4.25" customHeight="1" x14ac:dyDescent="0.25">
      <c r="A1914" s="1">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4.25" customHeight="1" x14ac:dyDescent="0.25">
      <c r="A1915" s="1">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4.25" customHeight="1" x14ac:dyDescent="0.25">
      <c r="A1916" s="1">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4.25" customHeight="1" x14ac:dyDescent="0.25">
      <c r="A1917" s="1">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4.25" customHeight="1" x14ac:dyDescent="0.25">
      <c r="A1918" s="1">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4.25" customHeight="1" x14ac:dyDescent="0.25">
      <c r="A1919" s="1">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4.25" customHeight="1" x14ac:dyDescent="0.25">
      <c r="A1920" s="1">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4.25" customHeight="1" x14ac:dyDescent="0.25">
      <c r="A1921" s="1">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4.25" customHeight="1" x14ac:dyDescent="0.25">
      <c r="A1922" s="1">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4.25" customHeight="1" x14ac:dyDescent="0.25">
      <c r="A1923" s="1">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4.25" customHeight="1" x14ac:dyDescent="0.25">
      <c r="A1924" s="1">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4.25" customHeight="1" x14ac:dyDescent="0.25">
      <c r="A1925" s="1">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4.25" customHeight="1" x14ac:dyDescent="0.25">
      <c r="A1926" s="1">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4.25" customHeight="1" x14ac:dyDescent="0.25">
      <c r="A1927" s="1">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4.25" customHeight="1" x14ac:dyDescent="0.25">
      <c r="A1928" s="1">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4.25" customHeight="1" x14ac:dyDescent="0.25">
      <c r="A1929" s="1">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4.25" customHeight="1" x14ac:dyDescent="0.25">
      <c r="A1930" s="1">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4.25" customHeight="1" x14ac:dyDescent="0.25">
      <c r="A1931" s="1">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4.25" customHeight="1" x14ac:dyDescent="0.25">
      <c r="A1932" s="1">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4.25" customHeight="1" x14ac:dyDescent="0.25">
      <c r="A1933" s="1">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4.25" customHeight="1" x14ac:dyDescent="0.25">
      <c r="A1934" s="1">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4.25" customHeight="1" x14ac:dyDescent="0.25">
      <c r="A1935" s="1">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4.25" customHeight="1" x14ac:dyDescent="0.25">
      <c r="A1936" s="1">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4.25" customHeight="1" x14ac:dyDescent="0.25">
      <c r="A1937" s="1">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4.25" customHeight="1" x14ac:dyDescent="0.25">
      <c r="A1938" s="1">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4.25" customHeight="1" x14ac:dyDescent="0.25">
      <c r="A1939" s="1">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4.25" customHeight="1" x14ac:dyDescent="0.25">
      <c r="A1940" s="1">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4.25" customHeight="1" x14ac:dyDescent="0.25">
      <c r="A1941" s="1">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4.25" customHeight="1" x14ac:dyDescent="0.25">
      <c r="A1942" s="1">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4.25" customHeight="1" x14ac:dyDescent="0.25">
      <c r="A1943" s="1">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4.25" customHeight="1" x14ac:dyDescent="0.25">
      <c r="A1944" s="1">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4.25" customHeight="1" x14ac:dyDescent="0.25">
      <c r="A1945" s="1">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4.25" customHeight="1" x14ac:dyDescent="0.25">
      <c r="A1946" s="1">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4.25" customHeight="1" x14ac:dyDescent="0.25">
      <c r="A1947" s="1">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4.25" customHeight="1" x14ac:dyDescent="0.25">
      <c r="A1948" s="1">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4.25" customHeight="1" x14ac:dyDescent="0.25">
      <c r="A1949" s="1">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4.25" customHeight="1" x14ac:dyDescent="0.25">
      <c r="A1950" s="1">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4.25" customHeight="1" x14ac:dyDescent="0.25">
      <c r="A1951" s="1">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4.25" customHeight="1" x14ac:dyDescent="0.25">
      <c r="A1952" s="1">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4.25" customHeight="1" x14ac:dyDescent="0.25">
      <c r="A1953" s="1">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4.25" customHeight="1" x14ac:dyDescent="0.25">
      <c r="A1954" s="1">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4.25" customHeight="1" x14ac:dyDescent="0.25">
      <c r="A1955" s="1">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4.25" customHeight="1" x14ac:dyDescent="0.25">
      <c r="A1956" s="1">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4.25" customHeight="1" x14ac:dyDescent="0.25">
      <c r="A1957" s="1">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4.25" customHeight="1" x14ac:dyDescent="0.25">
      <c r="A1958" s="1">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4.25" customHeight="1" x14ac:dyDescent="0.25">
      <c r="A1959" s="1">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4.25" customHeight="1" x14ac:dyDescent="0.25">
      <c r="A1960" s="1">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4.25" customHeight="1" x14ac:dyDescent="0.25">
      <c r="A1961" s="1">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4.25" customHeight="1" x14ac:dyDescent="0.25">
      <c r="A1962" s="1">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4.25" customHeight="1" x14ac:dyDescent="0.25">
      <c r="A1963" s="1">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4.25" customHeight="1" x14ac:dyDescent="0.25">
      <c r="A1964" s="1">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4.25" customHeight="1" x14ac:dyDescent="0.25">
      <c r="A1965" s="1">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4.25" customHeight="1" x14ac:dyDescent="0.25">
      <c r="A1966" s="1">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4.25" customHeight="1" x14ac:dyDescent="0.25">
      <c r="A1967" s="1">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4.25" customHeight="1" x14ac:dyDescent="0.25">
      <c r="A1968" s="1">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4.25" customHeight="1" x14ac:dyDescent="0.25">
      <c r="A1969" s="1">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4.25" customHeight="1" x14ac:dyDescent="0.25">
      <c r="A1970" s="1">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4.25" customHeight="1" x14ac:dyDescent="0.25">
      <c r="A1971" s="1">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4.25" customHeight="1" x14ac:dyDescent="0.25">
      <c r="A1972" s="1">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4.25" customHeight="1" x14ac:dyDescent="0.25">
      <c r="A1973" s="1">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4.25" customHeight="1" x14ac:dyDescent="0.25">
      <c r="A1974" s="1">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4.25" customHeight="1" x14ac:dyDescent="0.25">
      <c r="A1975" s="1">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4.25" customHeight="1" x14ac:dyDescent="0.25">
      <c r="A1976" s="1">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4.25" customHeight="1" x14ac:dyDescent="0.25">
      <c r="A1977" s="1">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4.25" customHeight="1" x14ac:dyDescent="0.25">
      <c r="A1978" s="1">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4.25" customHeight="1" x14ac:dyDescent="0.25">
      <c r="A1979" s="1">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4.25" customHeight="1" x14ac:dyDescent="0.25">
      <c r="A1980" s="1">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4.25" customHeight="1" x14ac:dyDescent="0.25">
      <c r="A1981" s="1">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4.25" customHeight="1" x14ac:dyDescent="0.25">
      <c r="A1982" s="1">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4.25" customHeight="1" x14ac:dyDescent="0.25">
      <c r="A1983" s="1">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4.25" customHeight="1" x14ac:dyDescent="0.25">
      <c r="A1984" s="1">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4.25" customHeight="1" x14ac:dyDescent="0.25">
      <c r="A1985" s="1">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4.25" customHeight="1" x14ac:dyDescent="0.25">
      <c r="A1986" s="1">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4.25" customHeight="1" x14ac:dyDescent="0.25">
      <c r="A1987" s="1">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4.25" customHeight="1" x14ac:dyDescent="0.25">
      <c r="A1988" s="1">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4.25" customHeight="1" x14ac:dyDescent="0.25">
      <c r="A1989" s="1">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4.25" customHeight="1" x14ac:dyDescent="0.25">
      <c r="A1990" s="1">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4.25" customHeight="1" x14ac:dyDescent="0.25">
      <c r="A1991" s="1">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4.25" customHeight="1" x14ac:dyDescent="0.25">
      <c r="A1992" s="1">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4.25" customHeight="1" x14ac:dyDescent="0.25">
      <c r="A1993" s="1">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4.25" customHeight="1" x14ac:dyDescent="0.25">
      <c r="A1994" s="1">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4.25" customHeight="1" x14ac:dyDescent="0.25">
      <c r="A1995" s="1">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4.25" customHeight="1" x14ac:dyDescent="0.25">
      <c r="A1996" s="1">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4.25" customHeight="1" x14ac:dyDescent="0.25">
      <c r="A1997" s="1">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4.25" customHeight="1" x14ac:dyDescent="0.25">
      <c r="A1998" s="1">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4.25" customHeight="1" x14ac:dyDescent="0.25">
      <c r="A1999" s="1">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4.25" customHeight="1" x14ac:dyDescent="0.25">
      <c r="A2000" s="1">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4.25" customHeight="1" x14ac:dyDescent="0.25">
      <c r="A2001" s="1">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4.25" customHeight="1" x14ac:dyDescent="0.25">
      <c r="A2002" s="1">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4.25" customHeight="1" x14ac:dyDescent="0.25">
      <c r="A2003" s="1">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4.25" customHeight="1" x14ac:dyDescent="0.25">
      <c r="A2004" s="1">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4.25" customHeight="1" x14ac:dyDescent="0.25">
      <c r="A2005" s="1">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4.25" customHeight="1" x14ac:dyDescent="0.25">
      <c r="A2006" s="1">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4.25" customHeight="1" x14ac:dyDescent="0.25">
      <c r="A2007" s="1">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4.25" customHeight="1" x14ac:dyDescent="0.25">
      <c r="A2008" s="1">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4.25" customHeight="1" x14ac:dyDescent="0.25">
      <c r="A2009" s="1">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4.25" customHeight="1" x14ac:dyDescent="0.25">
      <c r="A2010" s="1">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4.25" customHeight="1" x14ac:dyDescent="0.25">
      <c r="A2011" s="1">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4.25" customHeight="1" x14ac:dyDescent="0.25">
      <c r="A2012" s="1">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4.25" customHeight="1" x14ac:dyDescent="0.25">
      <c r="A2013" s="1">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4.25" customHeight="1" x14ac:dyDescent="0.25">
      <c r="A2014" s="1">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4.25" customHeight="1" x14ac:dyDescent="0.25">
      <c r="A2015" s="1">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4.25" customHeight="1" x14ac:dyDescent="0.25">
      <c r="A2016" s="1">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4.25" customHeight="1" x14ac:dyDescent="0.25">
      <c r="A2017" s="1">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4.25" customHeight="1" x14ac:dyDescent="0.25">
      <c r="A2018" s="1">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4.25" customHeight="1" x14ac:dyDescent="0.25">
      <c r="A2019" s="1">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4.25" customHeight="1" x14ac:dyDescent="0.25">
      <c r="A2020" s="1">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4.25" customHeight="1" x14ac:dyDescent="0.25">
      <c r="A2021" s="1">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4.25" customHeight="1" x14ac:dyDescent="0.25">
      <c r="A2022" s="1">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4.25" customHeight="1" x14ac:dyDescent="0.25">
      <c r="A2023" s="1">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4.25" customHeight="1" x14ac:dyDescent="0.25">
      <c r="A2024" s="1">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4.25" customHeight="1" x14ac:dyDescent="0.25">
      <c r="A2025" s="1">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4.25" customHeight="1" x14ac:dyDescent="0.25">
      <c r="A2026" s="1">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4.25" customHeight="1" x14ac:dyDescent="0.25">
      <c r="A2027" s="1">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4.25" customHeight="1" x14ac:dyDescent="0.25">
      <c r="A2028" s="1">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4.25" customHeight="1" x14ac:dyDescent="0.25">
      <c r="A2029" s="1">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4.25" customHeight="1" x14ac:dyDescent="0.25">
      <c r="A2030" s="1">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4.25" customHeight="1" x14ac:dyDescent="0.25">
      <c r="A2031" s="1">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4.25" customHeight="1" x14ac:dyDescent="0.25">
      <c r="A2032" s="1">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4.25" customHeight="1" x14ac:dyDescent="0.25">
      <c r="A2033" s="1">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4.25" customHeight="1" x14ac:dyDescent="0.25">
      <c r="A2034" s="1">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4.25" customHeight="1" x14ac:dyDescent="0.25">
      <c r="A2035" s="1">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4.25" customHeight="1" x14ac:dyDescent="0.25">
      <c r="A2036" s="1">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4.25" customHeight="1" x14ac:dyDescent="0.25">
      <c r="A2037" s="1">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4.25" customHeight="1" x14ac:dyDescent="0.25">
      <c r="A2038" s="1">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4.25" customHeight="1" x14ac:dyDescent="0.25">
      <c r="A2039" s="1">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4.25" customHeight="1" x14ac:dyDescent="0.25">
      <c r="A2040" s="1">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4.25" customHeight="1" x14ac:dyDescent="0.25">
      <c r="A2041" s="1">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4.25" customHeight="1" x14ac:dyDescent="0.25">
      <c r="A2042" s="1">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4.25" customHeight="1" x14ac:dyDescent="0.25">
      <c r="A2043" s="1">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4.25" customHeight="1" x14ac:dyDescent="0.25">
      <c r="A2044" s="1">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4.25" customHeight="1" x14ac:dyDescent="0.25">
      <c r="A2045" s="1">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4.25" customHeight="1" x14ac:dyDescent="0.25">
      <c r="A2046" s="1">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4.25" customHeight="1" x14ac:dyDescent="0.25">
      <c r="A2047" s="1">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4.25" customHeight="1" x14ac:dyDescent="0.25">
      <c r="A2048" s="1">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4.25" customHeight="1" x14ac:dyDescent="0.25">
      <c r="A2049" s="1">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4.25" customHeight="1" x14ac:dyDescent="0.25">
      <c r="A2050" s="1">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4.25" customHeight="1" x14ac:dyDescent="0.25">
      <c r="A2051" s="1">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4.25" customHeight="1" x14ac:dyDescent="0.25">
      <c r="A2052" s="1">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4.25" customHeight="1" x14ac:dyDescent="0.25">
      <c r="A2053" s="1">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4.25" customHeight="1" x14ac:dyDescent="0.25">
      <c r="A2054" s="1">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4.25" customHeight="1" x14ac:dyDescent="0.25">
      <c r="A2055" s="1">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4.25" customHeight="1" x14ac:dyDescent="0.25">
      <c r="A2056" s="1">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4.25" customHeight="1" x14ac:dyDescent="0.25">
      <c r="A2057" s="1">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4.25" customHeight="1" x14ac:dyDescent="0.25">
      <c r="A2058" s="1">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4.25" customHeight="1" x14ac:dyDescent="0.25">
      <c r="A2059" s="1">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4.25" customHeight="1" x14ac:dyDescent="0.25">
      <c r="A2060" s="1">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4.25" customHeight="1" x14ac:dyDescent="0.25">
      <c r="A2061" s="1">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4.25" customHeight="1" x14ac:dyDescent="0.25">
      <c r="A2062" s="1">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4.25" customHeight="1" x14ac:dyDescent="0.25">
      <c r="A2063" s="1">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4.25" customHeight="1" x14ac:dyDescent="0.25">
      <c r="A2064" s="1">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4.25" customHeight="1" x14ac:dyDescent="0.25">
      <c r="A2065" s="1">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4.25" customHeight="1" x14ac:dyDescent="0.25">
      <c r="A2066" s="1">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4.25" customHeight="1" x14ac:dyDescent="0.25">
      <c r="A2067" s="1">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4.25" customHeight="1" x14ac:dyDescent="0.25">
      <c r="A2068" s="1">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4.25" customHeight="1" x14ac:dyDescent="0.25">
      <c r="A2069" s="1">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4.25" customHeight="1" x14ac:dyDescent="0.25">
      <c r="A2070" s="1">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4.25" customHeight="1" x14ac:dyDescent="0.25">
      <c r="A2071" s="1">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4.25" customHeight="1" x14ac:dyDescent="0.25">
      <c r="A2072" s="1">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4.25" customHeight="1" x14ac:dyDescent="0.25">
      <c r="A2073" s="1">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4.25" customHeight="1" x14ac:dyDescent="0.25">
      <c r="A2074" s="1">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4.25" customHeight="1" x14ac:dyDescent="0.25">
      <c r="A2075" s="1">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4.25" customHeight="1" x14ac:dyDescent="0.25">
      <c r="A2076" s="1">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4.25" customHeight="1" x14ac:dyDescent="0.25">
      <c r="A2077" s="1">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4.25" customHeight="1" x14ac:dyDescent="0.25">
      <c r="A2078" s="1">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4.25" customHeight="1" x14ac:dyDescent="0.25">
      <c r="A2079" s="1">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4.25" customHeight="1" x14ac:dyDescent="0.25">
      <c r="A2080" s="1">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4.25" customHeight="1" x14ac:dyDescent="0.25">
      <c r="A2081" s="1">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4.25" customHeight="1" x14ac:dyDescent="0.25">
      <c r="A2082" s="1">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4.25" customHeight="1" x14ac:dyDescent="0.25">
      <c r="A2083" s="1">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4.25" customHeight="1" x14ac:dyDescent="0.25">
      <c r="A2084" s="1">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4.25" customHeight="1" x14ac:dyDescent="0.25">
      <c r="A2085" s="1">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4.25" customHeight="1" x14ac:dyDescent="0.25">
      <c r="A2086" s="1">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4.25" customHeight="1" x14ac:dyDescent="0.25">
      <c r="A2087" s="1">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4.25" customHeight="1" x14ac:dyDescent="0.25">
      <c r="A2088" s="1">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4.25" customHeight="1" x14ac:dyDescent="0.25">
      <c r="A2089" s="1">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4.25" customHeight="1" x14ac:dyDescent="0.25">
      <c r="A2090" s="1">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4.25" customHeight="1" x14ac:dyDescent="0.25">
      <c r="A2091" s="1">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4.25" customHeight="1" x14ac:dyDescent="0.25">
      <c r="A2092" s="1">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4.25" customHeight="1" x14ac:dyDescent="0.25">
      <c r="A2093" s="1">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4.25" customHeight="1" x14ac:dyDescent="0.25">
      <c r="A2094" s="1">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4.25" customHeight="1" x14ac:dyDescent="0.25">
      <c r="A2095" s="1">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4.25" customHeight="1" x14ac:dyDescent="0.25">
      <c r="A2096" s="1">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4.25" customHeight="1" x14ac:dyDescent="0.25">
      <c r="A2097" s="1">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4.25" customHeight="1" x14ac:dyDescent="0.25">
      <c r="A2098" s="1">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4.25" customHeight="1" x14ac:dyDescent="0.25">
      <c r="A2099" s="1">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4.25" customHeight="1" x14ac:dyDescent="0.25">
      <c r="A2100" s="1">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4.25" customHeight="1" x14ac:dyDescent="0.25">
      <c r="A2101" s="1">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4.25" customHeight="1" x14ac:dyDescent="0.25">
      <c r="A2102" s="1">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4.25" customHeight="1" x14ac:dyDescent="0.25">
      <c r="A2103" s="1">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4.25" customHeight="1" x14ac:dyDescent="0.25">
      <c r="A2104" s="1">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4.25" customHeight="1" x14ac:dyDescent="0.25">
      <c r="A2105" s="1">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4.25" customHeight="1" x14ac:dyDescent="0.25">
      <c r="A2106" s="1">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4.25" customHeight="1" x14ac:dyDescent="0.25">
      <c r="A2107" s="1">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4.25" customHeight="1" x14ac:dyDescent="0.25">
      <c r="A2108" s="1">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4.25" customHeight="1" x14ac:dyDescent="0.25">
      <c r="A2109" s="1">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4.25" customHeight="1" x14ac:dyDescent="0.25">
      <c r="A2110" s="1">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4.25" customHeight="1" x14ac:dyDescent="0.25">
      <c r="A2111" s="1">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4.25" customHeight="1" x14ac:dyDescent="0.25">
      <c r="A2112" s="1">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4.25" customHeight="1" x14ac:dyDescent="0.25">
      <c r="A2113" s="1">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4.25" customHeight="1" x14ac:dyDescent="0.25">
      <c r="A2114" s="1">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4.25" customHeight="1" x14ac:dyDescent="0.25">
      <c r="A2115" s="1">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4.25" customHeight="1" x14ac:dyDescent="0.25">
      <c r="A2116" s="1">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4.25" customHeight="1" x14ac:dyDescent="0.25">
      <c r="A2117" s="1">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4.25" customHeight="1" x14ac:dyDescent="0.25">
      <c r="A2118" s="1">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4.25" customHeight="1" x14ac:dyDescent="0.25">
      <c r="A2119" s="1">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4.25" customHeight="1" x14ac:dyDescent="0.25">
      <c r="A2120" s="1">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4.25" customHeight="1" x14ac:dyDescent="0.25">
      <c r="A2121" s="1">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4.25" customHeight="1" x14ac:dyDescent="0.25">
      <c r="A2122" s="1">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4.25" customHeight="1" x14ac:dyDescent="0.25">
      <c r="A2123" s="1">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4.25" customHeight="1" x14ac:dyDescent="0.25">
      <c r="A2124" s="1">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4.25" customHeight="1" x14ac:dyDescent="0.25">
      <c r="A2125" s="1">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4.25" customHeight="1" x14ac:dyDescent="0.25">
      <c r="A2126" s="1">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4.25" customHeight="1" x14ac:dyDescent="0.25">
      <c r="A2127" s="1">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4.25" customHeight="1" x14ac:dyDescent="0.25">
      <c r="A2128" s="1">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4.25" customHeight="1" x14ac:dyDescent="0.25">
      <c r="A2129" s="1">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4.25" customHeight="1" x14ac:dyDescent="0.25">
      <c r="A2130" s="1">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4.25" customHeight="1" x14ac:dyDescent="0.25">
      <c r="A2131" s="1">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4.25" customHeight="1" x14ac:dyDescent="0.25">
      <c r="A2132" s="1">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4.25" customHeight="1" x14ac:dyDescent="0.25">
      <c r="A2133" s="1">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4.25" customHeight="1" x14ac:dyDescent="0.25">
      <c r="A2134" s="1">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4.25" customHeight="1" x14ac:dyDescent="0.25">
      <c r="A2135" s="1">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4.25" customHeight="1" x14ac:dyDescent="0.25">
      <c r="A2136" s="1">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4.25" customHeight="1" x14ac:dyDescent="0.25">
      <c r="A2137" s="1">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4.25" customHeight="1" x14ac:dyDescent="0.25">
      <c r="A2138" s="1">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4.25" customHeight="1" x14ac:dyDescent="0.25">
      <c r="A2139" s="1">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4.25" customHeight="1" x14ac:dyDescent="0.25">
      <c r="A2140" s="1">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4.25" customHeight="1" x14ac:dyDescent="0.25">
      <c r="A2141" s="1">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4.25" customHeight="1" x14ac:dyDescent="0.25">
      <c r="A2142" s="1">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4.25" customHeight="1" x14ac:dyDescent="0.25">
      <c r="A2143" s="1">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4.25" customHeight="1" x14ac:dyDescent="0.25">
      <c r="A2144" s="1">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4.25" customHeight="1" x14ac:dyDescent="0.25">
      <c r="A2145" s="1">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4.25" customHeight="1" x14ac:dyDescent="0.25">
      <c r="A2146" s="1">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4.25" customHeight="1" x14ac:dyDescent="0.25">
      <c r="A2147" s="1">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4.25" customHeight="1" x14ac:dyDescent="0.25">
      <c r="A2148" s="1">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4.25" customHeight="1" x14ac:dyDescent="0.25">
      <c r="A2149" s="1">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4.25" customHeight="1" x14ac:dyDescent="0.25">
      <c r="A2150" s="1">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4.25" customHeight="1" x14ac:dyDescent="0.25">
      <c r="A2151" s="1">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4.25" customHeight="1" x14ac:dyDescent="0.25">
      <c r="A2152" s="1">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4.25" customHeight="1" x14ac:dyDescent="0.25">
      <c r="A2153" s="1">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4.25" customHeight="1" x14ac:dyDescent="0.25">
      <c r="A2154" s="1">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4.25" customHeight="1" x14ac:dyDescent="0.25">
      <c r="A2155" s="1">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4.25" customHeight="1" x14ac:dyDescent="0.25">
      <c r="A2156" s="1">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4.25" customHeight="1" x14ac:dyDescent="0.25">
      <c r="A2157" s="1">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4.25" customHeight="1" x14ac:dyDescent="0.25">
      <c r="A2158" s="1">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4.25" customHeight="1" x14ac:dyDescent="0.25">
      <c r="A2159" s="1">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4.25" customHeight="1" x14ac:dyDescent="0.25">
      <c r="A2160" s="1">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4.25" customHeight="1" x14ac:dyDescent="0.25">
      <c r="A2161" s="1">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4.25" customHeight="1" x14ac:dyDescent="0.25">
      <c r="A2162" s="1">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4.25" customHeight="1" x14ac:dyDescent="0.25">
      <c r="A2163" s="1">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4.25" customHeight="1" x14ac:dyDescent="0.25">
      <c r="A2164" s="1">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4.25" customHeight="1" x14ac:dyDescent="0.25">
      <c r="A2165" s="1">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4.25" customHeight="1" x14ac:dyDescent="0.25">
      <c r="A2166" s="1">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4.25" customHeight="1" x14ac:dyDescent="0.25">
      <c r="A2167" s="1">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4.25" customHeight="1" x14ac:dyDescent="0.25">
      <c r="A2168" s="1">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4.25" customHeight="1" x14ac:dyDescent="0.25">
      <c r="A2169" s="1">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4.25" customHeight="1" x14ac:dyDescent="0.25">
      <c r="A2170" s="1">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4.25" customHeight="1" x14ac:dyDescent="0.25">
      <c r="A2171" s="1">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4.25" customHeight="1" x14ac:dyDescent="0.25">
      <c r="A2172" s="1">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4.25" customHeight="1" x14ac:dyDescent="0.25">
      <c r="A2173" s="1">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4.25" customHeight="1" x14ac:dyDescent="0.25">
      <c r="A2174" s="1">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4.25" customHeight="1" x14ac:dyDescent="0.25">
      <c r="A2175" s="1">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4.25" customHeight="1" x14ac:dyDescent="0.25">
      <c r="A2176" s="1">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4.25" customHeight="1" x14ac:dyDescent="0.25">
      <c r="A2177" s="1">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4.25" customHeight="1" x14ac:dyDescent="0.25">
      <c r="A2178" s="1">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4.25" customHeight="1" x14ac:dyDescent="0.25">
      <c r="A2179" s="1">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4.25" customHeight="1" x14ac:dyDescent="0.25">
      <c r="A2180" s="1">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4.25" customHeight="1" x14ac:dyDescent="0.25">
      <c r="A2181" s="1">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4.25" customHeight="1" x14ac:dyDescent="0.25">
      <c r="A2182" s="1">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4.25" customHeight="1" x14ac:dyDescent="0.25">
      <c r="A2183" s="1">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4.25" customHeight="1" x14ac:dyDescent="0.25">
      <c r="A2184" s="1">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4.25" customHeight="1" x14ac:dyDescent="0.25">
      <c r="A2185" s="1">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4.25" customHeight="1" x14ac:dyDescent="0.25">
      <c r="A2186" s="1">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4.25" customHeight="1" x14ac:dyDescent="0.25">
      <c r="A2187" s="1">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4.25" customHeight="1" x14ac:dyDescent="0.25">
      <c r="A2188" s="1">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4.25" customHeight="1" x14ac:dyDescent="0.25">
      <c r="A2189" s="1">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4.25" customHeight="1" x14ac:dyDescent="0.25">
      <c r="A2190" s="1">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4.25" customHeight="1" x14ac:dyDescent="0.25">
      <c r="A2191" s="1">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4.25" customHeight="1" x14ac:dyDescent="0.25">
      <c r="A2192" s="1">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4.25" customHeight="1" x14ac:dyDescent="0.25">
      <c r="A2193" s="1">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4.25" customHeight="1" x14ac:dyDescent="0.25">
      <c r="A2194" s="1">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4.25" customHeight="1" x14ac:dyDescent="0.25">
      <c r="A2195" s="1">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4.25" customHeight="1" x14ac:dyDescent="0.25">
      <c r="A2196" s="1">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4.25" customHeight="1" x14ac:dyDescent="0.25">
      <c r="A2197" s="1">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4.25" customHeight="1" x14ac:dyDescent="0.25">
      <c r="A2198" s="1">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4.25" customHeight="1" x14ac:dyDescent="0.25">
      <c r="A2199" s="1">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4.25" customHeight="1" x14ac:dyDescent="0.25">
      <c r="A2200" s="1">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4.25" customHeight="1" x14ac:dyDescent="0.25">
      <c r="A2201" s="1">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4.25" customHeight="1" x14ac:dyDescent="0.25">
      <c r="A2202" s="1">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4.25" customHeight="1" x14ac:dyDescent="0.25">
      <c r="A2203" s="1">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4.25" customHeight="1" x14ac:dyDescent="0.25">
      <c r="A2204" s="1">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4.25" customHeight="1" x14ac:dyDescent="0.25">
      <c r="A2205" s="1">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4.25" customHeight="1" x14ac:dyDescent="0.25">
      <c r="A2206" s="1">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4.25" customHeight="1" x14ac:dyDescent="0.25">
      <c r="A2207" s="1">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4.25" customHeight="1" x14ac:dyDescent="0.25">
      <c r="A2208" s="1">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4.25" customHeight="1" x14ac:dyDescent="0.25">
      <c r="A2209" s="1">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4.25" customHeight="1" x14ac:dyDescent="0.25">
      <c r="A2210" s="1">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4.25" customHeight="1" x14ac:dyDescent="0.25">
      <c r="A2211" s="1">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4.25" customHeight="1" x14ac:dyDescent="0.25">
      <c r="A2212" s="1">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4.25" customHeight="1" x14ac:dyDescent="0.25">
      <c r="A2213" s="1">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4.25" customHeight="1" x14ac:dyDescent="0.25">
      <c r="A2214" s="1">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4.25" customHeight="1" x14ac:dyDescent="0.25">
      <c r="A2215" s="1">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4.25" customHeight="1" x14ac:dyDescent="0.25">
      <c r="A2216" s="1">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4.25" customHeight="1" x14ac:dyDescent="0.25">
      <c r="A2217" s="1">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4.25" customHeight="1" x14ac:dyDescent="0.25">
      <c r="A2218" s="1">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4.25" customHeight="1" x14ac:dyDescent="0.25">
      <c r="A2219" s="1">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4.25" customHeight="1" x14ac:dyDescent="0.25">
      <c r="A2220" s="1">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4.25" customHeight="1" x14ac:dyDescent="0.25">
      <c r="A2221" s="1">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4.25" customHeight="1" x14ac:dyDescent="0.25">
      <c r="A2222" s="1">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4.25" customHeight="1" x14ac:dyDescent="0.25">
      <c r="A2223" s="1">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4.25" customHeight="1" x14ac:dyDescent="0.25">
      <c r="A2224" s="1">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4.25" customHeight="1" x14ac:dyDescent="0.25">
      <c r="A2225" s="1">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4.25" customHeight="1" x14ac:dyDescent="0.25">
      <c r="A2226" s="1">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4.25" customHeight="1" x14ac:dyDescent="0.25">
      <c r="A2227" s="1">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4.25" customHeight="1" x14ac:dyDescent="0.25">
      <c r="A2228" s="1">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4.25" customHeight="1" x14ac:dyDescent="0.25">
      <c r="A2229" s="1">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4.25" customHeight="1" x14ac:dyDescent="0.25">
      <c r="A2230" s="1">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4.25" customHeight="1" x14ac:dyDescent="0.25">
      <c r="A2231" s="1">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4.25" customHeight="1" x14ac:dyDescent="0.25">
      <c r="A2232" s="1">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4.25" customHeight="1" x14ac:dyDescent="0.25">
      <c r="A2233" s="1">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4.25" customHeight="1" x14ac:dyDescent="0.25">
      <c r="A2234" s="1">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4.25" customHeight="1" x14ac:dyDescent="0.25">
      <c r="A2235" s="1">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4.25" customHeight="1" x14ac:dyDescent="0.25">
      <c r="A2236" s="1">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4.25" customHeight="1" x14ac:dyDescent="0.25">
      <c r="A2237" s="1">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4.25" customHeight="1" x14ac:dyDescent="0.25">
      <c r="A2238" s="1">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4.25" customHeight="1" x14ac:dyDescent="0.25">
      <c r="A2239" s="1">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4.25" customHeight="1" x14ac:dyDescent="0.25">
      <c r="A2240" s="1">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4.25" customHeight="1" x14ac:dyDescent="0.25">
      <c r="A2241" s="1">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4.25" customHeight="1" x14ac:dyDescent="0.25">
      <c r="A2242" s="1">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4.25" customHeight="1" x14ac:dyDescent="0.25">
      <c r="A2243" s="1">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4.25" customHeight="1" x14ac:dyDescent="0.25">
      <c r="A2244" s="1">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4.25" customHeight="1" x14ac:dyDescent="0.25">
      <c r="A2245" s="1">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4.25" customHeight="1" x14ac:dyDescent="0.25">
      <c r="A2246" s="1">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4.25" customHeight="1" x14ac:dyDescent="0.25">
      <c r="A2247" s="1">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4.25" customHeight="1" x14ac:dyDescent="0.25">
      <c r="A2248" s="1">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4.25" customHeight="1" x14ac:dyDescent="0.25">
      <c r="A2249" s="1">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4.25" customHeight="1" x14ac:dyDescent="0.25">
      <c r="A2250" s="1">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4.25" customHeight="1" x14ac:dyDescent="0.25">
      <c r="A2251" s="1">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4.25" customHeight="1" x14ac:dyDescent="0.25">
      <c r="A2252" s="1">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4.25" customHeight="1" x14ac:dyDescent="0.25">
      <c r="A2253" s="1">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4.25" customHeight="1" x14ac:dyDescent="0.25">
      <c r="A2254" s="1">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4.25" customHeight="1" x14ac:dyDescent="0.25">
      <c r="A2255" s="1">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4.25" customHeight="1" x14ac:dyDescent="0.25">
      <c r="A2256" s="1">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4.25" customHeight="1" x14ac:dyDescent="0.25">
      <c r="A2257" s="1">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4.25" customHeight="1" x14ac:dyDescent="0.25">
      <c r="A2258" s="1">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4.25" customHeight="1" x14ac:dyDescent="0.25">
      <c r="A2259" s="1">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4.25" customHeight="1" x14ac:dyDescent="0.25">
      <c r="A2260" s="1">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4.25" customHeight="1" x14ac:dyDescent="0.25">
      <c r="A2261" s="1">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4.25" customHeight="1" x14ac:dyDescent="0.25">
      <c r="A2262" s="1">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4.25" customHeight="1" x14ac:dyDescent="0.25">
      <c r="A2263" s="1">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4.25" customHeight="1" x14ac:dyDescent="0.25">
      <c r="A2264" s="1">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4.25" customHeight="1" x14ac:dyDescent="0.25">
      <c r="A2265" s="1">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4.25" customHeight="1" x14ac:dyDescent="0.25">
      <c r="A2266" s="1">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4.25" customHeight="1" x14ac:dyDescent="0.25">
      <c r="A2267" s="1">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4.25" customHeight="1" x14ac:dyDescent="0.25">
      <c r="A2268" s="1">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4.25" customHeight="1" x14ac:dyDescent="0.25">
      <c r="A2269" s="1">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4.25" customHeight="1" x14ac:dyDescent="0.25">
      <c r="A2270" s="1">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4.25" customHeight="1" x14ac:dyDescent="0.25">
      <c r="A2271" s="1">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4.25" customHeight="1" x14ac:dyDescent="0.25">
      <c r="A2272" s="1">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4.25" customHeight="1" x14ac:dyDescent="0.25">
      <c r="A2273" s="1">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4.25" customHeight="1" x14ac:dyDescent="0.25">
      <c r="A2274" s="1">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4.25" customHeight="1" x14ac:dyDescent="0.25">
      <c r="A2275" s="1">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4.25" customHeight="1" x14ac:dyDescent="0.25">
      <c r="A2276" s="1">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4.25" customHeight="1" x14ac:dyDescent="0.25">
      <c r="A2277" s="1">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4.25" customHeight="1" x14ac:dyDescent="0.25">
      <c r="A2278" s="1">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4.25" customHeight="1" x14ac:dyDescent="0.25">
      <c r="A2279" s="1">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4.25" customHeight="1" x14ac:dyDescent="0.25">
      <c r="A2280" s="1">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4.25" customHeight="1" x14ac:dyDescent="0.25">
      <c r="A2281" s="1">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4.25" customHeight="1" x14ac:dyDescent="0.25">
      <c r="A2282" s="1">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4.25" customHeight="1" x14ac:dyDescent="0.25">
      <c r="A2283" s="1">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4.25" customHeight="1" x14ac:dyDescent="0.25">
      <c r="A2284" s="1">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4.25" customHeight="1" x14ac:dyDescent="0.25">
      <c r="A2285" s="1">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4.25" customHeight="1" x14ac:dyDescent="0.25">
      <c r="A2286" s="1">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4.25" customHeight="1" x14ac:dyDescent="0.25">
      <c r="A2287" s="1">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4.25" customHeight="1" x14ac:dyDescent="0.25">
      <c r="A2288" s="1">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4.25" customHeight="1" x14ac:dyDescent="0.25">
      <c r="A2289" s="1">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4.25" customHeight="1" x14ac:dyDescent="0.25">
      <c r="A2290" s="1">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4.25" customHeight="1" x14ac:dyDescent="0.25">
      <c r="A2291" s="1">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4.25" customHeight="1" x14ac:dyDescent="0.25">
      <c r="A2292" s="1">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4.25" customHeight="1" x14ac:dyDescent="0.25">
      <c r="A2293" s="1">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4.25" customHeight="1" x14ac:dyDescent="0.25">
      <c r="A2294" s="1">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4.25" customHeight="1" x14ac:dyDescent="0.25">
      <c r="A2295" s="1">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4.25" customHeight="1" x14ac:dyDescent="0.25">
      <c r="A2296" s="1">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4.25" customHeight="1" x14ac:dyDescent="0.25">
      <c r="A2297" s="1">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4.25" customHeight="1" x14ac:dyDescent="0.25">
      <c r="A2298" s="1">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4.25" customHeight="1" x14ac:dyDescent="0.25">
      <c r="A2299" s="1">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4.25" customHeight="1" x14ac:dyDescent="0.25">
      <c r="A2300" s="1">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4.25" customHeight="1" x14ac:dyDescent="0.25">
      <c r="A2301" s="1">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4.25" customHeight="1" x14ac:dyDescent="0.25">
      <c r="A2302" s="1">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4.25" customHeight="1" x14ac:dyDescent="0.25">
      <c r="A2303" s="1">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4.25" customHeight="1" x14ac:dyDescent="0.25">
      <c r="A2304" s="1">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4.25" customHeight="1" x14ac:dyDescent="0.25">
      <c r="A2305" s="1">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4.25" customHeight="1" x14ac:dyDescent="0.25">
      <c r="A2306" s="1">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4.25" customHeight="1" x14ac:dyDescent="0.25">
      <c r="A2307" s="1">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4.25" customHeight="1" x14ac:dyDescent="0.25">
      <c r="A2308" s="1">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4.25" customHeight="1" x14ac:dyDescent="0.25">
      <c r="A2309" s="1">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4.25" customHeight="1" x14ac:dyDescent="0.25">
      <c r="A2310" s="1">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4.25" customHeight="1" x14ac:dyDescent="0.25">
      <c r="A2311" s="1">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4.25" customHeight="1" x14ac:dyDescent="0.25">
      <c r="A2312" s="1">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4.25" customHeight="1" x14ac:dyDescent="0.25">
      <c r="A2313" s="1">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4.25" customHeight="1" x14ac:dyDescent="0.25">
      <c r="A2314" s="1">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4.25" customHeight="1" x14ac:dyDescent="0.25">
      <c r="A2315" s="1">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4.25" customHeight="1" x14ac:dyDescent="0.25">
      <c r="A2316" s="1">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4.25" customHeight="1" x14ac:dyDescent="0.25">
      <c r="A2317" s="1">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4.25" customHeight="1" x14ac:dyDescent="0.25">
      <c r="A2318" s="1">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4.25" customHeight="1" x14ac:dyDescent="0.25">
      <c r="A2319" s="1">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4.25" customHeight="1" x14ac:dyDescent="0.25">
      <c r="A2320" s="1">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4.25" customHeight="1" x14ac:dyDescent="0.25">
      <c r="A2321" s="1">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4.25" customHeight="1" x14ac:dyDescent="0.25">
      <c r="A2322" s="1">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4.25" customHeight="1" x14ac:dyDescent="0.25">
      <c r="A2323" s="1">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4.25" customHeight="1" x14ac:dyDescent="0.25">
      <c r="A2324" s="1">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4.25" customHeight="1" x14ac:dyDescent="0.25">
      <c r="A2325" s="1">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4.25" customHeight="1" x14ac:dyDescent="0.25">
      <c r="A2326" s="1">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4.25" customHeight="1" x14ac:dyDescent="0.25">
      <c r="A2327" s="1">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4.25" customHeight="1" x14ac:dyDescent="0.25">
      <c r="A2328" s="1">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4.25" customHeight="1" x14ac:dyDescent="0.25">
      <c r="A2329" s="1">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4.25" customHeight="1" x14ac:dyDescent="0.25">
      <c r="A2330" s="1">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4.25" customHeight="1" x14ac:dyDescent="0.25">
      <c r="A2331" s="1">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4.25" customHeight="1" x14ac:dyDescent="0.25">
      <c r="A2332" s="1">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4.25" customHeight="1" x14ac:dyDescent="0.25">
      <c r="A2333" s="1">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4.25" customHeight="1" x14ac:dyDescent="0.25">
      <c r="A2334" s="1">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4.25" customHeight="1" x14ac:dyDescent="0.25">
      <c r="A2335" s="1">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4.25" customHeight="1" x14ac:dyDescent="0.25">
      <c r="A2336" s="1">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4.25" customHeight="1" x14ac:dyDescent="0.25">
      <c r="A2337" s="1">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4.25" customHeight="1" x14ac:dyDescent="0.25">
      <c r="A2338" s="1">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4.25" customHeight="1" x14ac:dyDescent="0.25">
      <c r="A2339" s="1">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4.25" customHeight="1" x14ac:dyDescent="0.25">
      <c r="A2340" s="1">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4.25" customHeight="1" x14ac:dyDescent="0.25">
      <c r="A2341" s="1">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4.25" customHeight="1" x14ac:dyDescent="0.25">
      <c r="A2342" s="1">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4.25" customHeight="1" x14ac:dyDescent="0.25">
      <c r="A2343" s="1">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4.25" customHeight="1" x14ac:dyDescent="0.25">
      <c r="A2344" s="1">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4.25" customHeight="1" x14ac:dyDescent="0.25">
      <c r="A2345" s="1">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4.25" customHeight="1" x14ac:dyDescent="0.25">
      <c r="A2346" s="1">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4.25" customHeight="1" x14ac:dyDescent="0.25">
      <c r="A2347" s="1">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4.25" customHeight="1" x14ac:dyDescent="0.25">
      <c r="A2348" s="1">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4.25" customHeight="1" x14ac:dyDescent="0.25">
      <c r="A2349" s="1">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4.25" customHeight="1" x14ac:dyDescent="0.25">
      <c r="A2350" s="1">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4.25" customHeight="1" x14ac:dyDescent="0.25">
      <c r="A2351" s="1">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4.25" customHeight="1" x14ac:dyDescent="0.25">
      <c r="A2352" s="1">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4.25" customHeight="1" x14ac:dyDescent="0.25">
      <c r="A2353" s="1">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4.25" customHeight="1" x14ac:dyDescent="0.25">
      <c r="A2354" s="1">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4.25" customHeight="1" x14ac:dyDescent="0.25">
      <c r="A2355" s="1">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4.25" customHeight="1" x14ac:dyDescent="0.25">
      <c r="A2356" s="1">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4.25" customHeight="1" x14ac:dyDescent="0.25">
      <c r="A2357" s="1">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4.25" customHeight="1" x14ac:dyDescent="0.25">
      <c r="A2358" s="1">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4.25" customHeight="1" x14ac:dyDescent="0.25">
      <c r="A2359" s="1">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4.25" customHeight="1" x14ac:dyDescent="0.25">
      <c r="A2360" s="1">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4.25" customHeight="1" x14ac:dyDescent="0.25">
      <c r="A2361" s="1">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4.25" customHeight="1" x14ac:dyDescent="0.25">
      <c r="A2362" s="1">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4.25" customHeight="1" x14ac:dyDescent="0.25">
      <c r="A2363" s="1">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4.25" customHeight="1" x14ac:dyDescent="0.25">
      <c r="A2364" s="1">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4.25" customHeight="1" x14ac:dyDescent="0.25">
      <c r="A2365" s="1">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4.25" customHeight="1" x14ac:dyDescent="0.25">
      <c r="A2366" s="1">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4.25" customHeight="1" x14ac:dyDescent="0.25">
      <c r="A2367" s="1">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4.25" customHeight="1" x14ac:dyDescent="0.25">
      <c r="A2368" s="1">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4.25" customHeight="1" x14ac:dyDescent="0.25">
      <c r="A2369" s="1">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4.25" customHeight="1" x14ac:dyDescent="0.25">
      <c r="A2370" s="1">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4.25" customHeight="1" x14ac:dyDescent="0.25">
      <c r="A2371" s="1">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4.25" customHeight="1" x14ac:dyDescent="0.25">
      <c r="A2372" s="1">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4.25" customHeight="1" x14ac:dyDescent="0.25">
      <c r="A2373" s="1">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4.25" customHeight="1" x14ac:dyDescent="0.25">
      <c r="A2374" s="1">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4.25" customHeight="1" x14ac:dyDescent="0.25">
      <c r="A2375" s="1">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4.25" customHeight="1" x14ac:dyDescent="0.25">
      <c r="A2376" s="1">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4.25" customHeight="1" x14ac:dyDescent="0.25">
      <c r="A2377" s="1">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4.25" customHeight="1" x14ac:dyDescent="0.25">
      <c r="A2378" s="1">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4.25" customHeight="1" x14ac:dyDescent="0.25">
      <c r="A2379" s="1">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4.25" customHeight="1" x14ac:dyDescent="0.25">
      <c r="A2380" s="1">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4.25" customHeight="1" x14ac:dyDescent="0.25">
      <c r="A2381" s="1">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4.25" customHeight="1" x14ac:dyDescent="0.25">
      <c r="A2382" s="1">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4.25" customHeight="1" x14ac:dyDescent="0.25">
      <c r="A2383" s="1">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4.25" customHeight="1" x14ac:dyDescent="0.25">
      <c r="A2384" s="1">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4.25" customHeight="1" x14ac:dyDescent="0.25">
      <c r="A2385" s="1">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4.25" customHeight="1" x14ac:dyDescent="0.25">
      <c r="A2386" s="1">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4.25" customHeight="1" x14ac:dyDescent="0.25">
      <c r="A2387" s="1">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4.25" customHeight="1" x14ac:dyDescent="0.25">
      <c r="A2388" s="1">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4.25" customHeight="1" x14ac:dyDescent="0.25">
      <c r="A2389" s="1">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4.25" customHeight="1" x14ac:dyDescent="0.25">
      <c r="A2390" s="1">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4.25" customHeight="1" x14ac:dyDescent="0.25">
      <c r="A2391" s="1">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4.25" customHeight="1" x14ac:dyDescent="0.25">
      <c r="A2392" s="1">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4.25" customHeight="1" x14ac:dyDescent="0.25">
      <c r="A2393" s="1">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4.25" customHeight="1" x14ac:dyDescent="0.25">
      <c r="A2394" s="1">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4.25" customHeight="1" x14ac:dyDescent="0.25">
      <c r="A2395" s="1">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4.25" customHeight="1" x14ac:dyDescent="0.25">
      <c r="A2396" s="1">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4.25" customHeight="1" x14ac:dyDescent="0.25">
      <c r="A2397" s="1">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4.25" customHeight="1" x14ac:dyDescent="0.25">
      <c r="A2398" s="1">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4.25" customHeight="1" x14ac:dyDescent="0.25">
      <c r="A2399" s="1">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4.25" customHeight="1" x14ac:dyDescent="0.25">
      <c r="A2400" s="1">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4.25" customHeight="1" x14ac:dyDescent="0.25">
      <c r="A2401" s="1">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4.25" customHeight="1" x14ac:dyDescent="0.25">
      <c r="A2402" s="1">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4.25" customHeight="1" x14ac:dyDescent="0.25">
      <c r="A2403" s="1">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4.25" customHeight="1" x14ac:dyDescent="0.25">
      <c r="A2404" s="1">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4.25" customHeight="1" x14ac:dyDescent="0.25">
      <c r="A2405" s="1">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4.25" customHeight="1" x14ac:dyDescent="0.25">
      <c r="A2406" s="1">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4.25" customHeight="1" x14ac:dyDescent="0.25">
      <c r="A2407" s="1">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4.25" customHeight="1" x14ac:dyDescent="0.25">
      <c r="A2408" s="1">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4.25" customHeight="1" x14ac:dyDescent="0.25">
      <c r="A2409" s="1">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4.25" customHeight="1" x14ac:dyDescent="0.25">
      <c r="A2410" s="1">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4.25" customHeight="1" x14ac:dyDescent="0.25">
      <c r="A2411" s="1">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4.25" customHeight="1" x14ac:dyDescent="0.25">
      <c r="A2412" s="1">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4.25" customHeight="1" x14ac:dyDescent="0.25">
      <c r="A2413" s="1">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4.25" customHeight="1" x14ac:dyDescent="0.25">
      <c r="A2414" s="1">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4.25" customHeight="1" x14ac:dyDescent="0.25">
      <c r="A2415" s="1">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4.25" customHeight="1" x14ac:dyDescent="0.25">
      <c r="A2416" s="1">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4.25" customHeight="1" x14ac:dyDescent="0.25">
      <c r="A2417" s="1">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4.25" customHeight="1" x14ac:dyDescent="0.25">
      <c r="A2418" s="1">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4.25" customHeight="1" x14ac:dyDescent="0.25">
      <c r="A2419" s="1">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4.25" customHeight="1" x14ac:dyDescent="0.25">
      <c r="A2420" s="1">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4.25" customHeight="1" x14ac:dyDescent="0.25">
      <c r="A2421" s="1">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4.25" customHeight="1" x14ac:dyDescent="0.25">
      <c r="A2422" s="1">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4.25" customHeight="1" x14ac:dyDescent="0.25">
      <c r="A2423" s="1">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4.25" customHeight="1" x14ac:dyDescent="0.25">
      <c r="A2424" s="1">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4.25" customHeight="1" x14ac:dyDescent="0.25">
      <c r="A2425" s="1">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4.25" customHeight="1" x14ac:dyDescent="0.25">
      <c r="A2426" s="1">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4.25" customHeight="1" x14ac:dyDescent="0.25">
      <c r="A2427" s="1">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4.25" customHeight="1" x14ac:dyDescent="0.25">
      <c r="A2428" s="1">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4.25" customHeight="1" x14ac:dyDescent="0.25">
      <c r="A2429" s="1">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4.25" customHeight="1" x14ac:dyDescent="0.25">
      <c r="A2430" s="1">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4.25" customHeight="1" x14ac:dyDescent="0.25">
      <c r="A2431" s="1">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4.25" customHeight="1" x14ac:dyDescent="0.25">
      <c r="A2432" s="1">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4.25" customHeight="1" x14ac:dyDescent="0.25">
      <c r="A2433" s="1">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4.25" customHeight="1" x14ac:dyDescent="0.25">
      <c r="A2434" s="1">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4.25" customHeight="1" x14ac:dyDescent="0.25">
      <c r="A2435" s="1">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4.25" customHeight="1" x14ac:dyDescent="0.25">
      <c r="A2436" s="1">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4.25" customHeight="1" x14ac:dyDescent="0.25">
      <c r="A2437" s="1">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4.25" customHeight="1" x14ac:dyDescent="0.25">
      <c r="A2438" s="1">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4.25" customHeight="1" x14ac:dyDescent="0.25">
      <c r="A2439" s="1">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4.25" customHeight="1" x14ac:dyDescent="0.25">
      <c r="A2440" s="1">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4.25" customHeight="1" x14ac:dyDescent="0.25">
      <c r="A2441" s="1">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4.25" customHeight="1" x14ac:dyDescent="0.25">
      <c r="A2442" s="1">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4.25" customHeight="1" x14ac:dyDescent="0.25">
      <c r="A2443" s="1">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4.25" customHeight="1" x14ac:dyDescent="0.25">
      <c r="A2444" s="1">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4.25" customHeight="1" x14ac:dyDescent="0.25">
      <c r="A2445" s="1">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4.25" customHeight="1" x14ac:dyDescent="0.25">
      <c r="A2446" s="1">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4.25" customHeight="1" x14ac:dyDescent="0.25">
      <c r="A2447" s="1">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4.25" customHeight="1" x14ac:dyDescent="0.25">
      <c r="A2448" s="1">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4.25" customHeight="1" x14ac:dyDescent="0.25">
      <c r="A2449" s="1">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4.25" customHeight="1" x14ac:dyDescent="0.25">
      <c r="A2450" s="1">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4.25" customHeight="1" x14ac:dyDescent="0.25">
      <c r="A2451" s="1">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4.25" customHeight="1" x14ac:dyDescent="0.25">
      <c r="A2452" s="1">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4.25" customHeight="1" x14ac:dyDescent="0.25">
      <c r="A2453" s="1">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4.25" customHeight="1" x14ac:dyDescent="0.25">
      <c r="A2454" s="1">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4.25" customHeight="1" x14ac:dyDescent="0.25">
      <c r="A2455" s="1">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4.25" customHeight="1" x14ac:dyDescent="0.25">
      <c r="A2456" s="1">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4.25" customHeight="1" x14ac:dyDescent="0.25">
      <c r="A2457" s="1">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4.25" customHeight="1" x14ac:dyDescent="0.25">
      <c r="A2458" s="1">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4.25" customHeight="1" x14ac:dyDescent="0.25">
      <c r="A2459" s="1">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4.25" customHeight="1" x14ac:dyDescent="0.25">
      <c r="A2460" s="1">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4.25" customHeight="1" x14ac:dyDescent="0.25">
      <c r="A2461" s="1">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4.25" customHeight="1" x14ac:dyDescent="0.25">
      <c r="A2462" s="1">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4.25" customHeight="1" x14ac:dyDescent="0.25">
      <c r="A2463" s="1">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4.25" customHeight="1" x14ac:dyDescent="0.25">
      <c r="A2464" s="1">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4.25" customHeight="1" x14ac:dyDescent="0.25">
      <c r="A2465" s="1">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4.25" customHeight="1" x14ac:dyDescent="0.25">
      <c r="A2466" s="1">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4.25" customHeight="1" x14ac:dyDescent="0.25">
      <c r="A2467" s="1">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4.25" customHeight="1" x14ac:dyDescent="0.25">
      <c r="A2468" s="1">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4.25" customHeight="1" x14ac:dyDescent="0.25">
      <c r="A2469" s="1">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4.25" customHeight="1" x14ac:dyDescent="0.25">
      <c r="A2470" s="1">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4.25" customHeight="1" x14ac:dyDescent="0.25">
      <c r="A2471" s="1">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4.25" customHeight="1" x14ac:dyDescent="0.25">
      <c r="A2472" s="1">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4.25" customHeight="1" x14ac:dyDescent="0.25">
      <c r="A2473" s="1">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4.25" customHeight="1" x14ac:dyDescent="0.25">
      <c r="A2474" s="1">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4.25" customHeight="1" x14ac:dyDescent="0.25">
      <c r="A2475" s="1">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4.25" customHeight="1" x14ac:dyDescent="0.25">
      <c r="A2476" s="1">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4.25" customHeight="1" x14ac:dyDescent="0.25">
      <c r="A2477" s="1">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4.25" customHeight="1" x14ac:dyDescent="0.25">
      <c r="A2478" s="1">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4.25" customHeight="1" x14ac:dyDescent="0.25">
      <c r="A2479" s="1">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4.25" customHeight="1" x14ac:dyDescent="0.25">
      <c r="A2480" s="1">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4.25" customHeight="1" x14ac:dyDescent="0.25">
      <c r="A2481" s="1">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4.25" customHeight="1" x14ac:dyDescent="0.25">
      <c r="A2482" s="1">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4.25" customHeight="1" x14ac:dyDescent="0.25">
      <c r="A2483" s="1">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4.25" customHeight="1" x14ac:dyDescent="0.25">
      <c r="A2484" s="1">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4.25" customHeight="1" x14ac:dyDescent="0.25">
      <c r="A2485" s="1">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4.25" customHeight="1" x14ac:dyDescent="0.25">
      <c r="A2486" s="1">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4.25" customHeight="1" x14ac:dyDescent="0.25">
      <c r="A2487" s="1">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4.25" customHeight="1" x14ac:dyDescent="0.25">
      <c r="A2488" s="1">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4.25" customHeight="1" x14ac:dyDescent="0.25">
      <c r="A2489" s="1">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4.25" customHeight="1" x14ac:dyDescent="0.25">
      <c r="A2490" s="1">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4.25" customHeight="1" x14ac:dyDescent="0.25">
      <c r="A2491" s="1">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4.25" customHeight="1" x14ac:dyDescent="0.25">
      <c r="A2492" s="1">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4.25" customHeight="1" x14ac:dyDescent="0.25">
      <c r="A2493" s="1">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4.25" customHeight="1" x14ac:dyDescent="0.25">
      <c r="A2494" s="1">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4.25" customHeight="1" x14ac:dyDescent="0.25">
      <c r="A2495" s="1">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4.25" customHeight="1" x14ac:dyDescent="0.25">
      <c r="A2496" s="1">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4.25" customHeight="1" x14ac:dyDescent="0.25">
      <c r="A2497" s="1">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4.25" customHeight="1" x14ac:dyDescent="0.25">
      <c r="A2498" s="1">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4.25" customHeight="1" x14ac:dyDescent="0.25">
      <c r="A2499" s="1">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4.25" customHeight="1" x14ac:dyDescent="0.25">
      <c r="A2500" s="1">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4.25" customHeight="1" x14ac:dyDescent="0.25">
      <c r="A2501" s="1">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4.25" customHeight="1" x14ac:dyDescent="0.25">
      <c r="A2502" s="1">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4.25" customHeight="1" x14ac:dyDescent="0.25">
      <c r="A2503" s="1">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4.25" customHeight="1" x14ac:dyDescent="0.25">
      <c r="A2504" s="1">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4.25" customHeight="1" x14ac:dyDescent="0.25">
      <c r="A2505" s="1">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4.25" customHeight="1" x14ac:dyDescent="0.25">
      <c r="A2506" s="1">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4.25" customHeight="1" x14ac:dyDescent="0.25">
      <c r="A2507" s="1">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4.25" customHeight="1" x14ac:dyDescent="0.25">
      <c r="A2508" s="1">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4.25" customHeight="1" x14ac:dyDescent="0.25">
      <c r="A2509" s="1">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4.25" customHeight="1" x14ac:dyDescent="0.25">
      <c r="A2510" s="1">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4.25" customHeight="1" x14ac:dyDescent="0.25">
      <c r="A2511" s="1">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4.25" customHeight="1" x14ac:dyDescent="0.25">
      <c r="A2512" s="1">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4.25" customHeight="1" x14ac:dyDescent="0.25">
      <c r="A2513" s="1">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4.25" customHeight="1" x14ac:dyDescent="0.25">
      <c r="A2514" s="1">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4.25" customHeight="1" x14ac:dyDescent="0.25">
      <c r="A2515" s="1">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4.25" customHeight="1" x14ac:dyDescent="0.25">
      <c r="A2516" s="1">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4.25" customHeight="1" x14ac:dyDescent="0.25">
      <c r="A2517" s="1">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4.25" customHeight="1" x14ac:dyDescent="0.25">
      <c r="A2518" s="1">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4.25" customHeight="1" x14ac:dyDescent="0.25">
      <c r="A2519" s="1">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4.25" customHeight="1" x14ac:dyDescent="0.25">
      <c r="A2520" s="1">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4.25" customHeight="1" x14ac:dyDescent="0.25">
      <c r="A2521" s="1">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4.25" customHeight="1" x14ac:dyDescent="0.25">
      <c r="A2522" s="1">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4.25" customHeight="1" x14ac:dyDescent="0.25">
      <c r="A2523" s="1">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4.25" customHeight="1" x14ac:dyDescent="0.25">
      <c r="A2524" s="1">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4.25" customHeight="1" x14ac:dyDescent="0.25">
      <c r="A2525" s="1">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4.25" customHeight="1" x14ac:dyDescent="0.25">
      <c r="A2526" s="1">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4.25" customHeight="1" x14ac:dyDescent="0.25">
      <c r="A2527" s="1">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4.25" customHeight="1" x14ac:dyDescent="0.25">
      <c r="A2528" s="1">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4.25" customHeight="1" x14ac:dyDescent="0.25">
      <c r="A2529" s="1">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4.25" customHeight="1" x14ac:dyDescent="0.25">
      <c r="A2530" s="1">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4.25" customHeight="1" x14ac:dyDescent="0.25">
      <c r="A2531" s="1">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4.25" customHeight="1" x14ac:dyDescent="0.25">
      <c r="A2532" s="1">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4.25" customHeight="1" x14ac:dyDescent="0.25">
      <c r="A2533" s="1">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4.25" customHeight="1" x14ac:dyDescent="0.25">
      <c r="A2534" s="1">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4.25" customHeight="1" x14ac:dyDescent="0.25">
      <c r="A2535" s="1">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4.25" customHeight="1" x14ac:dyDescent="0.25">
      <c r="A2536" s="1">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4.25" customHeight="1" x14ac:dyDescent="0.25">
      <c r="A2537" s="1">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4.25" customHeight="1" x14ac:dyDescent="0.25">
      <c r="A2538" s="1">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4.25" customHeight="1" x14ac:dyDescent="0.25">
      <c r="A2539" s="1">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4.25" customHeight="1" x14ac:dyDescent="0.25">
      <c r="A2540" s="1">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4.25" customHeight="1" x14ac:dyDescent="0.25">
      <c r="A2541" s="1">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4.25" customHeight="1" x14ac:dyDescent="0.25">
      <c r="A2542" s="1">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4.25" customHeight="1" x14ac:dyDescent="0.25">
      <c r="A2543" s="1">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4.25" customHeight="1" x14ac:dyDescent="0.25">
      <c r="A2544" s="1">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4.25" customHeight="1" x14ac:dyDescent="0.25">
      <c r="A2545" s="1">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4.25" customHeight="1" x14ac:dyDescent="0.25">
      <c r="A2546" s="1">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4.25" customHeight="1" x14ac:dyDescent="0.25">
      <c r="A2547" s="1">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4.25" customHeight="1" x14ac:dyDescent="0.25">
      <c r="A2548" s="1">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4.25" customHeight="1" x14ac:dyDescent="0.25">
      <c r="A2549" s="1">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4.25" customHeight="1" x14ac:dyDescent="0.25">
      <c r="A2550" s="1">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4.25" customHeight="1" x14ac:dyDescent="0.25">
      <c r="A2551" s="1">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4.25" customHeight="1" x14ac:dyDescent="0.25">
      <c r="A2552" s="1">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4.25" customHeight="1" x14ac:dyDescent="0.25">
      <c r="A2553" s="1">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4.25" customHeight="1" x14ac:dyDescent="0.25">
      <c r="A2554" s="1">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4.25" customHeight="1" x14ac:dyDescent="0.25">
      <c r="A2555" s="1">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4.25" customHeight="1" x14ac:dyDescent="0.25">
      <c r="A2556" s="1">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4.25" customHeight="1" x14ac:dyDescent="0.25">
      <c r="A2557" s="1">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4.25" customHeight="1" x14ac:dyDescent="0.25">
      <c r="A2558" s="1">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4.25" customHeight="1" x14ac:dyDescent="0.25">
      <c r="A2559" s="1">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4.25" customHeight="1" x14ac:dyDescent="0.25">
      <c r="A2560" s="1">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4.25" customHeight="1" x14ac:dyDescent="0.25">
      <c r="A2561" s="1">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4.25" customHeight="1" x14ac:dyDescent="0.25">
      <c r="A2562" s="1">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4.25" customHeight="1" x14ac:dyDescent="0.25">
      <c r="A2563" s="1">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4.25" customHeight="1" x14ac:dyDescent="0.25">
      <c r="A2564" s="1">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4.25" customHeight="1" x14ac:dyDescent="0.25">
      <c r="A2565" s="1">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4.25" customHeight="1" x14ac:dyDescent="0.25">
      <c r="A2566" s="1">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4.25" customHeight="1" x14ac:dyDescent="0.25">
      <c r="A2567" s="1">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4.25" customHeight="1" x14ac:dyDescent="0.25">
      <c r="A2568" s="1">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4.25" customHeight="1" x14ac:dyDescent="0.25">
      <c r="A2569" s="1">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4.25" customHeight="1" x14ac:dyDescent="0.25">
      <c r="A2570" s="1">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4.25" customHeight="1" x14ac:dyDescent="0.25">
      <c r="A2571" s="1">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4.25" customHeight="1" x14ac:dyDescent="0.25">
      <c r="A2572" s="1">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4.25" customHeight="1" x14ac:dyDescent="0.25">
      <c r="A2573" s="1">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4.25" customHeight="1" x14ac:dyDescent="0.25">
      <c r="A2574" s="1">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4.25" customHeight="1" x14ac:dyDescent="0.25">
      <c r="A2575" s="1">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4.25" customHeight="1" x14ac:dyDescent="0.25">
      <c r="A2576" s="1">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4.25" customHeight="1" x14ac:dyDescent="0.25">
      <c r="A2577" s="1">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4.25" customHeight="1" x14ac:dyDescent="0.25">
      <c r="A2578" s="1">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4.25" customHeight="1" x14ac:dyDescent="0.25">
      <c r="A2579" s="1">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4.25" customHeight="1" x14ac:dyDescent="0.25">
      <c r="A2580" s="1">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4.25" customHeight="1" x14ac:dyDescent="0.25">
      <c r="A2581" s="1">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4.25" customHeight="1" x14ac:dyDescent="0.25">
      <c r="A2582" s="1">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4.25" customHeight="1" x14ac:dyDescent="0.25">
      <c r="A2583" s="1">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4.25" customHeight="1" x14ac:dyDescent="0.25">
      <c r="A2584" s="1">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4.25" customHeight="1" x14ac:dyDescent="0.25">
      <c r="A2585" s="1">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4.25" customHeight="1" x14ac:dyDescent="0.25">
      <c r="A2586" s="1">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4.25" customHeight="1" x14ac:dyDescent="0.25">
      <c r="A2587" s="1">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4.25" customHeight="1" x14ac:dyDescent="0.25">
      <c r="A2588" s="1">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4.25" customHeight="1" x14ac:dyDescent="0.25">
      <c r="A2589" s="1">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4.25" customHeight="1" x14ac:dyDescent="0.25">
      <c r="A2590" s="1">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4.25" customHeight="1" x14ac:dyDescent="0.25">
      <c r="A2591" s="1">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4.25" customHeight="1" x14ac:dyDescent="0.25">
      <c r="A2592" s="1">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4.25" customHeight="1" x14ac:dyDescent="0.25">
      <c r="A2593" s="1">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4.25" customHeight="1" x14ac:dyDescent="0.25">
      <c r="A2594" s="1">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4.25" customHeight="1" x14ac:dyDescent="0.25">
      <c r="A2595" s="1">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4.25" customHeight="1" x14ac:dyDescent="0.25">
      <c r="A2596" s="1">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4.25" customHeight="1" x14ac:dyDescent="0.25">
      <c r="A2597" s="1">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4.25" customHeight="1" x14ac:dyDescent="0.25">
      <c r="A2598" s="1">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4.25" customHeight="1" x14ac:dyDescent="0.25">
      <c r="A2599" s="1">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4.25" customHeight="1" x14ac:dyDescent="0.25">
      <c r="A2600" s="1">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4.25" customHeight="1" x14ac:dyDescent="0.25">
      <c r="A2601" s="1">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4.25" customHeight="1" x14ac:dyDescent="0.25">
      <c r="A2602" s="1">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4.25" customHeight="1" x14ac:dyDescent="0.25">
      <c r="A2603" s="1">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4.25" customHeight="1" x14ac:dyDescent="0.25">
      <c r="A2604" s="1">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4.25" customHeight="1" x14ac:dyDescent="0.25">
      <c r="A2605" s="1">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4.25" customHeight="1" x14ac:dyDescent="0.25">
      <c r="A2606" s="1">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4.25" customHeight="1" x14ac:dyDescent="0.25">
      <c r="A2607" s="1">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4.25" customHeight="1" x14ac:dyDescent="0.25">
      <c r="A2608" s="1">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4.25" customHeight="1" x14ac:dyDescent="0.25">
      <c r="A2609" s="1">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4.25" customHeight="1" x14ac:dyDescent="0.25">
      <c r="A2610" s="1">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4.25" customHeight="1" x14ac:dyDescent="0.25">
      <c r="A2611" s="1">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4.25" customHeight="1" x14ac:dyDescent="0.25">
      <c r="A2612" s="1">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4.25" customHeight="1" x14ac:dyDescent="0.25">
      <c r="A2613" s="1">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4.25" customHeight="1" x14ac:dyDescent="0.25">
      <c r="A2614" s="1">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4.25" customHeight="1" x14ac:dyDescent="0.25">
      <c r="A2615" s="1">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4.25" customHeight="1" x14ac:dyDescent="0.25">
      <c r="A2616" s="1">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4.25" customHeight="1" x14ac:dyDescent="0.25">
      <c r="A2617" s="1">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4.25" customHeight="1" x14ac:dyDescent="0.25">
      <c r="A2618" s="1">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4.25" customHeight="1" x14ac:dyDescent="0.25">
      <c r="A2619" s="1">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4.25" customHeight="1" x14ac:dyDescent="0.25">
      <c r="A2620" s="1">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4.25" customHeight="1" x14ac:dyDescent="0.25">
      <c r="A2621" s="1">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4.25" customHeight="1" x14ac:dyDescent="0.25">
      <c r="A2622" s="1">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4.25" customHeight="1" x14ac:dyDescent="0.25">
      <c r="A2623" s="1">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4.25" customHeight="1" x14ac:dyDescent="0.25">
      <c r="A2624" s="1">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4.25" customHeight="1" x14ac:dyDescent="0.25">
      <c r="A2625" s="1">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4.25" customHeight="1" x14ac:dyDescent="0.25">
      <c r="A2626" s="1">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4.25" customHeight="1" x14ac:dyDescent="0.25">
      <c r="A2627" s="1">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4.25" customHeight="1" x14ac:dyDescent="0.25">
      <c r="A2628" s="1">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4.25" customHeight="1" x14ac:dyDescent="0.25">
      <c r="A2629" s="1">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4.25" customHeight="1" x14ac:dyDescent="0.25">
      <c r="A2630" s="1">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4.25" customHeight="1" x14ac:dyDescent="0.25">
      <c r="A2631" s="1">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4.25" customHeight="1" x14ac:dyDescent="0.25">
      <c r="A2632" s="1">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4.25" customHeight="1" x14ac:dyDescent="0.25">
      <c r="A2633" s="1">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4.25" customHeight="1" x14ac:dyDescent="0.25">
      <c r="A2634" s="1">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4.25" customHeight="1" x14ac:dyDescent="0.25">
      <c r="A2635" s="1">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4.25" customHeight="1" x14ac:dyDescent="0.25">
      <c r="A2636" s="1">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4.25" customHeight="1" x14ac:dyDescent="0.25">
      <c r="A2637" s="1">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4.25" customHeight="1" x14ac:dyDescent="0.25">
      <c r="A2638" s="1">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4.25" customHeight="1" x14ac:dyDescent="0.25">
      <c r="A2639" s="1">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4.25" customHeight="1" x14ac:dyDescent="0.25">
      <c r="A2640" s="1">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4.25" customHeight="1" x14ac:dyDescent="0.25">
      <c r="A2641" s="1">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4.25" customHeight="1" x14ac:dyDescent="0.25">
      <c r="A2642" s="1">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4.25" customHeight="1" x14ac:dyDescent="0.25">
      <c r="A2643" s="1">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4.25" customHeight="1" x14ac:dyDescent="0.25">
      <c r="A2644" s="1">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4.25" customHeight="1" x14ac:dyDescent="0.25">
      <c r="A2645" s="1">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4.25" customHeight="1" x14ac:dyDescent="0.25">
      <c r="A2646" s="1">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4.25" customHeight="1" x14ac:dyDescent="0.25">
      <c r="A2647" s="1">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4.25" customHeight="1" x14ac:dyDescent="0.25">
      <c r="A2648" s="1">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4.25" customHeight="1" x14ac:dyDescent="0.25">
      <c r="A2649" s="1">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4.25" customHeight="1" x14ac:dyDescent="0.25">
      <c r="A2650" s="1">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4.25" customHeight="1" x14ac:dyDescent="0.25">
      <c r="A2651" s="1">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4.25" customHeight="1" x14ac:dyDescent="0.25">
      <c r="A2652" s="1">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4.25" customHeight="1" x14ac:dyDescent="0.25">
      <c r="A2653" s="1">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4.25" customHeight="1" x14ac:dyDescent="0.25">
      <c r="A2654" s="1">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4.25" customHeight="1" x14ac:dyDescent="0.25">
      <c r="A2655" s="1">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4.25" customHeight="1" x14ac:dyDescent="0.25">
      <c r="A2656" s="1">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4.25" customHeight="1" x14ac:dyDescent="0.25">
      <c r="A2657" s="1">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4.25" customHeight="1" x14ac:dyDescent="0.25">
      <c r="A2658" s="1">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4.25" customHeight="1" x14ac:dyDescent="0.25">
      <c r="A2659" s="1">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4.25" customHeight="1" x14ac:dyDescent="0.25">
      <c r="A2660" s="1">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4.25" customHeight="1" x14ac:dyDescent="0.25">
      <c r="A2661" s="1">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4.25" customHeight="1" x14ac:dyDescent="0.25">
      <c r="A2662" s="1">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4.25" customHeight="1" x14ac:dyDescent="0.25">
      <c r="A2663" s="1">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4.25" customHeight="1" x14ac:dyDescent="0.25">
      <c r="A2664" s="1">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4.25" customHeight="1" x14ac:dyDescent="0.25">
      <c r="A2665" s="1">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4.25" customHeight="1" x14ac:dyDescent="0.25">
      <c r="A2666" s="1">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4.25" customHeight="1" x14ac:dyDescent="0.25">
      <c r="A2667" s="1">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4.25" customHeight="1" x14ac:dyDescent="0.25">
      <c r="A2668" s="1">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4.25" customHeight="1" x14ac:dyDescent="0.25">
      <c r="A2669" s="1">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4.25" customHeight="1" x14ac:dyDescent="0.25">
      <c r="A2670" s="1">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4.25" customHeight="1" x14ac:dyDescent="0.25">
      <c r="A2671" s="1">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4.25" customHeight="1" x14ac:dyDescent="0.25">
      <c r="A2672" s="1">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4.25" customHeight="1" x14ac:dyDescent="0.25">
      <c r="A2673" s="1">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4.25" customHeight="1" x14ac:dyDescent="0.25">
      <c r="A2674" s="1">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4.25" customHeight="1" x14ac:dyDescent="0.25">
      <c r="A2675" s="1">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4.25" customHeight="1" x14ac:dyDescent="0.25">
      <c r="A2676" s="1">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4.25" customHeight="1" x14ac:dyDescent="0.25">
      <c r="A2677" s="1">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4.25" customHeight="1" x14ac:dyDescent="0.25">
      <c r="A2678" s="1">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4.25" customHeight="1" x14ac:dyDescent="0.25">
      <c r="A2679" s="1">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4.25" customHeight="1" x14ac:dyDescent="0.25">
      <c r="A2680" s="1">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4.25" customHeight="1" x14ac:dyDescent="0.25">
      <c r="A2681" s="1">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4.25" customHeight="1" x14ac:dyDescent="0.25">
      <c r="A2682" s="1">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4.25" customHeight="1" x14ac:dyDescent="0.25">
      <c r="A2683" s="1">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4.25" customHeight="1" x14ac:dyDescent="0.25">
      <c r="A2684" s="1">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4.25" customHeight="1" x14ac:dyDescent="0.25">
      <c r="A2685" s="1">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4.25" customHeight="1" x14ac:dyDescent="0.25">
      <c r="A2686" s="1">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4.25" customHeight="1" x14ac:dyDescent="0.25">
      <c r="A2687" s="1">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4.25" customHeight="1" x14ac:dyDescent="0.25">
      <c r="A2688" s="1">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4.25" customHeight="1" x14ac:dyDescent="0.25">
      <c r="A2689" s="1">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4.25" customHeight="1" x14ac:dyDescent="0.25">
      <c r="A2690" s="1">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4.25" customHeight="1" x14ac:dyDescent="0.25">
      <c r="A2691" s="1">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4.25" customHeight="1" x14ac:dyDescent="0.25">
      <c r="A2692" s="1">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4.25" customHeight="1" x14ac:dyDescent="0.25">
      <c r="A2693" s="1">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4.25" customHeight="1" x14ac:dyDescent="0.25">
      <c r="A2694" s="1">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4.25" customHeight="1" x14ac:dyDescent="0.25">
      <c r="A2695" s="1">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4.25" customHeight="1" x14ac:dyDescent="0.25">
      <c r="A2696" s="1">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4.25" customHeight="1" x14ac:dyDescent="0.25">
      <c r="A2697" s="1">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4.25" customHeight="1" x14ac:dyDescent="0.25">
      <c r="A2698" s="1">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4.25" customHeight="1" x14ac:dyDescent="0.25">
      <c r="A2699" s="1">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4.25" customHeight="1" x14ac:dyDescent="0.25">
      <c r="A2700" s="1">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4.25" customHeight="1" x14ac:dyDescent="0.25">
      <c r="A2701" s="1">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4.25" customHeight="1" x14ac:dyDescent="0.25">
      <c r="A2702" s="1">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4.25" customHeight="1" x14ac:dyDescent="0.25">
      <c r="A2703" s="1">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4.25" customHeight="1" x14ac:dyDescent="0.25">
      <c r="A2704" s="1">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4.25" customHeight="1" x14ac:dyDescent="0.25">
      <c r="A2705" s="1">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4.25" customHeight="1" x14ac:dyDescent="0.25">
      <c r="A2706" s="1">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4.25" customHeight="1" x14ac:dyDescent="0.25">
      <c r="A2707" s="1">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4.25" customHeight="1" x14ac:dyDescent="0.25">
      <c r="A2708" s="1">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4.25" customHeight="1" x14ac:dyDescent="0.25">
      <c r="A2709" s="1">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4.25" customHeight="1" x14ac:dyDescent="0.25">
      <c r="A2710" s="1">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4.25" customHeight="1" x14ac:dyDescent="0.25">
      <c r="A2711" s="1">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4.25" customHeight="1" x14ac:dyDescent="0.25">
      <c r="A2712" s="1">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4.25" customHeight="1" x14ac:dyDescent="0.25">
      <c r="A2713" s="1">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4.25" customHeight="1" x14ac:dyDescent="0.25">
      <c r="A2714" s="1">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4.25" customHeight="1" x14ac:dyDescent="0.25">
      <c r="A2715" s="1">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4.25" customHeight="1" x14ac:dyDescent="0.25">
      <c r="A2716" s="1">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4.25" customHeight="1" x14ac:dyDescent="0.25">
      <c r="A2717" s="1">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4.25" customHeight="1" x14ac:dyDescent="0.25">
      <c r="A2718" s="1">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4.25" customHeight="1" x14ac:dyDescent="0.25">
      <c r="A2719" s="1">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4.25" customHeight="1" x14ac:dyDescent="0.25">
      <c r="A2720" s="1">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4.25" customHeight="1" x14ac:dyDescent="0.25">
      <c r="A2721" s="1">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4.25" customHeight="1" x14ac:dyDescent="0.25">
      <c r="A2722" s="1">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4.25" customHeight="1" x14ac:dyDescent="0.25">
      <c r="A2723" s="1">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4.25" customHeight="1" x14ac:dyDescent="0.25">
      <c r="A2724" s="1">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4.25" customHeight="1" x14ac:dyDescent="0.25">
      <c r="A2725" s="1">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4.25" customHeight="1" x14ac:dyDescent="0.25">
      <c r="A2726" s="1">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4.25" customHeight="1" x14ac:dyDescent="0.25">
      <c r="A2727" s="1">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4.25" customHeight="1" x14ac:dyDescent="0.25">
      <c r="A2728" s="1">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4.25" customHeight="1" x14ac:dyDescent="0.25">
      <c r="A2729" s="1">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4.25" customHeight="1" x14ac:dyDescent="0.25">
      <c r="A2730" s="1">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4.25" customHeight="1" x14ac:dyDescent="0.25">
      <c r="A2731" s="1">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4.25" customHeight="1" x14ac:dyDescent="0.25">
      <c r="A2732" s="1">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4.25" customHeight="1" x14ac:dyDescent="0.25">
      <c r="A2733" s="1">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4.25" customHeight="1" x14ac:dyDescent="0.25">
      <c r="A2734" s="1">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4.25" customHeight="1" x14ac:dyDescent="0.25">
      <c r="A2735" s="1">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4.25" customHeight="1" x14ac:dyDescent="0.25">
      <c r="A2736" s="1">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4.25" customHeight="1" x14ac:dyDescent="0.25">
      <c r="A2737" s="1">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4.25" customHeight="1" x14ac:dyDescent="0.25">
      <c r="A2738" s="1">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4.25" customHeight="1" x14ac:dyDescent="0.25">
      <c r="A2739" s="1">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4.25" customHeight="1" x14ac:dyDescent="0.25">
      <c r="A2740" s="1">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4.25" customHeight="1" x14ac:dyDescent="0.25">
      <c r="A2741" s="1">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4.25" customHeight="1" x14ac:dyDescent="0.25">
      <c r="A2742" s="1">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4.25" customHeight="1" x14ac:dyDescent="0.25">
      <c r="A2743" s="1">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4.25" customHeight="1" x14ac:dyDescent="0.25">
      <c r="A2744" s="1">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4.25" customHeight="1" x14ac:dyDescent="0.25">
      <c r="A2745" s="1">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4.25" customHeight="1" x14ac:dyDescent="0.25">
      <c r="A2746" s="1">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4.25" customHeight="1" x14ac:dyDescent="0.25">
      <c r="A2747" s="1">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4.25" customHeight="1" x14ac:dyDescent="0.25">
      <c r="A2748" s="1">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4.25" customHeight="1" x14ac:dyDescent="0.25">
      <c r="A2749" s="1">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4.25" customHeight="1" x14ac:dyDescent="0.25">
      <c r="A2750" s="1">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4.25" customHeight="1" x14ac:dyDescent="0.25">
      <c r="A2751" s="1">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4.25" customHeight="1" x14ac:dyDescent="0.25">
      <c r="A2752" s="1">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4.25" customHeight="1" x14ac:dyDescent="0.25">
      <c r="A2753" s="1">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4.25" customHeight="1" x14ac:dyDescent="0.25">
      <c r="A2754" s="1">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4.25" customHeight="1" x14ac:dyDescent="0.25">
      <c r="A2755" s="1">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4.25" customHeight="1" x14ac:dyDescent="0.25">
      <c r="A2756" s="1">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4.25" customHeight="1" x14ac:dyDescent="0.25">
      <c r="A2757" s="1">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4.25" customHeight="1" x14ac:dyDescent="0.25">
      <c r="A2758" s="1">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4.25" customHeight="1" x14ac:dyDescent="0.25">
      <c r="A2759" s="1">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4.25" customHeight="1" x14ac:dyDescent="0.25">
      <c r="A2760" s="1">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4.25" customHeight="1" x14ac:dyDescent="0.25">
      <c r="A2761" s="1">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4.25" customHeight="1" x14ac:dyDescent="0.25">
      <c r="A2762" s="1">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4.25" customHeight="1" x14ac:dyDescent="0.25">
      <c r="A2763" s="1">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4.25" customHeight="1" x14ac:dyDescent="0.25">
      <c r="A2764" s="1">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4.25" customHeight="1" x14ac:dyDescent="0.25">
      <c r="A2765" s="1">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4.25" customHeight="1" x14ac:dyDescent="0.25">
      <c r="A2766" s="1">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4.25" customHeight="1" x14ac:dyDescent="0.25">
      <c r="A2767" s="1">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4.25" customHeight="1" x14ac:dyDescent="0.25">
      <c r="A2768" s="1">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4.25" customHeight="1" x14ac:dyDescent="0.25">
      <c r="A2769" s="1">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4.25" customHeight="1" x14ac:dyDescent="0.25">
      <c r="A2770" s="1">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4.25" customHeight="1" x14ac:dyDescent="0.25">
      <c r="A2771" s="1">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4.25" customHeight="1" x14ac:dyDescent="0.25">
      <c r="A2772" s="1">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4.25" customHeight="1" x14ac:dyDescent="0.25">
      <c r="A2773" s="1">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4.25" customHeight="1" x14ac:dyDescent="0.25">
      <c r="A2774" s="1">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4.25" customHeight="1" x14ac:dyDescent="0.25">
      <c r="A2775" s="1">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4.25" customHeight="1" x14ac:dyDescent="0.25">
      <c r="A2776" s="1">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4.25" customHeight="1" x14ac:dyDescent="0.25">
      <c r="A2777" s="1">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4.25" customHeight="1" x14ac:dyDescent="0.25">
      <c r="A2778" s="1">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4.25" customHeight="1" x14ac:dyDescent="0.25">
      <c r="A2779" s="1">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4.25" customHeight="1" x14ac:dyDescent="0.25">
      <c r="A2780" s="1">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4.25" customHeight="1" x14ac:dyDescent="0.25">
      <c r="A2781" s="1">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4.25" customHeight="1" x14ac:dyDescent="0.25">
      <c r="A2782" s="1">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4.25" customHeight="1" x14ac:dyDescent="0.25">
      <c r="A2783" s="1">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4.25" customHeight="1" x14ac:dyDescent="0.25">
      <c r="A2784" s="1">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4.25" customHeight="1" x14ac:dyDescent="0.25">
      <c r="A2785" s="1">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4.25" customHeight="1" x14ac:dyDescent="0.25">
      <c r="A2786" s="1">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4.25" customHeight="1" x14ac:dyDescent="0.25">
      <c r="A2787" s="1">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4.25" customHeight="1" x14ac:dyDescent="0.25">
      <c r="A2788" s="1">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4.25" customHeight="1" x14ac:dyDescent="0.25">
      <c r="A2789" s="1">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4.25" customHeight="1" x14ac:dyDescent="0.25">
      <c r="A2790" s="1">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4.25" customHeight="1" x14ac:dyDescent="0.25">
      <c r="A2791" s="1">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4.25" customHeight="1" x14ac:dyDescent="0.25">
      <c r="A2792" s="1">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4.25" customHeight="1" x14ac:dyDescent="0.25">
      <c r="A2793" s="1">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4.25" customHeight="1" x14ac:dyDescent="0.25">
      <c r="A2794" s="1">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4.25" customHeight="1" x14ac:dyDescent="0.25">
      <c r="A2795" s="1">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4.25" customHeight="1" x14ac:dyDescent="0.25">
      <c r="A2796" s="1">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4.25" customHeight="1" x14ac:dyDescent="0.25">
      <c r="A2797" s="1">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4.25" customHeight="1" x14ac:dyDescent="0.25">
      <c r="A2798" s="1">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4.25" customHeight="1" x14ac:dyDescent="0.25">
      <c r="A2799" s="1">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4.25" customHeight="1" x14ac:dyDescent="0.25">
      <c r="A2800" s="1">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4.25" customHeight="1" x14ac:dyDescent="0.25">
      <c r="A2801" s="1">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4.25" customHeight="1" x14ac:dyDescent="0.25">
      <c r="A2802" s="1">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4.25" customHeight="1" x14ac:dyDescent="0.25">
      <c r="A2803" s="1">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4.25" customHeight="1" x14ac:dyDescent="0.25">
      <c r="A2804" s="1">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4.25" customHeight="1" x14ac:dyDescent="0.25">
      <c r="A2805" s="1">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4.25" customHeight="1" x14ac:dyDescent="0.25">
      <c r="A2806" s="1">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4.25" customHeight="1" x14ac:dyDescent="0.25">
      <c r="A2807" s="1">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4.25" customHeight="1" x14ac:dyDescent="0.25">
      <c r="A2808" s="1">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4.25" customHeight="1" x14ac:dyDescent="0.25">
      <c r="A2809" s="1">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4.25" customHeight="1" x14ac:dyDescent="0.25">
      <c r="A2810" s="1">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4.25" customHeight="1" x14ac:dyDescent="0.25">
      <c r="A2811" s="1">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4.25" customHeight="1" x14ac:dyDescent="0.25">
      <c r="A2812" s="1">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4.25" customHeight="1" x14ac:dyDescent="0.25">
      <c r="A2813" s="1">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4.25" customHeight="1" x14ac:dyDescent="0.25">
      <c r="A2814" s="1">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4.25" customHeight="1" x14ac:dyDescent="0.25">
      <c r="A2815" s="1">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4.25" customHeight="1" x14ac:dyDescent="0.25">
      <c r="A2816" s="1">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4.25" customHeight="1" x14ac:dyDescent="0.25">
      <c r="A2817" s="1">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4.25" customHeight="1" x14ac:dyDescent="0.25">
      <c r="A2818" s="1">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4.25" customHeight="1" x14ac:dyDescent="0.25">
      <c r="A2819" s="1">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4.25" customHeight="1" x14ac:dyDescent="0.25">
      <c r="A2820" s="1">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4.25" customHeight="1" x14ac:dyDescent="0.25">
      <c r="A2821" s="1">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4.25" customHeight="1" x14ac:dyDescent="0.25">
      <c r="A2822" s="1">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4.25" customHeight="1" x14ac:dyDescent="0.25">
      <c r="A2823" s="1">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4.25" customHeight="1" x14ac:dyDescent="0.25">
      <c r="A2824" s="1">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4.25" customHeight="1" x14ac:dyDescent="0.25">
      <c r="A2825" s="1">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4.25" customHeight="1" x14ac:dyDescent="0.25">
      <c r="A2826" s="1">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4.25" customHeight="1" x14ac:dyDescent="0.25">
      <c r="A2827" s="1">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4.25" customHeight="1" x14ac:dyDescent="0.25">
      <c r="A2828" s="1">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4.25" customHeight="1" x14ac:dyDescent="0.25">
      <c r="A2829" s="1">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4.25" customHeight="1" x14ac:dyDescent="0.25">
      <c r="A2830" s="1">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4.25" customHeight="1" x14ac:dyDescent="0.25">
      <c r="A2831" s="1">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4.25" customHeight="1" x14ac:dyDescent="0.25">
      <c r="A2832" s="1">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4.25" customHeight="1" x14ac:dyDescent="0.25">
      <c r="A2833" s="1">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4.25" customHeight="1" x14ac:dyDescent="0.25">
      <c r="A2834" s="1">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4.25" customHeight="1" x14ac:dyDescent="0.25">
      <c r="A2835" s="1">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4.25" customHeight="1" x14ac:dyDescent="0.25">
      <c r="A2836" s="1">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4.25" customHeight="1" x14ac:dyDescent="0.25">
      <c r="A2837" s="1">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4.25" customHeight="1" x14ac:dyDescent="0.25">
      <c r="A2838" s="1">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4.25" customHeight="1" x14ac:dyDescent="0.25">
      <c r="A2839" s="1">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4.25" customHeight="1" x14ac:dyDescent="0.25">
      <c r="A2840" s="1">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4.25" customHeight="1" x14ac:dyDescent="0.25">
      <c r="A2841" s="1">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4.25" customHeight="1" x14ac:dyDescent="0.25">
      <c r="A2842" s="1">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4.25" customHeight="1" x14ac:dyDescent="0.25">
      <c r="A2843" s="1">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4.25" customHeight="1" x14ac:dyDescent="0.25">
      <c r="A2844" s="1">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4.25" customHeight="1" x14ac:dyDescent="0.25">
      <c r="A2845" s="1">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4.25" customHeight="1" x14ac:dyDescent="0.25">
      <c r="A2846" s="1">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4.25" customHeight="1" x14ac:dyDescent="0.25">
      <c r="A2847" s="1">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4.25" customHeight="1" x14ac:dyDescent="0.25">
      <c r="A2848" s="1">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4.25" customHeight="1" x14ac:dyDescent="0.25">
      <c r="A2849" s="1">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4.25" customHeight="1" x14ac:dyDescent="0.25">
      <c r="A2850" s="1">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4.25" customHeight="1" x14ac:dyDescent="0.25">
      <c r="A2851" s="1">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4.25" customHeight="1" x14ac:dyDescent="0.25">
      <c r="A2852" s="1">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4.25" customHeight="1" x14ac:dyDescent="0.25">
      <c r="A2853" s="1">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4.25" customHeight="1" x14ac:dyDescent="0.25">
      <c r="A2854" s="1">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4.25" customHeight="1" x14ac:dyDescent="0.25">
      <c r="A2855" s="1">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4.25" customHeight="1" x14ac:dyDescent="0.25">
      <c r="A2856" s="1">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4.25" customHeight="1" x14ac:dyDescent="0.25">
      <c r="A2857" s="1">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4.25" customHeight="1" x14ac:dyDescent="0.25">
      <c r="A2858" s="1">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4.25" customHeight="1" x14ac:dyDescent="0.25">
      <c r="A2859" s="1">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4.25" customHeight="1" x14ac:dyDescent="0.25">
      <c r="A2860" s="1">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4.25" customHeight="1" x14ac:dyDescent="0.25">
      <c r="A2861" s="1">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4.25" customHeight="1" x14ac:dyDescent="0.25">
      <c r="A2862" s="1">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4.25" customHeight="1" x14ac:dyDescent="0.25">
      <c r="A2863" s="1">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4.25" customHeight="1" x14ac:dyDescent="0.25">
      <c r="A2864" s="1">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4.25" customHeight="1" x14ac:dyDescent="0.25">
      <c r="A2865" s="1">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4.25" customHeight="1" x14ac:dyDescent="0.25">
      <c r="A2866" s="1">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4.25" customHeight="1" x14ac:dyDescent="0.25">
      <c r="A2867" s="1">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4.25" customHeight="1" x14ac:dyDescent="0.25">
      <c r="A2868" s="1">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4.25" customHeight="1" x14ac:dyDescent="0.25">
      <c r="A2869" s="1">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4.25" customHeight="1" x14ac:dyDescent="0.25">
      <c r="A2870" s="1">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4.25" customHeight="1" x14ac:dyDescent="0.25">
      <c r="A2871" s="1">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4.25" customHeight="1" x14ac:dyDescent="0.25">
      <c r="A2872" s="1">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4.25" customHeight="1" x14ac:dyDescent="0.25">
      <c r="A2873" s="1">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4.25" customHeight="1" x14ac:dyDescent="0.25">
      <c r="A2874" s="1">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4.25" customHeight="1" x14ac:dyDescent="0.25">
      <c r="A2875" s="1">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4.25" customHeight="1" x14ac:dyDescent="0.25">
      <c r="A2876" s="1">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4.25" customHeight="1" x14ac:dyDescent="0.25">
      <c r="A2877" s="1">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4.25" customHeight="1" x14ac:dyDescent="0.25">
      <c r="A2878" s="1">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4.25" customHeight="1" x14ac:dyDescent="0.25">
      <c r="A2879" s="1">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4.25" customHeight="1" x14ac:dyDescent="0.25">
      <c r="A2880" s="1">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4.25" customHeight="1" x14ac:dyDescent="0.25">
      <c r="A2881" s="1">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4.25" customHeight="1" x14ac:dyDescent="0.25">
      <c r="A2882" s="1">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4.25" customHeight="1" x14ac:dyDescent="0.25">
      <c r="A2883" s="1">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4.25" customHeight="1" x14ac:dyDescent="0.25">
      <c r="A2884" s="1">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4.25" customHeight="1" x14ac:dyDescent="0.25">
      <c r="A2885" s="1">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4.25" customHeight="1" x14ac:dyDescent="0.25">
      <c r="A2886" s="1">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4.25" customHeight="1" x14ac:dyDescent="0.25">
      <c r="A2887" s="1">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4.25" customHeight="1" x14ac:dyDescent="0.25">
      <c r="A2888" s="1">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4.25" customHeight="1" x14ac:dyDescent="0.25">
      <c r="A2889" s="1">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4.25" customHeight="1" x14ac:dyDescent="0.25">
      <c r="A2890" s="1">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4.25" customHeight="1" x14ac:dyDescent="0.25">
      <c r="A2891" s="1">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4.25" customHeight="1" x14ac:dyDescent="0.25">
      <c r="A2892" s="1">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4.25" customHeight="1" x14ac:dyDescent="0.25">
      <c r="A2893" s="1">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4.25" customHeight="1" x14ac:dyDescent="0.25">
      <c r="A2894" s="1">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4.25" customHeight="1" x14ac:dyDescent="0.25">
      <c r="A2895" s="1">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4.25" customHeight="1" x14ac:dyDescent="0.25">
      <c r="A2896" s="1">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4.25" customHeight="1" x14ac:dyDescent="0.25">
      <c r="A2897" s="1">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4.25" customHeight="1" x14ac:dyDescent="0.25">
      <c r="A2898" s="1">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4.25" customHeight="1" x14ac:dyDescent="0.25">
      <c r="A2899" s="1">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4.25" customHeight="1" x14ac:dyDescent="0.25">
      <c r="A2900" s="1">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4.25" customHeight="1" x14ac:dyDescent="0.25">
      <c r="A2901" s="1">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4.25" customHeight="1" x14ac:dyDescent="0.25">
      <c r="A2902" s="1">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4.25" customHeight="1" x14ac:dyDescent="0.25">
      <c r="A2903" s="1">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4.25" customHeight="1" x14ac:dyDescent="0.25">
      <c r="A2904" s="1">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4.25" customHeight="1" x14ac:dyDescent="0.25">
      <c r="A2905" s="1">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4.25" customHeight="1" x14ac:dyDescent="0.25">
      <c r="A2906" s="1">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4.25" customHeight="1" x14ac:dyDescent="0.25">
      <c r="A2907" s="1">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4.25" customHeight="1" x14ac:dyDescent="0.25">
      <c r="A2908" s="1">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4.25" customHeight="1" x14ac:dyDescent="0.25">
      <c r="A2909" s="1">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4.25" customHeight="1" x14ac:dyDescent="0.25">
      <c r="A2910" s="1">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4.25" customHeight="1" x14ac:dyDescent="0.25">
      <c r="A2911" s="1">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4.25" customHeight="1" x14ac:dyDescent="0.25">
      <c r="A2912" s="1">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4.25" customHeight="1" x14ac:dyDescent="0.25">
      <c r="A2913" s="1">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4.25" customHeight="1" x14ac:dyDescent="0.25">
      <c r="A2914" s="1">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4.25" customHeight="1" x14ac:dyDescent="0.25">
      <c r="A2915" s="1">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4.25" customHeight="1" x14ac:dyDescent="0.25">
      <c r="A2916" s="1">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4.25" customHeight="1" x14ac:dyDescent="0.25">
      <c r="A2917" s="1">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4.25" customHeight="1" x14ac:dyDescent="0.25">
      <c r="A2918" s="1">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4.25" customHeight="1" x14ac:dyDescent="0.25">
      <c r="A2919" s="1">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4.25" customHeight="1" x14ac:dyDescent="0.25">
      <c r="A2920" s="1">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4.25" customHeight="1" x14ac:dyDescent="0.25">
      <c r="A2921" s="1">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4.25" customHeight="1" x14ac:dyDescent="0.25">
      <c r="A2922" s="1">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4.25" customHeight="1" x14ac:dyDescent="0.25">
      <c r="A2923" s="1">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4.25" customHeight="1" x14ac:dyDescent="0.25">
      <c r="A2924" s="1">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4.25" customHeight="1" x14ac:dyDescent="0.25">
      <c r="A2925" s="1">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4.25" customHeight="1" x14ac:dyDescent="0.25">
      <c r="A2926" s="1">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4.25" customHeight="1" x14ac:dyDescent="0.25">
      <c r="A2927" s="1">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4.25" customHeight="1" x14ac:dyDescent="0.25">
      <c r="A2928" s="1">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4.25" customHeight="1" x14ac:dyDescent="0.25">
      <c r="A2929" s="1">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4.25" customHeight="1" x14ac:dyDescent="0.25">
      <c r="A2930" s="1">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4.25" customHeight="1" x14ac:dyDescent="0.25">
      <c r="A2931" s="1">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4.25" customHeight="1" x14ac:dyDescent="0.25">
      <c r="A2932" s="1">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4.25" customHeight="1" x14ac:dyDescent="0.25">
      <c r="A2933" s="1">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4.25" customHeight="1" x14ac:dyDescent="0.25">
      <c r="A2934" s="1">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4.25" customHeight="1" x14ac:dyDescent="0.25">
      <c r="A2935" s="1">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4.25" customHeight="1" x14ac:dyDescent="0.25">
      <c r="A2936" s="1">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4.25" customHeight="1" x14ac:dyDescent="0.25">
      <c r="A2937" s="1">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4.25" customHeight="1" x14ac:dyDescent="0.25">
      <c r="A2938" s="1">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4.25" customHeight="1" x14ac:dyDescent="0.25">
      <c r="A2939" s="1">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4.25" customHeight="1" x14ac:dyDescent="0.25">
      <c r="A2940" s="1">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4.25" customHeight="1" x14ac:dyDescent="0.25">
      <c r="A2941" s="1">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4.25" customHeight="1" x14ac:dyDescent="0.25">
      <c r="A2942" s="1">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4.25" customHeight="1" x14ac:dyDescent="0.25">
      <c r="A2943" s="1">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4.25" customHeight="1" x14ac:dyDescent="0.25">
      <c r="A2944" s="1">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4.25" customHeight="1" x14ac:dyDescent="0.25">
      <c r="A2945" s="1">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4.25" customHeight="1" x14ac:dyDescent="0.25">
      <c r="A2946" s="1">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4.25" customHeight="1" x14ac:dyDescent="0.25">
      <c r="A2947" s="1">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4.25" customHeight="1" x14ac:dyDescent="0.25">
      <c r="A2948" s="1">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4.25" customHeight="1" x14ac:dyDescent="0.25">
      <c r="A2949" s="1">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4.25" customHeight="1" x14ac:dyDescent="0.25">
      <c r="A2950" s="1">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4.25" customHeight="1" x14ac:dyDescent="0.25">
      <c r="A2951" s="1">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4.25" customHeight="1" x14ac:dyDescent="0.25">
      <c r="A2952" s="1">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4.25" customHeight="1" x14ac:dyDescent="0.25">
      <c r="A2953" s="1">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4.25" customHeight="1" x14ac:dyDescent="0.25">
      <c r="A2954" s="1">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4.25" customHeight="1" x14ac:dyDescent="0.25">
      <c r="A2955" s="1">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4.25" customHeight="1" x14ac:dyDescent="0.25">
      <c r="A2956" s="1">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4.25" customHeight="1" x14ac:dyDescent="0.25">
      <c r="A2957" s="1">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4.25" customHeight="1" x14ac:dyDescent="0.25">
      <c r="A2958" s="1">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4.25" customHeight="1" x14ac:dyDescent="0.25">
      <c r="A2959" s="1">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4.25" customHeight="1" x14ac:dyDescent="0.25">
      <c r="A2960" s="1">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4.25" customHeight="1" x14ac:dyDescent="0.25">
      <c r="A2961" s="1">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4.25" customHeight="1" x14ac:dyDescent="0.25">
      <c r="A2962" s="1">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4.25" customHeight="1" x14ac:dyDescent="0.25">
      <c r="A2963" s="1">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4.25" customHeight="1" x14ac:dyDescent="0.25">
      <c r="A2964" s="1">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4.25" customHeight="1" x14ac:dyDescent="0.25">
      <c r="A2965" s="1">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4.25" customHeight="1" x14ac:dyDescent="0.25">
      <c r="A2966" s="1">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4.25" customHeight="1" x14ac:dyDescent="0.25">
      <c r="A2967" s="1">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4.25" customHeight="1" x14ac:dyDescent="0.25">
      <c r="A2968" s="1">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4.25" customHeight="1" x14ac:dyDescent="0.25">
      <c r="A2969" s="1">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4.25" customHeight="1" x14ac:dyDescent="0.25">
      <c r="A2970" s="1">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4.25" customHeight="1" x14ac:dyDescent="0.25">
      <c r="A2971" s="1">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4.25" customHeight="1" x14ac:dyDescent="0.25">
      <c r="A2972" s="1">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4.25" customHeight="1" x14ac:dyDescent="0.25">
      <c r="A2973" s="1">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4.25" customHeight="1" x14ac:dyDescent="0.25">
      <c r="A2974" s="1">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4.25" customHeight="1" x14ac:dyDescent="0.25">
      <c r="A2975" s="1">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4.25" customHeight="1" x14ac:dyDescent="0.25">
      <c r="A2976" s="1">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4.25" customHeight="1" x14ac:dyDescent="0.25">
      <c r="A2977" s="1">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4.25" customHeight="1" x14ac:dyDescent="0.25">
      <c r="A2978" s="1">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4.25" customHeight="1" x14ac:dyDescent="0.25">
      <c r="A2979" s="1">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4.25" customHeight="1" x14ac:dyDescent="0.25">
      <c r="A2980" s="1">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4.25" customHeight="1" x14ac:dyDescent="0.25">
      <c r="A2981" s="1">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4.25" customHeight="1" x14ac:dyDescent="0.25">
      <c r="A2982" s="1">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4.25" customHeight="1" x14ac:dyDescent="0.25">
      <c r="A2983" s="1">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4.25" customHeight="1" x14ac:dyDescent="0.25">
      <c r="A2984" s="1">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4.25" customHeight="1" x14ac:dyDescent="0.25">
      <c r="A2985" s="1">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4.25" customHeight="1" x14ac:dyDescent="0.25">
      <c r="A2986" s="1">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4.25" customHeight="1" x14ac:dyDescent="0.25">
      <c r="A2987" s="1">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4.25" customHeight="1" x14ac:dyDescent="0.25">
      <c r="A2988" s="1">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4.25" customHeight="1" x14ac:dyDescent="0.25">
      <c r="A2989" s="1">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4.25" customHeight="1" x14ac:dyDescent="0.25">
      <c r="A2990" s="1">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4.25" customHeight="1" x14ac:dyDescent="0.25">
      <c r="A2991" s="1">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4.25" customHeight="1" x14ac:dyDescent="0.25">
      <c r="A2992" s="1">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4.25" customHeight="1" x14ac:dyDescent="0.25">
      <c r="A2993" s="1">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4.25" customHeight="1" x14ac:dyDescent="0.25">
      <c r="A2994" s="1">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4.25" customHeight="1" x14ac:dyDescent="0.25">
      <c r="A2995" s="1">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4.25" customHeight="1" x14ac:dyDescent="0.25">
      <c r="A2996" s="1">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4.25" customHeight="1" x14ac:dyDescent="0.25">
      <c r="A2997" s="1">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4.25" customHeight="1" x14ac:dyDescent="0.25">
      <c r="A2998" s="1">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4.25" customHeight="1" x14ac:dyDescent="0.25">
      <c r="A2999" s="1">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4.25" customHeight="1" x14ac:dyDescent="0.25">
      <c r="A3000" s="1">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4.25" customHeight="1" x14ac:dyDescent="0.25">
      <c r="A3001" s="1">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4.25" customHeight="1" x14ac:dyDescent="0.25">
      <c r="A3002" s="1">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4.25" customHeight="1" x14ac:dyDescent="0.25">
      <c r="A3003" s="1">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4.25" customHeight="1" x14ac:dyDescent="0.25">
      <c r="A3004" s="1">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4.25" customHeight="1" x14ac:dyDescent="0.25">
      <c r="A3005" s="1">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4.25" customHeight="1" x14ac:dyDescent="0.25">
      <c r="A3006" s="1">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4.25" customHeight="1" x14ac:dyDescent="0.25">
      <c r="A3007" s="1">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4.25" customHeight="1" x14ac:dyDescent="0.25">
      <c r="A3008" s="1">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4.25" customHeight="1" x14ac:dyDescent="0.25">
      <c r="A3009" s="1">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4.25" customHeight="1" x14ac:dyDescent="0.25">
      <c r="A3010" s="1">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4.25" customHeight="1" x14ac:dyDescent="0.25">
      <c r="A3011" s="1">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4.25" customHeight="1" x14ac:dyDescent="0.25">
      <c r="A3012" s="1">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4.25" customHeight="1" x14ac:dyDescent="0.25">
      <c r="A3013" s="1">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4.25" customHeight="1" x14ac:dyDescent="0.25">
      <c r="A3014" s="1">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4.25" customHeight="1" x14ac:dyDescent="0.25">
      <c r="A3015" s="1">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4.25" customHeight="1" x14ac:dyDescent="0.25">
      <c r="A3016" s="1">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4.25" customHeight="1" x14ac:dyDescent="0.25">
      <c r="A3017" s="1">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4.25" customHeight="1" x14ac:dyDescent="0.25">
      <c r="A3018" s="1">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4.25" customHeight="1" x14ac:dyDescent="0.25">
      <c r="A3019" s="1">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4.25" customHeight="1" x14ac:dyDescent="0.25">
      <c r="A3020" s="1">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4.25" customHeight="1" x14ac:dyDescent="0.25">
      <c r="A3021" s="1">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4.25" customHeight="1" x14ac:dyDescent="0.25">
      <c r="A3022" s="1">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4.25" customHeight="1" x14ac:dyDescent="0.25">
      <c r="A3023" s="1">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4.25" customHeight="1" x14ac:dyDescent="0.25">
      <c r="A3024" s="1">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4.25" customHeight="1" x14ac:dyDescent="0.25">
      <c r="A3025" s="1">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4.25" customHeight="1" x14ac:dyDescent="0.25">
      <c r="A3026" s="1">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4.25" customHeight="1" x14ac:dyDescent="0.25">
      <c r="A3027" s="1">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4.25" customHeight="1" x14ac:dyDescent="0.25">
      <c r="A3028" s="1">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4.25" customHeight="1" x14ac:dyDescent="0.25">
      <c r="A3029" s="1">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4.25" customHeight="1" x14ac:dyDescent="0.25">
      <c r="A3030" s="1">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4.25" customHeight="1" x14ac:dyDescent="0.25">
      <c r="A3031" s="1">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4.25" customHeight="1" x14ac:dyDescent="0.25">
      <c r="A3032" s="1">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4.25" customHeight="1" x14ac:dyDescent="0.25">
      <c r="A3033" s="1">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4.25" customHeight="1" x14ac:dyDescent="0.25">
      <c r="A3034" s="1">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4.25" customHeight="1" x14ac:dyDescent="0.25">
      <c r="A3035" s="1">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4.25" customHeight="1" x14ac:dyDescent="0.25">
      <c r="A3036" s="1">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4.25" customHeight="1" x14ac:dyDescent="0.25">
      <c r="A3037" s="1">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4.25" customHeight="1" x14ac:dyDescent="0.25">
      <c r="A3038" s="1">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4.25" customHeight="1" x14ac:dyDescent="0.25">
      <c r="A3039" s="1">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4.25" customHeight="1" x14ac:dyDescent="0.25">
      <c r="A3040" s="1">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4.25" customHeight="1" x14ac:dyDescent="0.25">
      <c r="A3041" s="1">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4.25" customHeight="1" x14ac:dyDescent="0.25">
      <c r="A3042" s="1">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4.25" customHeight="1" x14ac:dyDescent="0.25">
      <c r="A3043" s="1">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4.25" customHeight="1" x14ac:dyDescent="0.25">
      <c r="A3044" s="1">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4.25" customHeight="1" x14ac:dyDescent="0.25">
      <c r="A3045" s="1">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4.25" customHeight="1" x14ac:dyDescent="0.25">
      <c r="A3046" s="1">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4.25" customHeight="1" x14ac:dyDescent="0.25">
      <c r="A3047" s="1">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4.25" customHeight="1" x14ac:dyDescent="0.25">
      <c r="A3048" s="1">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4.25" customHeight="1" x14ac:dyDescent="0.25">
      <c r="A3049" s="1">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4.25" customHeight="1" x14ac:dyDescent="0.25">
      <c r="A3050" s="1">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4.25" customHeight="1" x14ac:dyDescent="0.25">
      <c r="A3051" s="1">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4.25" customHeight="1" x14ac:dyDescent="0.25">
      <c r="A3052" s="1">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4.25" customHeight="1" x14ac:dyDescent="0.25">
      <c r="A3053" s="1">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4.25" customHeight="1" x14ac:dyDescent="0.25">
      <c r="A3054" s="1">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4.25" customHeight="1" x14ac:dyDescent="0.25">
      <c r="A3055" s="1">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4.25" customHeight="1" x14ac:dyDescent="0.25">
      <c r="A3056" s="1">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4.25" customHeight="1" x14ac:dyDescent="0.25">
      <c r="A3057" s="1">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4.25" customHeight="1" x14ac:dyDescent="0.25">
      <c r="A3058" s="1">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4.25" customHeight="1" x14ac:dyDescent="0.25">
      <c r="A3059" s="1">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4.25" customHeight="1" x14ac:dyDescent="0.25">
      <c r="A3060" s="1">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4.25" customHeight="1" x14ac:dyDescent="0.25">
      <c r="A3061" s="1">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4.25" customHeight="1" x14ac:dyDescent="0.25">
      <c r="A3062" s="1">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4.25" customHeight="1" x14ac:dyDescent="0.25">
      <c r="A3063" s="1">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4.25" customHeight="1" x14ac:dyDescent="0.25">
      <c r="A3064" s="1">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4.25" customHeight="1" x14ac:dyDescent="0.25">
      <c r="A3065" s="1">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4.25" customHeight="1" x14ac:dyDescent="0.25">
      <c r="A3066" s="1">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4.25" customHeight="1" x14ac:dyDescent="0.25">
      <c r="A3067" s="1">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4.25" customHeight="1" x14ac:dyDescent="0.25">
      <c r="A3068" s="1">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4.25" customHeight="1" x14ac:dyDescent="0.25">
      <c r="A3069" s="1">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4.25" customHeight="1" x14ac:dyDescent="0.25">
      <c r="A3070" s="1">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4.25" customHeight="1" x14ac:dyDescent="0.25">
      <c r="A3071" s="1">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4.25" customHeight="1" x14ac:dyDescent="0.25">
      <c r="A3072" s="1">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4.25" customHeight="1" x14ac:dyDescent="0.25">
      <c r="A3073" s="1">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4.25" customHeight="1" x14ac:dyDescent="0.25">
      <c r="A3074" s="1">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4.25" customHeight="1" x14ac:dyDescent="0.25">
      <c r="A3075" s="1">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4.25" customHeight="1" x14ac:dyDescent="0.25">
      <c r="A3076" s="1">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4.25" customHeight="1" x14ac:dyDescent="0.25">
      <c r="A3077" s="1">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4.25" customHeight="1" x14ac:dyDescent="0.25">
      <c r="A3078" s="1">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4.25" customHeight="1" x14ac:dyDescent="0.25">
      <c r="A3079" s="1">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4.25" customHeight="1" x14ac:dyDescent="0.25">
      <c r="A3080" s="1">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4.25" customHeight="1" x14ac:dyDescent="0.25">
      <c r="A3081" s="1">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4.25" customHeight="1" x14ac:dyDescent="0.25">
      <c r="A3082" s="1">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4.25" customHeight="1" x14ac:dyDescent="0.25">
      <c r="A3083" s="1">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4.25" customHeight="1" x14ac:dyDescent="0.25">
      <c r="A3084" s="1">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4.25" customHeight="1" x14ac:dyDescent="0.25">
      <c r="A3085" s="1">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4.25" customHeight="1" x14ac:dyDescent="0.25">
      <c r="A3086" s="1">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4.25" customHeight="1" x14ac:dyDescent="0.25">
      <c r="A3087" s="1">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4.25" customHeight="1" x14ac:dyDescent="0.25">
      <c r="A3088" s="1">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4.25" customHeight="1" x14ac:dyDescent="0.25">
      <c r="A3089" s="1">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4.25" customHeight="1" x14ac:dyDescent="0.25">
      <c r="A3090" s="1">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4.25" customHeight="1" x14ac:dyDescent="0.25">
      <c r="A3091" s="1">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4.25" customHeight="1" x14ac:dyDescent="0.25">
      <c r="A3092" s="1">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4.25" customHeight="1" x14ac:dyDescent="0.25">
      <c r="A3093" s="1">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4.25" customHeight="1" x14ac:dyDescent="0.25">
      <c r="A3094" s="1">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4.25" customHeight="1" x14ac:dyDescent="0.25">
      <c r="A3095" s="1">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4.25" customHeight="1" x14ac:dyDescent="0.25">
      <c r="A3096" s="1">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4.25" customHeight="1" x14ac:dyDescent="0.25">
      <c r="A3097" s="1">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4.25" customHeight="1" x14ac:dyDescent="0.25">
      <c r="A3098" s="1">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4.25" customHeight="1" x14ac:dyDescent="0.25">
      <c r="A3099" s="1">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4.25" customHeight="1" x14ac:dyDescent="0.25">
      <c r="A3100" s="1">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4.25" customHeight="1" x14ac:dyDescent="0.25">
      <c r="A3101" s="1">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4.25" customHeight="1" x14ac:dyDescent="0.25">
      <c r="A3102" s="1">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4.25" customHeight="1" x14ac:dyDescent="0.25">
      <c r="A3103" s="1">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4.25" customHeight="1" x14ac:dyDescent="0.25">
      <c r="A3104" s="1">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4.25" customHeight="1" x14ac:dyDescent="0.25">
      <c r="A3105" s="1">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4.25" customHeight="1" x14ac:dyDescent="0.25">
      <c r="A3106" s="1">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4.25" customHeight="1" x14ac:dyDescent="0.25">
      <c r="A3107" s="1">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4.25" customHeight="1" x14ac:dyDescent="0.25">
      <c r="A3108" s="1">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4.25" customHeight="1" x14ac:dyDescent="0.25">
      <c r="A3109" s="1">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4.25" customHeight="1" x14ac:dyDescent="0.25">
      <c r="A3110" s="1">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4.25" customHeight="1" x14ac:dyDescent="0.25">
      <c r="A3111" s="1">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4.25" customHeight="1" x14ac:dyDescent="0.25">
      <c r="A3112" s="1">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4.25" customHeight="1" x14ac:dyDescent="0.25">
      <c r="A3113" s="1">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4.25" customHeight="1" x14ac:dyDescent="0.25">
      <c r="A3114" s="1">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4.25" customHeight="1" x14ac:dyDescent="0.25">
      <c r="A3115" s="1">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4.25" customHeight="1" x14ac:dyDescent="0.25">
      <c r="A3116" s="1">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4.25" customHeight="1" x14ac:dyDescent="0.25">
      <c r="A3117" s="1">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4.25" customHeight="1" x14ac:dyDescent="0.25">
      <c r="A3118" s="1">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4.25" customHeight="1" x14ac:dyDescent="0.25">
      <c r="A3119" s="1">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4.25" customHeight="1" x14ac:dyDescent="0.25">
      <c r="A3120" s="1">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4.25" customHeight="1" x14ac:dyDescent="0.25">
      <c r="A3121" s="1">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4.25" customHeight="1" x14ac:dyDescent="0.25">
      <c r="A3122" s="1">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4.25" customHeight="1" x14ac:dyDescent="0.25">
      <c r="A3123" s="1">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4.25" customHeight="1" x14ac:dyDescent="0.25">
      <c r="A3124" s="1">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4.25" customHeight="1" x14ac:dyDescent="0.25">
      <c r="A3125" s="1">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4.25" customHeight="1" x14ac:dyDescent="0.25">
      <c r="A3126" s="1">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4.25" customHeight="1" x14ac:dyDescent="0.25">
      <c r="A3127" s="1">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4.25" customHeight="1" x14ac:dyDescent="0.25">
      <c r="A3128" s="1">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4.25" customHeight="1" x14ac:dyDescent="0.25">
      <c r="A3129" s="1">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4.25" customHeight="1" x14ac:dyDescent="0.25">
      <c r="A3130" s="1">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4.25" customHeight="1" x14ac:dyDescent="0.25">
      <c r="A3131" s="1">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4.25" customHeight="1" x14ac:dyDescent="0.25">
      <c r="A3132" s="1">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4.25" customHeight="1" x14ac:dyDescent="0.25">
      <c r="A3133" s="1">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4.25" customHeight="1" x14ac:dyDescent="0.25">
      <c r="A3134" s="1">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4.25" customHeight="1" x14ac:dyDescent="0.25">
      <c r="A3135" s="1">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4.25" customHeight="1" x14ac:dyDescent="0.25">
      <c r="A3136" s="1">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4.25" customHeight="1" x14ac:dyDescent="0.25">
      <c r="A3137" s="1">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4.25" customHeight="1" x14ac:dyDescent="0.25">
      <c r="A3138" s="1">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4.25" customHeight="1" x14ac:dyDescent="0.25">
      <c r="A3139" s="1">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4.25" customHeight="1" x14ac:dyDescent="0.25">
      <c r="A3140" s="1">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4.25" customHeight="1" x14ac:dyDescent="0.25">
      <c r="A3141" s="1">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4.25" customHeight="1" x14ac:dyDescent="0.25">
      <c r="A3142" s="1">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4.25" customHeight="1" x14ac:dyDescent="0.25">
      <c r="A3143" s="1">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4.25" customHeight="1" x14ac:dyDescent="0.25">
      <c r="A3144" s="1">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4.25" customHeight="1" x14ac:dyDescent="0.25">
      <c r="A3145" s="1">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4.25" customHeight="1" x14ac:dyDescent="0.25">
      <c r="A3146" s="1">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4.25" customHeight="1" x14ac:dyDescent="0.25">
      <c r="A3147" s="1">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4.25" customHeight="1" x14ac:dyDescent="0.25">
      <c r="A3148" s="1">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4.25" customHeight="1" x14ac:dyDescent="0.25">
      <c r="A3149" s="1">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4.25" customHeight="1" x14ac:dyDescent="0.25">
      <c r="A3150" s="1">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4.25" customHeight="1" x14ac:dyDescent="0.25">
      <c r="A3151" s="1">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4.25" customHeight="1" x14ac:dyDescent="0.25">
      <c r="A3152" s="1">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4.25" customHeight="1" x14ac:dyDescent="0.25">
      <c r="A3153" s="1">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4.25" customHeight="1" x14ac:dyDescent="0.25">
      <c r="A3154" s="1">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4.25" customHeight="1" x14ac:dyDescent="0.25">
      <c r="A3155" s="1">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4.25" customHeight="1" x14ac:dyDescent="0.25">
      <c r="A3156" s="1">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4.25" customHeight="1" x14ac:dyDescent="0.25">
      <c r="A3157" s="1">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4.25" customHeight="1" x14ac:dyDescent="0.25">
      <c r="A3158" s="1">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4.25" customHeight="1" x14ac:dyDescent="0.25">
      <c r="A3159" s="1">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4.25" customHeight="1" x14ac:dyDescent="0.25">
      <c r="A3160" s="1">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4.25" customHeight="1" x14ac:dyDescent="0.25">
      <c r="A3161" s="1">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4.25" customHeight="1" x14ac:dyDescent="0.25">
      <c r="A3162" s="1">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4.25" customHeight="1" x14ac:dyDescent="0.25">
      <c r="A3163" s="1">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4.25" customHeight="1" x14ac:dyDescent="0.25">
      <c r="A3164" s="1">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4.25" customHeight="1" x14ac:dyDescent="0.25">
      <c r="A3165" s="1">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4.25" customHeight="1" x14ac:dyDescent="0.25">
      <c r="A3166" s="1">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4.25" customHeight="1" x14ac:dyDescent="0.25">
      <c r="A3167" s="1">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4.25" customHeight="1" x14ac:dyDescent="0.25">
      <c r="A3168" s="1">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4.25" customHeight="1" x14ac:dyDescent="0.25">
      <c r="A3169" s="1">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4.25" customHeight="1" x14ac:dyDescent="0.25">
      <c r="A3170" s="1">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4.25" customHeight="1" x14ac:dyDescent="0.25">
      <c r="A3171" s="1">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4.25" customHeight="1" x14ac:dyDescent="0.25">
      <c r="A3172" s="1">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4.25" customHeight="1" x14ac:dyDescent="0.25">
      <c r="A3173" s="1">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4.25" customHeight="1" x14ac:dyDescent="0.25">
      <c r="A3174" s="1">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4.25" customHeight="1" x14ac:dyDescent="0.25">
      <c r="A3175" s="1">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4.25" customHeight="1" x14ac:dyDescent="0.25">
      <c r="A3176" s="1">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4.25" customHeight="1" x14ac:dyDescent="0.25">
      <c r="A3177" s="1">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4.25" customHeight="1" x14ac:dyDescent="0.25">
      <c r="A3178" s="1">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4.25" customHeight="1" x14ac:dyDescent="0.25">
      <c r="A3179" s="1">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4.25" customHeight="1" x14ac:dyDescent="0.25">
      <c r="A3180" s="1">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4.25" customHeight="1" x14ac:dyDescent="0.25">
      <c r="A3181" s="1">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4.25" customHeight="1" x14ac:dyDescent="0.25">
      <c r="A3182" s="1">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4.25" customHeight="1" x14ac:dyDescent="0.25">
      <c r="A3183" s="1">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4.25" customHeight="1" x14ac:dyDescent="0.25">
      <c r="A3184" s="1">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4.25" customHeight="1" x14ac:dyDescent="0.25">
      <c r="A3185" s="1">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4.25" customHeight="1" x14ac:dyDescent="0.25">
      <c r="A3186" s="1">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4.25" customHeight="1" x14ac:dyDescent="0.25">
      <c r="A3187" s="1">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4.25" customHeight="1" x14ac:dyDescent="0.25">
      <c r="A3188" s="1">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4.25" customHeight="1" x14ac:dyDescent="0.25">
      <c r="A3189" s="1">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4.25" customHeight="1" x14ac:dyDescent="0.25">
      <c r="A3190" s="1">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4.25" customHeight="1" x14ac:dyDescent="0.25">
      <c r="A3191" s="1">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4.25" customHeight="1" x14ac:dyDescent="0.25">
      <c r="A3192" s="1">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4.25" customHeight="1" x14ac:dyDescent="0.25">
      <c r="A3193" s="1">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4.25" customHeight="1" x14ac:dyDescent="0.25">
      <c r="A3194" s="1">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4.25" customHeight="1" x14ac:dyDescent="0.25">
      <c r="A3195" s="1">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4.25" customHeight="1" x14ac:dyDescent="0.25">
      <c r="A3196" s="1">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4.25" customHeight="1" x14ac:dyDescent="0.25">
      <c r="A3197" s="1">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4.25" customHeight="1" x14ac:dyDescent="0.25">
      <c r="A3198" s="1">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4.25" customHeight="1" x14ac:dyDescent="0.25">
      <c r="A3199" s="1">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4.25" customHeight="1" x14ac:dyDescent="0.25">
      <c r="A3200" s="1">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4.25" customHeight="1" x14ac:dyDescent="0.25">
      <c r="A3201" s="1">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4.25" customHeight="1" x14ac:dyDescent="0.25">
      <c r="A3202" s="1">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4.25" customHeight="1" x14ac:dyDescent="0.25">
      <c r="A3203" s="1">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4.25" customHeight="1" x14ac:dyDescent="0.25">
      <c r="A3204" s="1">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4.25" customHeight="1" x14ac:dyDescent="0.25">
      <c r="A3205" s="1">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4.25" customHeight="1" x14ac:dyDescent="0.25">
      <c r="A3206" s="1">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4.25" customHeight="1" x14ac:dyDescent="0.25">
      <c r="A3207" s="1">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4.25" customHeight="1" x14ac:dyDescent="0.25">
      <c r="A3208" s="1">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4.25" customHeight="1" x14ac:dyDescent="0.25">
      <c r="A3209" s="1">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4.25" customHeight="1" x14ac:dyDescent="0.25">
      <c r="A3210" s="1">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4.25" customHeight="1" x14ac:dyDescent="0.25">
      <c r="A3211" s="1">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4.25" customHeight="1" x14ac:dyDescent="0.25">
      <c r="A3212" s="1">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4.25" customHeight="1" x14ac:dyDescent="0.25">
      <c r="A3213" s="1">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4.25" customHeight="1" x14ac:dyDescent="0.25">
      <c r="A3214" s="1">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4.25" customHeight="1" x14ac:dyDescent="0.25">
      <c r="A3215" s="1">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4.25" customHeight="1" x14ac:dyDescent="0.25">
      <c r="A3216" s="1">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4.25" customHeight="1" x14ac:dyDescent="0.25">
      <c r="A3217" s="1">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4.25" customHeight="1" x14ac:dyDescent="0.25">
      <c r="A3218" s="1">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4.25" customHeight="1" x14ac:dyDescent="0.25">
      <c r="A3219" s="1">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4.25" customHeight="1" x14ac:dyDescent="0.25">
      <c r="A3220" s="1">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4.25" customHeight="1" x14ac:dyDescent="0.25">
      <c r="A3221" s="1">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4.25" customHeight="1" x14ac:dyDescent="0.25">
      <c r="A3222" s="1">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4.25" customHeight="1" x14ac:dyDescent="0.25">
      <c r="A3223" s="1">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4.25" customHeight="1" x14ac:dyDescent="0.25">
      <c r="A3224" s="1">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4.25" customHeight="1" x14ac:dyDescent="0.25">
      <c r="A3225" s="1">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4.25" customHeight="1" x14ac:dyDescent="0.25">
      <c r="A3226" s="1">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4.25" customHeight="1" x14ac:dyDescent="0.25">
      <c r="A3227" s="1">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4.25" customHeight="1" x14ac:dyDescent="0.25">
      <c r="A3228" s="1">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4.25" customHeight="1" x14ac:dyDescent="0.25">
      <c r="A3229" s="1">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4.25" customHeight="1" x14ac:dyDescent="0.25">
      <c r="A3230" s="1">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4.25" customHeight="1" x14ac:dyDescent="0.25">
      <c r="A3231" s="1">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4.25" customHeight="1" x14ac:dyDescent="0.25">
      <c r="A3232" s="1">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4.25" customHeight="1" x14ac:dyDescent="0.25">
      <c r="A3233" s="1">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4.25" customHeight="1" x14ac:dyDescent="0.25">
      <c r="A3234" s="1">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4.25" customHeight="1" x14ac:dyDescent="0.25">
      <c r="A3235" s="1">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4.25" customHeight="1" x14ac:dyDescent="0.25">
      <c r="A3236" s="1">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4.25" customHeight="1" x14ac:dyDescent="0.25">
      <c r="A3237" s="1">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4.25" customHeight="1" x14ac:dyDescent="0.25">
      <c r="A3238" s="1">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4.25" customHeight="1" x14ac:dyDescent="0.25">
      <c r="A3239" s="1">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4.25" customHeight="1" x14ac:dyDescent="0.25">
      <c r="A3240" s="1">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4.25" customHeight="1" x14ac:dyDescent="0.25">
      <c r="A3241" s="1">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4.25" customHeight="1" x14ac:dyDescent="0.25">
      <c r="A3242" s="1">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4.25" customHeight="1" x14ac:dyDescent="0.25">
      <c r="A3243" s="1">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4.25" customHeight="1" x14ac:dyDescent="0.25">
      <c r="A3244" s="1">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4.25" customHeight="1" x14ac:dyDescent="0.25">
      <c r="A3245" s="1">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4.25" customHeight="1" x14ac:dyDescent="0.25">
      <c r="A3246" s="1">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4.25" customHeight="1" x14ac:dyDescent="0.25">
      <c r="A3247" s="1">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4.25" customHeight="1" x14ac:dyDescent="0.25">
      <c r="A3248" s="1">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4.25" customHeight="1" x14ac:dyDescent="0.25">
      <c r="A3249" s="1">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4.25" customHeight="1" x14ac:dyDescent="0.25">
      <c r="A3250" s="1">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4.25" customHeight="1" x14ac:dyDescent="0.25">
      <c r="A3251" s="1">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4.25" customHeight="1" x14ac:dyDescent="0.25">
      <c r="A3252" s="1">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4.25" customHeight="1" x14ac:dyDescent="0.25">
      <c r="A3253" s="1">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4.25" customHeight="1" x14ac:dyDescent="0.25">
      <c r="A3254" s="1">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4.25" customHeight="1" x14ac:dyDescent="0.25">
      <c r="A3255" s="1">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4.25" customHeight="1" x14ac:dyDescent="0.25">
      <c r="A3256" s="1">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4.25" customHeight="1" x14ac:dyDescent="0.25">
      <c r="A3257" s="1">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4.25" customHeight="1" x14ac:dyDescent="0.25">
      <c r="A3258" s="1">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4.25" customHeight="1" x14ac:dyDescent="0.25">
      <c r="A3259" s="1">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4.25" customHeight="1" x14ac:dyDescent="0.25">
      <c r="A3260" s="1">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4.25" customHeight="1" x14ac:dyDescent="0.25">
      <c r="A3261" s="1">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4.25" customHeight="1" x14ac:dyDescent="0.25">
      <c r="A3262" s="1">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4.25" customHeight="1" x14ac:dyDescent="0.25">
      <c r="A3263" s="1">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4.25" customHeight="1" x14ac:dyDescent="0.25">
      <c r="A3264" s="1">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4.25" customHeight="1" x14ac:dyDescent="0.25">
      <c r="A3265" s="1">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4.25" customHeight="1" x14ac:dyDescent="0.25">
      <c r="A3266" s="1">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4.25" customHeight="1" x14ac:dyDescent="0.25">
      <c r="A3267" s="1">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4.25" customHeight="1" x14ac:dyDescent="0.25">
      <c r="A3268" s="1">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4.25" customHeight="1" x14ac:dyDescent="0.25">
      <c r="A3269" s="1">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4.25" customHeight="1" x14ac:dyDescent="0.25">
      <c r="A3270" s="1">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4.25" customHeight="1" x14ac:dyDescent="0.25">
      <c r="A3271" s="1">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4.25" customHeight="1" x14ac:dyDescent="0.25">
      <c r="A3272" s="1">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4.25" customHeight="1" x14ac:dyDescent="0.25">
      <c r="A3273" s="1">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4.25" customHeight="1" x14ac:dyDescent="0.25">
      <c r="A3274" s="1">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4.25" customHeight="1" x14ac:dyDescent="0.25">
      <c r="A3275" s="1">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4.25" customHeight="1" x14ac:dyDescent="0.25">
      <c r="A3276" s="1">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4.25" customHeight="1" x14ac:dyDescent="0.25">
      <c r="A3277" s="1">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4.25" customHeight="1" x14ac:dyDescent="0.25">
      <c r="A3278" s="1">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4.25" customHeight="1" x14ac:dyDescent="0.25">
      <c r="A3279" s="1">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4.25" customHeight="1" x14ac:dyDescent="0.25">
      <c r="A3280" s="1">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4.25" customHeight="1" x14ac:dyDescent="0.25">
      <c r="A3281" s="1">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4.25" customHeight="1" x14ac:dyDescent="0.25">
      <c r="A3282" s="1">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4.25" customHeight="1" x14ac:dyDescent="0.25">
      <c r="A3283" s="1">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4.25" customHeight="1" x14ac:dyDescent="0.25">
      <c r="A3284" s="1">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4.25" customHeight="1" x14ac:dyDescent="0.25">
      <c r="A3285" s="1">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4.25" customHeight="1" x14ac:dyDescent="0.25">
      <c r="A3286" s="1">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4.25" customHeight="1" x14ac:dyDescent="0.25">
      <c r="A3287" s="1">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4.25" customHeight="1" x14ac:dyDescent="0.25">
      <c r="A3288" s="1">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4.25" customHeight="1" x14ac:dyDescent="0.25">
      <c r="A3289" s="1">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4.25" customHeight="1" x14ac:dyDescent="0.25">
      <c r="A3290" s="1">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4.25" customHeight="1" x14ac:dyDescent="0.25">
      <c r="A3291" s="1">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4.25" customHeight="1" x14ac:dyDescent="0.25">
      <c r="A3292" s="1">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4.25" customHeight="1" x14ac:dyDescent="0.25">
      <c r="A3293" s="1">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4.25" customHeight="1" x14ac:dyDescent="0.25">
      <c r="A3294" s="1">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4.25" customHeight="1" x14ac:dyDescent="0.25">
      <c r="A3295" s="1">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4.25" customHeight="1" x14ac:dyDescent="0.25">
      <c r="A3296" s="1">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4.25" customHeight="1" x14ac:dyDescent="0.25">
      <c r="A3297" s="1">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4.25" customHeight="1" x14ac:dyDescent="0.25">
      <c r="A3298" s="1">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4.25" customHeight="1" x14ac:dyDescent="0.25">
      <c r="A3299" s="1">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4.25" customHeight="1" x14ac:dyDescent="0.25">
      <c r="A3300" s="1">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4.25" customHeight="1" x14ac:dyDescent="0.25">
      <c r="A3301" s="1">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4.25" customHeight="1" x14ac:dyDescent="0.25">
      <c r="A3302" s="1">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4.25" customHeight="1" x14ac:dyDescent="0.25">
      <c r="A3303" s="1">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4.25" customHeight="1" x14ac:dyDescent="0.25">
      <c r="A3304" s="1">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4.25" customHeight="1" x14ac:dyDescent="0.25">
      <c r="A3305" s="1">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4.25" customHeight="1" x14ac:dyDescent="0.25">
      <c r="A3306" s="1">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4.25" customHeight="1" x14ac:dyDescent="0.25">
      <c r="A3307" s="1">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4.25" customHeight="1" x14ac:dyDescent="0.25">
      <c r="A3308" s="1">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4.25" customHeight="1" x14ac:dyDescent="0.25">
      <c r="A3309" s="1">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4.25" customHeight="1" x14ac:dyDescent="0.25">
      <c r="A3310" s="1">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4.25" customHeight="1" x14ac:dyDescent="0.25">
      <c r="A3311" s="1">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4.25" customHeight="1" x14ac:dyDescent="0.25">
      <c r="A3312" s="1">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4.25" customHeight="1" x14ac:dyDescent="0.25">
      <c r="A3313" s="1">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4.25" customHeight="1" x14ac:dyDescent="0.25">
      <c r="A3314" s="1">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4.25" customHeight="1" x14ac:dyDescent="0.25">
      <c r="A3315" s="1">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4.25" customHeight="1" x14ac:dyDescent="0.25">
      <c r="A3316" s="1">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4.25" customHeight="1" x14ac:dyDescent="0.25">
      <c r="A3317" s="1">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4.25" customHeight="1" x14ac:dyDescent="0.25">
      <c r="A3318" s="1">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4.25" customHeight="1" x14ac:dyDescent="0.25">
      <c r="A3319" s="1">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4.25" customHeight="1" x14ac:dyDescent="0.25">
      <c r="A3320" s="1">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4.25" customHeight="1" x14ac:dyDescent="0.25">
      <c r="A3321" s="1">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4.25" customHeight="1" x14ac:dyDescent="0.25">
      <c r="A3322" s="1">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4.25" customHeight="1" x14ac:dyDescent="0.25">
      <c r="A3323" s="1">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4.25" customHeight="1" x14ac:dyDescent="0.25">
      <c r="A3324" s="1">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4.25" customHeight="1" x14ac:dyDescent="0.25">
      <c r="A3325" s="1">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4.25" customHeight="1" x14ac:dyDescent="0.25">
      <c r="A3326" s="1">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4.25" customHeight="1" x14ac:dyDescent="0.25">
      <c r="A3327" s="1">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4.25" customHeight="1" x14ac:dyDescent="0.25">
      <c r="A3328" s="1">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4.25" customHeight="1" x14ac:dyDescent="0.25">
      <c r="A3329" s="1">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4.25" customHeight="1" x14ac:dyDescent="0.25">
      <c r="A3330" s="1">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4.25" customHeight="1" x14ac:dyDescent="0.25">
      <c r="A3331" s="1">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4.25" customHeight="1" x14ac:dyDescent="0.25">
      <c r="A3332" s="1">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4.25" customHeight="1" x14ac:dyDescent="0.25">
      <c r="A3333" s="1">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4.25" customHeight="1" x14ac:dyDescent="0.25">
      <c r="A3334" s="1">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4.25" customHeight="1" x14ac:dyDescent="0.25">
      <c r="A3335" s="1">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4.25" customHeight="1" x14ac:dyDescent="0.25">
      <c r="A3336" s="1">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4.25" customHeight="1" x14ac:dyDescent="0.25">
      <c r="A3337" s="1">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4.25" customHeight="1" x14ac:dyDescent="0.25">
      <c r="A3338" s="1">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4.25" customHeight="1" x14ac:dyDescent="0.25">
      <c r="A3339" s="1">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4.25" customHeight="1" x14ac:dyDescent="0.25">
      <c r="A3340" s="1">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4.25" customHeight="1" x14ac:dyDescent="0.25">
      <c r="A3341" s="1">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4.25" customHeight="1" x14ac:dyDescent="0.25">
      <c r="A3342" s="1">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4.25" customHeight="1" x14ac:dyDescent="0.25">
      <c r="A3343" s="1">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4.25" customHeight="1" x14ac:dyDescent="0.25">
      <c r="A3344" s="1">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4.25" customHeight="1" x14ac:dyDescent="0.25">
      <c r="A3345" s="1">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4.25" customHeight="1" x14ac:dyDescent="0.25">
      <c r="A3346" s="1">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4.25" customHeight="1" x14ac:dyDescent="0.25">
      <c r="A3347" s="1">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4.25" customHeight="1" x14ac:dyDescent="0.25">
      <c r="A3348" s="1">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4.25" customHeight="1" x14ac:dyDescent="0.25">
      <c r="A3349" s="1">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4.25" customHeight="1" x14ac:dyDescent="0.25">
      <c r="A3350" s="1">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4.25" customHeight="1" x14ac:dyDescent="0.25">
      <c r="A3351" s="1">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4.25" customHeight="1" x14ac:dyDescent="0.25">
      <c r="A3352" s="1">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4.25" customHeight="1" x14ac:dyDescent="0.25">
      <c r="A3353" s="1">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4.25" customHeight="1" x14ac:dyDescent="0.25">
      <c r="A3354" s="1">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4.25" customHeight="1" x14ac:dyDescent="0.25">
      <c r="A3355" s="1">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4.25" customHeight="1" x14ac:dyDescent="0.25">
      <c r="A3356" s="1">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4.25" customHeight="1" x14ac:dyDescent="0.25">
      <c r="A3357" s="1">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4.25" customHeight="1" x14ac:dyDescent="0.25">
      <c r="A3358" s="1">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4.25" customHeight="1" x14ac:dyDescent="0.25">
      <c r="A3359" s="1">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4.25" customHeight="1" x14ac:dyDescent="0.25">
      <c r="A3360" s="1">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4.25" customHeight="1" x14ac:dyDescent="0.25">
      <c r="A3361" s="1">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4.25" customHeight="1" x14ac:dyDescent="0.25">
      <c r="A3362" s="1">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4.25" customHeight="1" x14ac:dyDescent="0.25">
      <c r="A3363" s="1">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4.25" customHeight="1" x14ac:dyDescent="0.25">
      <c r="A3364" s="1">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4.25" customHeight="1" x14ac:dyDescent="0.25">
      <c r="A3365" s="1">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4.25" customHeight="1" x14ac:dyDescent="0.25">
      <c r="A3366" s="1">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4.25" customHeight="1" x14ac:dyDescent="0.25">
      <c r="A3367" s="1">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4.25" customHeight="1" x14ac:dyDescent="0.25">
      <c r="A3368" s="1">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4.25" customHeight="1" x14ac:dyDescent="0.25">
      <c r="A3369" s="1">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4.25" customHeight="1" x14ac:dyDescent="0.25">
      <c r="A3370" s="1">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4.25" customHeight="1" x14ac:dyDescent="0.25">
      <c r="A3371" s="1">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4.25" customHeight="1" x14ac:dyDescent="0.25">
      <c r="A3372" s="1">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4.25" customHeight="1" x14ac:dyDescent="0.25">
      <c r="A3373" s="1">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4.25" customHeight="1" x14ac:dyDescent="0.25">
      <c r="A3374" s="1">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4.25" customHeight="1" x14ac:dyDescent="0.25">
      <c r="A3375" s="1">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4.25" customHeight="1" x14ac:dyDescent="0.25">
      <c r="A3376" s="1">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4.25" customHeight="1" x14ac:dyDescent="0.25">
      <c r="A3377" s="1">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4.25" customHeight="1" x14ac:dyDescent="0.25">
      <c r="A3378" s="1">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4.25" customHeight="1" x14ac:dyDescent="0.25">
      <c r="A3379" s="1">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4.25" customHeight="1" x14ac:dyDescent="0.25">
      <c r="A3380" s="1">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4.25" customHeight="1" x14ac:dyDescent="0.25">
      <c r="A3381" s="1">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4.25" customHeight="1" x14ac:dyDescent="0.25">
      <c r="A3382" s="1">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4.25" customHeight="1" x14ac:dyDescent="0.25">
      <c r="A3383" s="1">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4.25" customHeight="1" x14ac:dyDescent="0.25">
      <c r="A3384" s="1">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4.25" customHeight="1" x14ac:dyDescent="0.25">
      <c r="A3385" s="1">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4.25" customHeight="1" x14ac:dyDescent="0.25">
      <c r="A3386" s="1">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4.25" customHeight="1" x14ac:dyDescent="0.25">
      <c r="A3387" s="1">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4.25" customHeight="1" x14ac:dyDescent="0.25">
      <c r="A3388" s="1">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4.25" customHeight="1" x14ac:dyDescent="0.25">
      <c r="A3389" s="1">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4.25" customHeight="1" x14ac:dyDescent="0.25">
      <c r="A3390" s="1">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4.25" customHeight="1" x14ac:dyDescent="0.25">
      <c r="A3391" s="1">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4.25" customHeight="1" x14ac:dyDescent="0.25">
      <c r="A3392" s="1">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4.25" customHeight="1" x14ac:dyDescent="0.25">
      <c r="A3393" s="1">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4.25" customHeight="1" x14ac:dyDescent="0.25">
      <c r="A3394" s="1">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4.25" customHeight="1" x14ac:dyDescent="0.25">
      <c r="A3395" s="1">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4.25" customHeight="1" x14ac:dyDescent="0.25">
      <c r="A3396" s="1">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4.25" customHeight="1" x14ac:dyDescent="0.25">
      <c r="A3397" s="1">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4.25" customHeight="1" x14ac:dyDescent="0.25">
      <c r="A3398" s="1">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4.25" customHeight="1" x14ac:dyDescent="0.25">
      <c r="A3399" s="1">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4.25" customHeight="1" x14ac:dyDescent="0.25">
      <c r="A3400" s="1">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4.25" customHeight="1" x14ac:dyDescent="0.25">
      <c r="A3401" s="1">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4.25" customHeight="1" x14ac:dyDescent="0.25">
      <c r="A3402" s="1">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4.25" customHeight="1" x14ac:dyDescent="0.25">
      <c r="A3403" s="1">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4.25" customHeight="1" x14ac:dyDescent="0.25">
      <c r="A3404" s="1">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4.25" customHeight="1" x14ac:dyDescent="0.25">
      <c r="A3405" s="1">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4.25" customHeight="1" x14ac:dyDescent="0.25">
      <c r="A3406" s="1">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4.25" customHeight="1" x14ac:dyDescent="0.25">
      <c r="A3407" s="1">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4.25" customHeight="1" x14ac:dyDescent="0.25">
      <c r="A3408" s="1">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4.25" customHeight="1" x14ac:dyDescent="0.25">
      <c r="A3409" s="1">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4.25" customHeight="1" x14ac:dyDescent="0.25">
      <c r="A3410" s="1">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4.25" customHeight="1" x14ac:dyDescent="0.25">
      <c r="A3411" s="1">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4.25" customHeight="1" x14ac:dyDescent="0.25">
      <c r="A3412" s="1">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4.25" customHeight="1" x14ac:dyDescent="0.25">
      <c r="A3413" s="1">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4.25" customHeight="1" x14ac:dyDescent="0.25">
      <c r="A3414" s="1">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4.25" customHeight="1" x14ac:dyDescent="0.25">
      <c r="A3415" s="1">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4.25" customHeight="1" x14ac:dyDescent="0.25">
      <c r="A3416" s="1">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4.25" customHeight="1" x14ac:dyDescent="0.25">
      <c r="A3417" s="1">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4.25" customHeight="1" x14ac:dyDescent="0.25">
      <c r="A3418" s="1">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4.25" customHeight="1" x14ac:dyDescent="0.25">
      <c r="A3419" s="1">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4.25" customHeight="1" x14ac:dyDescent="0.25">
      <c r="A3420" s="1">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4.25" customHeight="1" x14ac:dyDescent="0.25">
      <c r="A3421" s="1">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4.25" customHeight="1" x14ac:dyDescent="0.25">
      <c r="A3422" s="1">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4.25" customHeight="1" x14ac:dyDescent="0.25">
      <c r="A3423" s="1">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4.25" customHeight="1" x14ac:dyDescent="0.25">
      <c r="A3424" s="1">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4.25" customHeight="1" x14ac:dyDescent="0.25">
      <c r="A3425" s="1">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4.25" customHeight="1" x14ac:dyDescent="0.25">
      <c r="A3426" s="1">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4.25" customHeight="1" x14ac:dyDescent="0.25">
      <c r="A3427" s="1">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4.25" customHeight="1" x14ac:dyDescent="0.25">
      <c r="A3428" s="1">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4.25" customHeight="1" x14ac:dyDescent="0.25">
      <c r="A3429" s="1">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4.25" customHeight="1" x14ac:dyDescent="0.25">
      <c r="A3430" s="1">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4.25" customHeight="1" x14ac:dyDescent="0.25">
      <c r="A3431" s="1">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4.25" customHeight="1" x14ac:dyDescent="0.25">
      <c r="A3432" s="1">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4.25" customHeight="1" x14ac:dyDescent="0.25">
      <c r="A3433" s="1">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4.25" customHeight="1" x14ac:dyDescent="0.25">
      <c r="A3434" s="1">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4.25" customHeight="1" x14ac:dyDescent="0.25">
      <c r="A3435" s="1">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4.25" customHeight="1" x14ac:dyDescent="0.25">
      <c r="A3436" s="1">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4.25" customHeight="1" x14ac:dyDescent="0.25">
      <c r="A3437" s="1">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4.25" customHeight="1" x14ac:dyDescent="0.25">
      <c r="A3438" s="1">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4.25" customHeight="1" x14ac:dyDescent="0.25">
      <c r="A3439" s="1">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4.25" customHeight="1" x14ac:dyDescent="0.25">
      <c r="A3440" s="1">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4.25" customHeight="1" x14ac:dyDescent="0.25">
      <c r="A3441" s="1">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4.25" customHeight="1" x14ac:dyDescent="0.25">
      <c r="A3442" s="1">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4.25" customHeight="1" x14ac:dyDescent="0.25">
      <c r="A3443" s="1">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4.25" customHeight="1" x14ac:dyDescent="0.25">
      <c r="A3444" s="1">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4.25" customHeight="1" x14ac:dyDescent="0.25">
      <c r="A3445" s="1">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4.25" customHeight="1" x14ac:dyDescent="0.25">
      <c r="A3446" s="1">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4.25" customHeight="1" x14ac:dyDescent="0.25">
      <c r="A3447" s="1">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4.25" customHeight="1" x14ac:dyDescent="0.25">
      <c r="A3448" s="1">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4.25" customHeight="1" x14ac:dyDescent="0.25">
      <c r="A3449" s="1">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4.25" customHeight="1" x14ac:dyDescent="0.25">
      <c r="A3450" s="1">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4.25" customHeight="1" x14ac:dyDescent="0.25">
      <c r="A3451" s="1">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4.25" customHeight="1" x14ac:dyDescent="0.25">
      <c r="A3452" s="1">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4.25" customHeight="1" x14ac:dyDescent="0.25">
      <c r="A3453" s="1">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4.25" customHeight="1" x14ac:dyDescent="0.25">
      <c r="A3454" s="1">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4.25" customHeight="1" x14ac:dyDescent="0.25">
      <c r="A3455" s="1">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4.25" customHeight="1" x14ac:dyDescent="0.25">
      <c r="A3456" s="1">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4.25" customHeight="1" x14ac:dyDescent="0.25">
      <c r="A3457" s="1">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4.25" customHeight="1" x14ac:dyDescent="0.25">
      <c r="A3458" s="1">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4.25" customHeight="1" x14ac:dyDescent="0.25">
      <c r="A3459" s="1">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4.25" customHeight="1" x14ac:dyDescent="0.25">
      <c r="A3460" s="1">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4.25" customHeight="1" x14ac:dyDescent="0.25">
      <c r="A3461" s="1">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4.25" customHeight="1" x14ac:dyDescent="0.25">
      <c r="A3462" s="1">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4.25" customHeight="1" x14ac:dyDescent="0.25">
      <c r="A3463" s="1">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4.25" customHeight="1" x14ac:dyDescent="0.25">
      <c r="A3464" s="1">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4.25" customHeight="1" x14ac:dyDescent="0.25">
      <c r="A3465" s="1">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4.25" customHeight="1" x14ac:dyDescent="0.25">
      <c r="A3466" s="1">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4.25" customHeight="1" x14ac:dyDescent="0.25">
      <c r="A3467" s="1">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4.25" customHeight="1" x14ac:dyDescent="0.25">
      <c r="A3468" s="1">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4.25" customHeight="1" x14ac:dyDescent="0.25">
      <c r="A3469" s="1">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4.25" customHeight="1" x14ac:dyDescent="0.25">
      <c r="A3470" s="1">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4.25" customHeight="1" x14ac:dyDescent="0.25">
      <c r="A3471" s="1">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4.25" customHeight="1" x14ac:dyDescent="0.25">
      <c r="A3472" s="1">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4.25" customHeight="1" x14ac:dyDescent="0.25">
      <c r="A3473" s="1">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4.25" customHeight="1" x14ac:dyDescent="0.25">
      <c r="A3474" s="1">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4.25" customHeight="1" x14ac:dyDescent="0.25">
      <c r="A3475" s="1">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4.25" customHeight="1" x14ac:dyDescent="0.25">
      <c r="A3476" s="1">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4.25" customHeight="1" x14ac:dyDescent="0.25">
      <c r="A3477" s="1">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4.25" customHeight="1" x14ac:dyDescent="0.25">
      <c r="A3478" s="1">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4.25" customHeight="1" x14ac:dyDescent="0.25">
      <c r="A3479" s="1">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4.25" customHeight="1" x14ac:dyDescent="0.25">
      <c r="A3480" s="1">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4.25" customHeight="1" x14ac:dyDescent="0.25">
      <c r="A3481" s="1">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4.25" customHeight="1" x14ac:dyDescent="0.25">
      <c r="A3482" s="1">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4.25" customHeight="1" x14ac:dyDescent="0.25">
      <c r="A3483" s="1">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4.25" customHeight="1" x14ac:dyDescent="0.25">
      <c r="A3484" s="1">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4.25" customHeight="1" x14ac:dyDescent="0.25">
      <c r="A3485" s="1">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4.25" customHeight="1" x14ac:dyDescent="0.25">
      <c r="A3486" s="1">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4.25" customHeight="1" x14ac:dyDescent="0.25">
      <c r="A3487" s="1">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4.25" customHeight="1" x14ac:dyDescent="0.25">
      <c r="A3488" s="1">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4.25" customHeight="1" x14ac:dyDescent="0.25">
      <c r="A3489" s="1">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4.25" customHeight="1" x14ac:dyDescent="0.25">
      <c r="A3490" s="1">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4.25" customHeight="1" x14ac:dyDescent="0.25">
      <c r="A3491" s="1">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4.25" customHeight="1" x14ac:dyDescent="0.25">
      <c r="A3492" s="1">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4.25" customHeight="1" x14ac:dyDescent="0.25">
      <c r="A3493" s="1">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4.25" customHeight="1" x14ac:dyDescent="0.25">
      <c r="A3494" s="1">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4.25" customHeight="1" x14ac:dyDescent="0.25">
      <c r="A3495" s="1">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4.25" customHeight="1" x14ac:dyDescent="0.25">
      <c r="A3496" s="1">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4.25" customHeight="1" x14ac:dyDescent="0.25">
      <c r="A3497" s="1">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4.25" customHeight="1" x14ac:dyDescent="0.25">
      <c r="A3498" s="1">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4.25" customHeight="1" x14ac:dyDescent="0.25">
      <c r="A3499" s="1">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4.25" customHeight="1" x14ac:dyDescent="0.25">
      <c r="A3500" s="1">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4.25" customHeight="1" x14ac:dyDescent="0.25">
      <c r="A3501" s="1">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4.25" customHeight="1" x14ac:dyDescent="0.25">
      <c r="A3502" s="1">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4.25" customHeight="1" x14ac:dyDescent="0.25">
      <c r="A3503" s="1">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4.25" customHeight="1" x14ac:dyDescent="0.25">
      <c r="A3504" s="1">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4.25" customHeight="1" x14ac:dyDescent="0.25">
      <c r="A3505" s="1">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4.25" customHeight="1" x14ac:dyDescent="0.25">
      <c r="A3506" s="1">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4.25" customHeight="1" x14ac:dyDescent="0.25">
      <c r="A3507" s="1">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4.25" customHeight="1" x14ac:dyDescent="0.25">
      <c r="A3508" s="1">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4.25" customHeight="1" x14ac:dyDescent="0.25">
      <c r="A3509" s="1">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4.25" customHeight="1" x14ac:dyDescent="0.25">
      <c r="A3510" s="1">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4.25" customHeight="1" x14ac:dyDescent="0.25">
      <c r="A3511" s="1">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4.25" customHeight="1" x14ac:dyDescent="0.25">
      <c r="A3512" s="1">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4.25" customHeight="1" x14ac:dyDescent="0.25">
      <c r="A3513" s="1">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4.25" customHeight="1" x14ac:dyDescent="0.25">
      <c r="A3514" s="1">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4.25" customHeight="1" x14ac:dyDescent="0.25">
      <c r="A3515" s="1">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4.25" customHeight="1" x14ac:dyDescent="0.25">
      <c r="A3516" s="1">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4.25" customHeight="1" x14ac:dyDescent="0.25">
      <c r="A3517" s="1">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4.25" customHeight="1" x14ac:dyDescent="0.25">
      <c r="A3518" s="1">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4.25" customHeight="1" x14ac:dyDescent="0.25">
      <c r="A3519" s="1">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4.25" customHeight="1" x14ac:dyDescent="0.25">
      <c r="A3520" s="1">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4.25" customHeight="1" x14ac:dyDescent="0.25">
      <c r="A3521" s="1">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4.25" customHeight="1" x14ac:dyDescent="0.25">
      <c r="A3522" s="1">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4.25" customHeight="1" x14ac:dyDescent="0.25">
      <c r="A3523" s="1">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4.25" customHeight="1" x14ac:dyDescent="0.25">
      <c r="A3524" s="1">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4.25" customHeight="1" x14ac:dyDescent="0.25">
      <c r="A3525" s="1">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4.25" customHeight="1" x14ac:dyDescent="0.25">
      <c r="A3526" s="1">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4.25" customHeight="1" x14ac:dyDescent="0.25">
      <c r="A3527" s="1">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4.25" customHeight="1" x14ac:dyDescent="0.25">
      <c r="A3528" s="1">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4.25" customHeight="1" x14ac:dyDescent="0.25">
      <c r="A3529" s="1">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4.25" customHeight="1" x14ac:dyDescent="0.25">
      <c r="A3530" s="1">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4.25" customHeight="1" x14ac:dyDescent="0.25">
      <c r="A3531" s="1">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4.25" customHeight="1" x14ac:dyDescent="0.25">
      <c r="A3532" s="1">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4.25" customHeight="1" x14ac:dyDescent="0.25">
      <c r="A3533" s="1">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4.25" customHeight="1" x14ac:dyDescent="0.25">
      <c r="A3534" s="1">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4.25" customHeight="1" x14ac:dyDescent="0.25">
      <c r="A3535" s="1">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4.25" customHeight="1" x14ac:dyDescent="0.25">
      <c r="A3536" s="1">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4.25" customHeight="1" x14ac:dyDescent="0.25">
      <c r="A3537" s="1">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4.25" customHeight="1" x14ac:dyDescent="0.25">
      <c r="A3538" s="1">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4.25" customHeight="1" x14ac:dyDescent="0.25">
      <c r="A3539" s="1">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4.25" customHeight="1" x14ac:dyDescent="0.25">
      <c r="A3540" s="1">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4.25" customHeight="1" x14ac:dyDescent="0.25">
      <c r="A3541" s="1">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4.25" customHeight="1" x14ac:dyDescent="0.25">
      <c r="A3542" s="1">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4.25" customHeight="1" x14ac:dyDescent="0.25">
      <c r="A3543" s="1">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4.25" customHeight="1" x14ac:dyDescent="0.25">
      <c r="A3544" s="1">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4.25" customHeight="1" x14ac:dyDescent="0.25">
      <c r="A3545" s="1">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4.25" customHeight="1" x14ac:dyDescent="0.25">
      <c r="A3546" s="1">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4.25" customHeight="1" x14ac:dyDescent="0.25">
      <c r="A3547" s="1">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4.25" customHeight="1" x14ac:dyDescent="0.25">
      <c r="A3548" s="1">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4.25" customHeight="1" x14ac:dyDescent="0.25">
      <c r="A3549" s="1">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4.25" customHeight="1" x14ac:dyDescent="0.25">
      <c r="A3550" s="1">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4.25" customHeight="1" x14ac:dyDescent="0.25">
      <c r="A3551" s="1">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4.25" customHeight="1" x14ac:dyDescent="0.25">
      <c r="A3552" s="1">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4.25" customHeight="1" x14ac:dyDescent="0.25">
      <c r="A3553" s="1">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4.25" customHeight="1" x14ac:dyDescent="0.25">
      <c r="A3554" s="1">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4.25" customHeight="1" x14ac:dyDescent="0.25">
      <c r="A3555" s="1">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4.25" customHeight="1" x14ac:dyDescent="0.25">
      <c r="A3556" s="1">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4.25" customHeight="1" x14ac:dyDescent="0.25">
      <c r="A3557" s="1">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4.25" customHeight="1" x14ac:dyDescent="0.25">
      <c r="A3558" s="1">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4.25" customHeight="1" x14ac:dyDescent="0.25">
      <c r="A3559" s="1">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4.25" customHeight="1" x14ac:dyDescent="0.25">
      <c r="A3560" s="1">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4.25" customHeight="1" x14ac:dyDescent="0.25">
      <c r="A3561" s="1">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4.25" customHeight="1" x14ac:dyDescent="0.25">
      <c r="A3562" s="1">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4.25" customHeight="1" x14ac:dyDescent="0.25">
      <c r="A3563" s="1">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4.25" customHeight="1" x14ac:dyDescent="0.25">
      <c r="A3564" s="1">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4.25" customHeight="1" x14ac:dyDescent="0.25">
      <c r="A3565" s="1">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4.25" customHeight="1" x14ac:dyDescent="0.25">
      <c r="A3566" s="1">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4.25" customHeight="1" x14ac:dyDescent="0.25">
      <c r="A3567" s="1">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4.25" customHeight="1" x14ac:dyDescent="0.25">
      <c r="A3568" s="1">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4.25" customHeight="1" x14ac:dyDescent="0.25">
      <c r="A3569" s="1">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4.25" customHeight="1" x14ac:dyDescent="0.25">
      <c r="A3570" s="1">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4.25" customHeight="1" x14ac:dyDescent="0.25">
      <c r="A3571" s="1">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4.25" customHeight="1" x14ac:dyDescent="0.25">
      <c r="A3572" s="1">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4.25" customHeight="1" x14ac:dyDescent="0.25">
      <c r="A3573" s="1">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4.25" customHeight="1" x14ac:dyDescent="0.25">
      <c r="A3574" s="1">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4.25" customHeight="1" x14ac:dyDescent="0.25">
      <c r="A3575" s="1">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4.25" customHeight="1" x14ac:dyDescent="0.25">
      <c r="A3576" s="1">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4.25" customHeight="1" x14ac:dyDescent="0.25">
      <c r="A3577" s="1">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4.25" customHeight="1" x14ac:dyDescent="0.25">
      <c r="A3578" s="1">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4.25" customHeight="1" x14ac:dyDescent="0.25">
      <c r="A3579" s="1">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4.25" customHeight="1" x14ac:dyDescent="0.25">
      <c r="A3580" s="1">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4.25" customHeight="1" x14ac:dyDescent="0.25">
      <c r="A3581" s="1">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4.25" customHeight="1" x14ac:dyDescent="0.25">
      <c r="A3582" s="1">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4.25" customHeight="1" x14ac:dyDescent="0.25">
      <c r="A3583" s="1">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4.25" customHeight="1" x14ac:dyDescent="0.25">
      <c r="A3584" s="1">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4.25" customHeight="1" x14ac:dyDescent="0.25">
      <c r="A3585" s="1">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4.25" customHeight="1" x14ac:dyDescent="0.25">
      <c r="A3586" s="1">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4.25" customHeight="1" x14ac:dyDescent="0.25">
      <c r="A3587" s="1">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4.25" customHeight="1" x14ac:dyDescent="0.25">
      <c r="A3588" s="1">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4.25" customHeight="1" x14ac:dyDescent="0.25">
      <c r="A3589" s="1">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4.25" customHeight="1" x14ac:dyDescent="0.25">
      <c r="A3590" s="1">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4.25" customHeight="1" x14ac:dyDescent="0.25">
      <c r="A3591" s="1">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4.25" customHeight="1" x14ac:dyDescent="0.25">
      <c r="A3592" s="1">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4.25" customHeight="1" x14ac:dyDescent="0.25">
      <c r="A3593" s="1">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4.25" customHeight="1" x14ac:dyDescent="0.25">
      <c r="A3594" s="1">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4.25" customHeight="1" x14ac:dyDescent="0.25">
      <c r="A3595" s="1">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4.25" customHeight="1" x14ac:dyDescent="0.25">
      <c r="A3596" s="1">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4.25" customHeight="1" x14ac:dyDescent="0.25">
      <c r="A3597" s="1">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4.25" customHeight="1" x14ac:dyDescent="0.25">
      <c r="A3598" s="1">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4.25" customHeight="1" x14ac:dyDescent="0.25">
      <c r="A3599" s="1">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4.25" customHeight="1" x14ac:dyDescent="0.25">
      <c r="A3600" s="1">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4.25" customHeight="1" x14ac:dyDescent="0.25">
      <c r="A3601" s="1">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4.25" customHeight="1" x14ac:dyDescent="0.25">
      <c r="A3602" s="1">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4.25" customHeight="1" x14ac:dyDescent="0.25">
      <c r="A3603" s="1">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4.25" customHeight="1" x14ac:dyDescent="0.25">
      <c r="A3604" s="1">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4.25" customHeight="1" x14ac:dyDescent="0.25">
      <c r="A3605" s="1">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4.25" customHeight="1" x14ac:dyDescent="0.25">
      <c r="A3606" s="1">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4.25" customHeight="1" x14ac:dyDescent="0.25">
      <c r="A3607" s="1">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4.25" customHeight="1" x14ac:dyDescent="0.25">
      <c r="A3608" s="1">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4.25" customHeight="1" x14ac:dyDescent="0.25">
      <c r="A3609" s="1">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4.25" customHeight="1" x14ac:dyDescent="0.25">
      <c r="A3610" s="1">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4.25" customHeight="1" x14ac:dyDescent="0.25">
      <c r="A3611" s="1">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4.25" customHeight="1" x14ac:dyDescent="0.25">
      <c r="A3612" s="1">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4.25" customHeight="1" x14ac:dyDescent="0.25">
      <c r="A3613" s="1">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4.25" customHeight="1" x14ac:dyDescent="0.25">
      <c r="A3614" s="1">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4.25" customHeight="1" x14ac:dyDescent="0.25">
      <c r="A3615" s="1">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4.25" customHeight="1" x14ac:dyDescent="0.25">
      <c r="A3616" s="1">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4.25" customHeight="1" x14ac:dyDescent="0.25">
      <c r="A3617" s="1">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4.25" customHeight="1" x14ac:dyDescent="0.25">
      <c r="A3618" s="1">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4.25" customHeight="1" x14ac:dyDescent="0.25">
      <c r="A3619" s="1">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4.25" customHeight="1" x14ac:dyDescent="0.25">
      <c r="A3620" s="1">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4.25" customHeight="1" x14ac:dyDescent="0.25">
      <c r="A3621" s="1">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4.25" customHeight="1" x14ac:dyDescent="0.25">
      <c r="A3622" s="1">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4.25" customHeight="1" x14ac:dyDescent="0.25">
      <c r="A3623" s="1">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4.25" customHeight="1" x14ac:dyDescent="0.25">
      <c r="A3624" s="1">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4.25" customHeight="1" x14ac:dyDescent="0.25">
      <c r="A3625" s="1">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4.25" customHeight="1" x14ac:dyDescent="0.25">
      <c r="A3626" s="1">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4.25" customHeight="1" x14ac:dyDescent="0.25">
      <c r="A3627" s="1">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4.25" customHeight="1" x14ac:dyDescent="0.25">
      <c r="A3628" s="1">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4.25" customHeight="1" x14ac:dyDescent="0.25">
      <c r="A3629" s="1">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4.25" customHeight="1" x14ac:dyDescent="0.25">
      <c r="A3630" s="1">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4.25" customHeight="1" x14ac:dyDescent="0.25">
      <c r="A3631" s="1">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4.25" customHeight="1" x14ac:dyDescent="0.25">
      <c r="A3632" s="1">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4.25" customHeight="1" x14ac:dyDescent="0.25">
      <c r="A3633" s="1">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4.25" customHeight="1" x14ac:dyDescent="0.25">
      <c r="A3634" s="1">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4.25" customHeight="1" x14ac:dyDescent="0.25">
      <c r="A3635" s="1">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4.25" customHeight="1" x14ac:dyDescent="0.25">
      <c r="A3636" s="1">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4.25" customHeight="1" x14ac:dyDescent="0.25">
      <c r="A3637" s="1">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4.25" customHeight="1" x14ac:dyDescent="0.25">
      <c r="A3638" s="1">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4.25" customHeight="1" x14ac:dyDescent="0.25">
      <c r="A3639" s="1">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4.25" customHeight="1" x14ac:dyDescent="0.25">
      <c r="A3640" s="1">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4.25" customHeight="1" x14ac:dyDescent="0.25">
      <c r="A3641" s="1">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4.25" customHeight="1" x14ac:dyDescent="0.25">
      <c r="A3642" s="1">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4.25" customHeight="1" x14ac:dyDescent="0.25">
      <c r="A3643" s="1">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4.25" customHeight="1" x14ac:dyDescent="0.25">
      <c r="A3644" s="1">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4.25" customHeight="1" x14ac:dyDescent="0.25">
      <c r="A3645" s="1">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4.25" customHeight="1" x14ac:dyDescent="0.25">
      <c r="A3646" s="1">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4.25" customHeight="1" x14ac:dyDescent="0.25">
      <c r="A3647" s="1">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4.25" customHeight="1" x14ac:dyDescent="0.25">
      <c r="A3648" s="1">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4.25" customHeight="1" x14ac:dyDescent="0.25">
      <c r="A3649" s="1">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4.25" customHeight="1" x14ac:dyDescent="0.25">
      <c r="A3650" s="1">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4.25" customHeight="1" x14ac:dyDescent="0.25">
      <c r="A3651" s="1">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4.25" customHeight="1" x14ac:dyDescent="0.25">
      <c r="A3652" s="1">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4.25" customHeight="1" x14ac:dyDescent="0.25">
      <c r="A3653" s="1">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4.25" customHeight="1" x14ac:dyDescent="0.25">
      <c r="A3654" s="1">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4.25" customHeight="1" x14ac:dyDescent="0.25">
      <c r="A3655" s="1">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4.25" customHeight="1" x14ac:dyDescent="0.25">
      <c r="A3656" s="1">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4.25" customHeight="1" x14ac:dyDescent="0.25">
      <c r="A3657" s="1">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4.25" customHeight="1" x14ac:dyDescent="0.25">
      <c r="A3658" s="1">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4.25" customHeight="1" x14ac:dyDescent="0.25">
      <c r="A3659" s="1">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4.25" customHeight="1" x14ac:dyDescent="0.25">
      <c r="A3660" s="1">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4.25" customHeight="1" x14ac:dyDescent="0.25">
      <c r="A3661" s="1">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4.25" customHeight="1" x14ac:dyDescent="0.25">
      <c r="A3662" s="1">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4.25" customHeight="1" x14ac:dyDescent="0.25">
      <c r="A3663" s="1">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4.25" customHeight="1" x14ac:dyDescent="0.25">
      <c r="A3664" s="1">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4.25" customHeight="1" x14ac:dyDescent="0.25">
      <c r="A3665" s="1">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4.25" customHeight="1" x14ac:dyDescent="0.25">
      <c r="A3666" s="1">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4.25" customHeight="1" x14ac:dyDescent="0.25">
      <c r="A3667" s="1">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4.25" customHeight="1" x14ac:dyDescent="0.25">
      <c r="A3668" s="1">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4.25" customHeight="1" x14ac:dyDescent="0.25">
      <c r="A3669" s="1">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4.25" customHeight="1" x14ac:dyDescent="0.25">
      <c r="A3670" s="1">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4.25" customHeight="1" x14ac:dyDescent="0.25">
      <c r="A3671" s="1">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4.25" customHeight="1" x14ac:dyDescent="0.25">
      <c r="A3672" s="1">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4.25" customHeight="1" x14ac:dyDescent="0.25">
      <c r="A3673" s="1">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4.25" customHeight="1" x14ac:dyDescent="0.25">
      <c r="A3674" s="1">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4.25" customHeight="1" x14ac:dyDescent="0.25">
      <c r="A3675" s="1">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4.25" customHeight="1" x14ac:dyDescent="0.25">
      <c r="A3676" s="1">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4.25" customHeight="1" x14ac:dyDescent="0.25">
      <c r="A3677" s="1">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4.25" customHeight="1" x14ac:dyDescent="0.25">
      <c r="A3678" s="1">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4.25" customHeight="1" x14ac:dyDescent="0.25">
      <c r="A3679" s="1">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4.25" customHeight="1" x14ac:dyDescent="0.25">
      <c r="A3680" s="1">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4.25" customHeight="1" x14ac:dyDescent="0.25">
      <c r="A3681" s="1">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4.25" customHeight="1" x14ac:dyDescent="0.25">
      <c r="A3682" s="1">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4.25" customHeight="1" x14ac:dyDescent="0.25">
      <c r="A3683" s="1">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4.25" customHeight="1" x14ac:dyDescent="0.25">
      <c r="A3684" s="1">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4.25" customHeight="1" x14ac:dyDescent="0.25">
      <c r="A3685" s="1">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4.25" customHeight="1" x14ac:dyDescent="0.25">
      <c r="A3686" s="1">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4.25" customHeight="1" x14ac:dyDescent="0.25">
      <c r="A3687" s="1">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4.25" customHeight="1" x14ac:dyDescent="0.25">
      <c r="A3688" s="1">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4.25" customHeight="1" x14ac:dyDescent="0.25">
      <c r="A3689" s="1">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4.25" customHeight="1" x14ac:dyDescent="0.25">
      <c r="A3690" s="1">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4.25" customHeight="1" x14ac:dyDescent="0.25">
      <c r="A3691" s="1">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4.25" customHeight="1" x14ac:dyDescent="0.25">
      <c r="A3692" s="1">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4.25" customHeight="1" x14ac:dyDescent="0.25">
      <c r="A3693" s="1">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4.25" customHeight="1" x14ac:dyDescent="0.25">
      <c r="A3694" s="1">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4.25" customHeight="1" x14ac:dyDescent="0.25">
      <c r="A3695" s="1">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4.25" customHeight="1" x14ac:dyDescent="0.25">
      <c r="A3696" s="1">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4.25" customHeight="1" x14ac:dyDescent="0.25">
      <c r="A3697" s="1">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4.25" customHeight="1" x14ac:dyDescent="0.25">
      <c r="A3698" s="1">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4.25" customHeight="1" x14ac:dyDescent="0.25">
      <c r="A3699" s="1">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4.25" customHeight="1" x14ac:dyDescent="0.25">
      <c r="A3700" s="1">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4.25" customHeight="1" x14ac:dyDescent="0.25">
      <c r="A3701" s="1">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4.25" customHeight="1" x14ac:dyDescent="0.25">
      <c r="A3702" s="1">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4.25" customHeight="1" x14ac:dyDescent="0.25">
      <c r="A3703" s="1">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4.25" customHeight="1" x14ac:dyDescent="0.25">
      <c r="A3704" s="1">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4.25" customHeight="1" x14ac:dyDescent="0.25">
      <c r="A3705" s="1">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4.25" customHeight="1" x14ac:dyDescent="0.25">
      <c r="A3706" s="1">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4.25" customHeight="1" x14ac:dyDescent="0.25">
      <c r="A3707" s="1">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4.25" customHeight="1" x14ac:dyDescent="0.25">
      <c r="A3708" s="1">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4.25" customHeight="1" x14ac:dyDescent="0.25">
      <c r="A3709" s="1">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4.25" customHeight="1" x14ac:dyDescent="0.25">
      <c r="A3710" s="1">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4.25" customHeight="1" x14ac:dyDescent="0.25">
      <c r="A3711" s="1">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4.25" customHeight="1" x14ac:dyDescent="0.25">
      <c r="A3712" s="1">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4.25" customHeight="1" x14ac:dyDescent="0.25">
      <c r="A3713" s="1">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4.25" customHeight="1" x14ac:dyDescent="0.25">
      <c r="A3714" s="1">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4.25" customHeight="1" x14ac:dyDescent="0.25">
      <c r="A3715" s="1">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4.25" customHeight="1" x14ac:dyDescent="0.25">
      <c r="A3716" s="1">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4.25" customHeight="1" x14ac:dyDescent="0.25">
      <c r="A3717" s="1">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4.25" customHeight="1" x14ac:dyDescent="0.25">
      <c r="A3718" s="1">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4.25" customHeight="1" x14ac:dyDescent="0.25">
      <c r="A3719" s="1">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4.25" customHeight="1" x14ac:dyDescent="0.25">
      <c r="A3720" s="1">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4.25" customHeight="1" x14ac:dyDescent="0.25">
      <c r="A3721" s="1">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4.25" customHeight="1" x14ac:dyDescent="0.25">
      <c r="A3722" s="1">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4.25" customHeight="1" x14ac:dyDescent="0.25">
      <c r="A3723" s="1">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4.25" customHeight="1" x14ac:dyDescent="0.25">
      <c r="A3724" s="1">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4.25" customHeight="1" x14ac:dyDescent="0.25">
      <c r="A3725" s="1">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4.25" customHeight="1" x14ac:dyDescent="0.25">
      <c r="A3726" s="1">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4.25" customHeight="1" x14ac:dyDescent="0.25">
      <c r="A3727" s="1">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4.25" customHeight="1" x14ac:dyDescent="0.25">
      <c r="A3728" s="1">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4.25" customHeight="1" x14ac:dyDescent="0.25">
      <c r="A3729" s="1">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4.25" customHeight="1" x14ac:dyDescent="0.25">
      <c r="A3730" s="1">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4.25" customHeight="1" x14ac:dyDescent="0.25">
      <c r="A3731" s="1">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4.25" customHeight="1" x14ac:dyDescent="0.25">
      <c r="A3732" s="1">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4.25" customHeight="1" x14ac:dyDescent="0.25">
      <c r="A3733" s="1">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4.25" customHeight="1" x14ac:dyDescent="0.25">
      <c r="A3734" s="1">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4.25" customHeight="1" x14ac:dyDescent="0.25">
      <c r="A3735" s="1">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4.25" customHeight="1" x14ac:dyDescent="0.25">
      <c r="A3736" s="1">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4.25" customHeight="1" x14ac:dyDescent="0.25">
      <c r="A3737" s="1">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4.25" customHeight="1" x14ac:dyDescent="0.25">
      <c r="A3738" s="1">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4.25" customHeight="1" x14ac:dyDescent="0.25">
      <c r="A3739" s="1">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4.25" customHeight="1" x14ac:dyDescent="0.25">
      <c r="A3740" s="1">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4.25" customHeight="1" x14ac:dyDescent="0.25">
      <c r="A3741" s="1">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4.25" customHeight="1" x14ac:dyDescent="0.25">
      <c r="A3742" s="1">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4.25" customHeight="1" x14ac:dyDescent="0.25">
      <c r="A3743" s="1">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4.25" customHeight="1" x14ac:dyDescent="0.25">
      <c r="A3744" s="1">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4.25" customHeight="1" x14ac:dyDescent="0.25">
      <c r="A3745" s="1">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4.25" customHeight="1" x14ac:dyDescent="0.25">
      <c r="A3746" s="1">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4.25" customHeight="1" x14ac:dyDescent="0.25">
      <c r="A3747" s="1">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4.25" customHeight="1" x14ac:dyDescent="0.25">
      <c r="A3748" s="1">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4.25" customHeight="1" x14ac:dyDescent="0.25">
      <c r="A3749" s="1">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4.25" customHeight="1" x14ac:dyDescent="0.25">
      <c r="A3750" s="1">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4.25" customHeight="1" x14ac:dyDescent="0.25">
      <c r="A3751" s="1">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4.25" customHeight="1" x14ac:dyDescent="0.25">
      <c r="A3752" s="1">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4.25" customHeight="1" x14ac:dyDescent="0.25">
      <c r="A3753" s="1">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4.25" customHeight="1" x14ac:dyDescent="0.25">
      <c r="A3754" s="1">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4.25" customHeight="1" x14ac:dyDescent="0.25">
      <c r="A3755" s="1">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4.25" customHeight="1" x14ac:dyDescent="0.25">
      <c r="A3756" s="1">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4.25" customHeight="1" x14ac:dyDescent="0.25">
      <c r="A3757" s="1">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4.25" customHeight="1" x14ac:dyDescent="0.25">
      <c r="A3758" s="1">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4.25" customHeight="1" x14ac:dyDescent="0.25">
      <c r="A3759" s="1">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4.25" customHeight="1" x14ac:dyDescent="0.25">
      <c r="A3760" s="1">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4.25" customHeight="1" x14ac:dyDescent="0.25">
      <c r="A3761" s="1">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4.25" customHeight="1" x14ac:dyDescent="0.25">
      <c r="A3762" s="1">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4.25" customHeight="1" x14ac:dyDescent="0.25">
      <c r="A3763" s="1">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4.25" customHeight="1" x14ac:dyDescent="0.25">
      <c r="A3764" s="1">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4.25" customHeight="1" x14ac:dyDescent="0.25">
      <c r="A3765" s="1">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4.25" customHeight="1" x14ac:dyDescent="0.25">
      <c r="A3766" s="1">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4.25" customHeight="1" x14ac:dyDescent="0.25">
      <c r="A3767" s="1">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4.25" customHeight="1" x14ac:dyDescent="0.25">
      <c r="A3768" s="1">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4.25" customHeight="1" x14ac:dyDescent="0.25">
      <c r="A3769" s="1">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4.25" customHeight="1" x14ac:dyDescent="0.25">
      <c r="A3770" s="1">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4.25" customHeight="1" x14ac:dyDescent="0.25">
      <c r="A3771" s="1">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4.25" customHeight="1" x14ac:dyDescent="0.25">
      <c r="A3772" s="1">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4.25" customHeight="1" x14ac:dyDescent="0.25">
      <c r="A3773" s="1">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4.25" customHeight="1" x14ac:dyDescent="0.25">
      <c r="A3774" s="1">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4.25" customHeight="1" x14ac:dyDescent="0.25">
      <c r="A3775" s="1">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4.25" customHeight="1" x14ac:dyDescent="0.25">
      <c r="A3776" s="1">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4.25" customHeight="1" x14ac:dyDescent="0.25">
      <c r="A3777" s="1">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4.25" customHeight="1" x14ac:dyDescent="0.25">
      <c r="A3778" s="1">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4.25" customHeight="1" x14ac:dyDescent="0.25">
      <c r="A3779" s="1">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4.25" customHeight="1" x14ac:dyDescent="0.25">
      <c r="A3780" s="1">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4.25" customHeight="1" x14ac:dyDescent="0.25">
      <c r="A3781" s="1">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4.25" customHeight="1" x14ac:dyDescent="0.25">
      <c r="A3782" s="1">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4.25" customHeight="1" x14ac:dyDescent="0.25">
      <c r="A3783" s="1">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4.25" customHeight="1" x14ac:dyDescent="0.25">
      <c r="A3784" s="1">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4.25" customHeight="1" x14ac:dyDescent="0.25">
      <c r="A3785" s="1">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4.25" customHeight="1" x14ac:dyDescent="0.25">
      <c r="A3786" s="1">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4.25" customHeight="1" x14ac:dyDescent="0.25">
      <c r="A3787" s="1">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4.25" customHeight="1" x14ac:dyDescent="0.25">
      <c r="A3788" s="1">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4.25" customHeight="1" x14ac:dyDescent="0.25">
      <c r="A3789" s="1">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4.25" customHeight="1" x14ac:dyDescent="0.25">
      <c r="A3790" s="1">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4.25" customHeight="1" x14ac:dyDescent="0.25">
      <c r="A3791" s="1">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4.25" customHeight="1" x14ac:dyDescent="0.25">
      <c r="A3792" s="1">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4.25" customHeight="1" x14ac:dyDescent="0.25">
      <c r="A3793" s="1">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4.25" customHeight="1" x14ac:dyDescent="0.25">
      <c r="A3794" s="1">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4.25" customHeight="1" x14ac:dyDescent="0.25">
      <c r="A3795" s="1">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4.25" customHeight="1" x14ac:dyDescent="0.25">
      <c r="A3796" s="1">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4.25" customHeight="1" x14ac:dyDescent="0.25">
      <c r="A3797" s="1">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4.25" customHeight="1" x14ac:dyDescent="0.25">
      <c r="A3798" s="1">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4.25" customHeight="1" x14ac:dyDescent="0.25">
      <c r="A3799" s="1">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4.25" customHeight="1" x14ac:dyDescent="0.25">
      <c r="A3800" s="1">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4.25" customHeight="1" x14ac:dyDescent="0.25">
      <c r="A3801" s="1">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4.25" customHeight="1" x14ac:dyDescent="0.25">
      <c r="A3802" s="1">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4.25" customHeight="1" x14ac:dyDescent="0.25">
      <c r="A3803" s="1">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4.25" customHeight="1" x14ac:dyDescent="0.25">
      <c r="A3804" s="1">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4.25" customHeight="1" x14ac:dyDescent="0.25">
      <c r="A3805" s="1">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4.25" customHeight="1" x14ac:dyDescent="0.25">
      <c r="A3806" s="1">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4.25" customHeight="1" x14ac:dyDescent="0.25">
      <c r="A3807" s="1">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4.25" customHeight="1" x14ac:dyDescent="0.25">
      <c r="A3808" s="1">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4.25" customHeight="1" x14ac:dyDescent="0.25">
      <c r="A3809" s="1">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4.25" customHeight="1" x14ac:dyDescent="0.25">
      <c r="A3810" s="1">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4.25" customHeight="1" x14ac:dyDescent="0.25">
      <c r="A3811" s="1">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4.25" customHeight="1" x14ac:dyDescent="0.25">
      <c r="A3812" s="1">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4.25" customHeight="1" x14ac:dyDescent="0.25">
      <c r="A3813" s="1">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4.25" customHeight="1" x14ac:dyDescent="0.25">
      <c r="A3814" s="1">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4.25" customHeight="1" x14ac:dyDescent="0.25">
      <c r="A3815" s="1">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4.25" customHeight="1" x14ac:dyDescent="0.25">
      <c r="A3816" s="1">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4.25" customHeight="1" x14ac:dyDescent="0.25">
      <c r="A3817" s="1">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4.25" customHeight="1" x14ac:dyDescent="0.25">
      <c r="A3818" s="1">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4.25" customHeight="1" x14ac:dyDescent="0.25">
      <c r="A3819" s="1">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4.25" customHeight="1" x14ac:dyDescent="0.25">
      <c r="A3820" s="1">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4.25" customHeight="1" x14ac:dyDescent="0.25">
      <c r="A3821" s="1">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4.25" customHeight="1" x14ac:dyDescent="0.25">
      <c r="A3822" s="1">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4.25" customHeight="1" x14ac:dyDescent="0.25">
      <c r="A3823" s="1">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4.25" customHeight="1" x14ac:dyDescent="0.25">
      <c r="A3824" s="1">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4.25" customHeight="1" x14ac:dyDescent="0.25">
      <c r="A3825" s="1">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4.25" customHeight="1" x14ac:dyDescent="0.25">
      <c r="A3826" s="1">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4.25" customHeight="1" x14ac:dyDescent="0.25">
      <c r="A3827" s="1">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4.25" customHeight="1" x14ac:dyDescent="0.25">
      <c r="A3828" s="1">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4.25" customHeight="1" x14ac:dyDescent="0.25">
      <c r="A3829" s="1">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4.25" customHeight="1" x14ac:dyDescent="0.25">
      <c r="A3830" s="1">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4.25" customHeight="1" x14ac:dyDescent="0.25">
      <c r="A3831" s="1">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4.25" customHeight="1" x14ac:dyDescent="0.25">
      <c r="A3832" s="1">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4.25" customHeight="1" x14ac:dyDescent="0.25">
      <c r="A3833" s="1">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4.25" customHeight="1" x14ac:dyDescent="0.25">
      <c r="A3834" s="1">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4.25" customHeight="1" x14ac:dyDescent="0.25">
      <c r="A3835" s="1">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4.25" customHeight="1" x14ac:dyDescent="0.25">
      <c r="A3836" s="1">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4.25" customHeight="1" x14ac:dyDescent="0.25">
      <c r="A3837" s="1">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4.25" customHeight="1" x14ac:dyDescent="0.25">
      <c r="A3838" s="1">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4.25" customHeight="1" x14ac:dyDescent="0.25">
      <c r="A3839" s="1">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4.25" customHeight="1" x14ac:dyDescent="0.25">
      <c r="A3840" s="1">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4.25" customHeight="1" x14ac:dyDescent="0.25">
      <c r="A3841" s="1">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4.25" customHeight="1" x14ac:dyDescent="0.25">
      <c r="A3842" s="1">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4.25" customHeight="1" x14ac:dyDescent="0.25">
      <c r="A3843" s="1">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4.25" customHeight="1" x14ac:dyDescent="0.25">
      <c r="A3844" s="1">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4.25" customHeight="1" x14ac:dyDescent="0.25">
      <c r="A3845" s="1">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4.25" customHeight="1" x14ac:dyDescent="0.25">
      <c r="A3846" s="1">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4.25" customHeight="1" x14ac:dyDescent="0.25">
      <c r="A3847" s="1">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4.25" customHeight="1" x14ac:dyDescent="0.25">
      <c r="A3848" s="1">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4.25" customHeight="1" x14ac:dyDescent="0.25">
      <c r="A3849" s="1">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4.25" customHeight="1" x14ac:dyDescent="0.25">
      <c r="A3850" s="1">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4.25" customHeight="1" x14ac:dyDescent="0.25">
      <c r="A3851" s="1">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4.25" customHeight="1" x14ac:dyDescent="0.25">
      <c r="A3852" s="1">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4.25" customHeight="1" x14ac:dyDescent="0.25">
      <c r="A3853" s="1">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4.25" customHeight="1" x14ac:dyDescent="0.25">
      <c r="A3854" s="1">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4.25" customHeight="1" x14ac:dyDescent="0.25">
      <c r="A3855" s="1">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4.25" customHeight="1" x14ac:dyDescent="0.25">
      <c r="A3856" s="1">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4.25" customHeight="1" x14ac:dyDescent="0.25">
      <c r="A3857" s="1">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4.25" customHeight="1" x14ac:dyDescent="0.25">
      <c r="A3858" s="1">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4.25" customHeight="1" x14ac:dyDescent="0.25">
      <c r="A3859" s="1">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4.25" customHeight="1" x14ac:dyDescent="0.25">
      <c r="A3860" s="1">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4.25" customHeight="1" x14ac:dyDescent="0.25">
      <c r="A3861" s="1">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4.25" customHeight="1" x14ac:dyDescent="0.25">
      <c r="A3862" s="1">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4.25" customHeight="1" x14ac:dyDescent="0.25">
      <c r="A3863" s="1">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4.25" customHeight="1" x14ac:dyDescent="0.25">
      <c r="A3864" s="1">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4.25" customHeight="1" x14ac:dyDescent="0.25">
      <c r="A3865" s="1">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4.25" customHeight="1" x14ac:dyDescent="0.25">
      <c r="A3866" s="1">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4.25" customHeight="1" x14ac:dyDescent="0.25">
      <c r="A3867" s="1">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4.25" customHeight="1" x14ac:dyDescent="0.25">
      <c r="A3868" s="1">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4.25" customHeight="1" x14ac:dyDescent="0.25">
      <c r="A3869" s="1">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4.25" customHeight="1" x14ac:dyDescent="0.25">
      <c r="A3870" s="1">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4.25" customHeight="1" x14ac:dyDescent="0.25">
      <c r="A3871" s="1">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4.25" customHeight="1" x14ac:dyDescent="0.25">
      <c r="A3872" s="1">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4.25" customHeight="1" x14ac:dyDescent="0.25">
      <c r="A3873" s="1">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4.25" customHeight="1" x14ac:dyDescent="0.25">
      <c r="A3874" s="1">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4.25" customHeight="1" x14ac:dyDescent="0.25">
      <c r="A3875" s="1">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4.25" customHeight="1" x14ac:dyDescent="0.25">
      <c r="A3876" s="1">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4.25" customHeight="1" x14ac:dyDescent="0.25">
      <c r="A3877" s="1">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4.25" customHeight="1" x14ac:dyDescent="0.25">
      <c r="A3878" s="1">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4.25" customHeight="1" x14ac:dyDescent="0.25">
      <c r="A3879" s="1">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4.25" customHeight="1" x14ac:dyDescent="0.25">
      <c r="A3880" s="1">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4.25" customHeight="1" x14ac:dyDescent="0.25">
      <c r="A3881" s="1">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4.25" customHeight="1" x14ac:dyDescent="0.25">
      <c r="A3882" s="1">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4.25" customHeight="1" x14ac:dyDescent="0.25">
      <c r="A3883" s="1">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4.25" customHeight="1" x14ac:dyDescent="0.25">
      <c r="A3884" s="1">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4.25" customHeight="1" x14ac:dyDescent="0.25">
      <c r="A3885" s="1">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4.25" customHeight="1" x14ac:dyDescent="0.25">
      <c r="A3886" s="1">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4.25" customHeight="1" x14ac:dyDescent="0.25">
      <c r="A3887" s="1">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4.25" customHeight="1" x14ac:dyDescent="0.25">
      <c r="A3888" s="1">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4.25" customHeight="1" x14ac:dyDescent="0.25">
      <c r="A3889" s="1">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4.25" customHeight="1" x14ac:dyDescent="0.25">
      <c r="A3890" s="1">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4.25" customHeight="1" x14ac:dyDescent="0.25">
      <c r="A3891" s="1">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4.25" customHeight="1" x14ac:dyDescent="0.25">
      <c r="A3892" s="1">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4.25" customHeight="1" x14ac:dyDescent="0.25">
      <c r="A3893" s="1">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4.25" customHeight="1" x14ac:dyDescent="0.25">
      <c r="A3894" s="1">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4.25" customHeight="1" x14ac:dyDescent="0.25">
      <c r="A3895" s="1">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4.25" customHeight="1" x14ac:dyDescent="0.25">
      <c r="A3896" s="1">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4.25" customHeight="1" x14ac:dyDescent="0.25">
      <c r="A3897" s="1">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4.25" customHeight="1" x14ac:dyDescent="0.25">
      <c r="A3898" s="1">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4.25" customHeight="1" x14ac:dyDescent="0.25">
      <c r="A3899" s="1">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4.25" customHeight="1" x14ac:dyDescent="0.25">
      <c r="A3900" s="1">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4.25" customHeight="1" x14ac:dyDescent="0.25">
      <c r="A3901" s="1">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4.25" customHeight="1" x14ac:dyDescent="0.25">
      <c r="A3902" s="1">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4.25" customHeight="1" x14ac:dyDescent="0.25">
      <c r="A3903" s="1">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4.25" customHeight="1" x14ac:dyDescent="0.25">
      <c r="A3904" s="1">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4.25" customHeight="1" x14ac:dyDescent="0.25">
      <c r="A3905" s="1">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4.25" customHeight="1" x14ac:dyDescent="0.25">
      <c r="A3906" s="1">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4.25" customHeight="1" x14ac:dyDescent="0.25">
      <c r="A3907" s="1">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4.25" customHeight="1" x14ac:dyDescent="0.25">
      <c r="A3908" s="1">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4.25" customHeight="1" x14ac:dyDescent="0.25">
      <c r="A3909" s="1">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4.25" customHeight="1" x14ac:dyDescent="0.25">
      <c r="A3910" s="1">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4.25" customHeight="1" x14ac:dyDescent="0.25">
      <c r="A3911" s="1">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4.25" customHeight="1" x14ac:dyDescent="0.25">
      <c r="A3912" s="1">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4.25" customHeight="1" x14ac:dyDescent="0.25">
      <c r="A3913" s="1">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4.25" customHeight="1" x14ac:dyDescent="0.25">
      <c r="A3914" s="1">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4.25" customHeight="1" x14ac:dyDescent="0.25">
      <c r="A3915" s="1">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4.25" customHeight="1" x14ac:dyDescent="0.25">
      <c r="A3916" s="1">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4.25" customHeight="1" x14ac:dyDescent="0.25">
      <c r="A3917" s="1">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4.25" customHeight="1" x14ac:dyDescent="0.25">
      <c r="A3918" s="1">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4.25" customHeight="1" x14ac:dyDescent="0.25">
      <c r="A3919" s="1">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4.25" customHeight="1" x14ac:dyDescent="0.25">
      <c r="A3920" s="1">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4.25" customHeight="1" x14ac:dyDescent="0.25">
      <c r="A3921" s="1">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4.25" customHeight="1" x14ac:dyDescent="0.25">
      <c r="A3922" s="1">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4.25" customHeight="1" x14ac:dyDescent="0.25">
      <c r="A3923" s="1">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4.25" customHeight="1" x14ac:dyDescent="0.25">
      <c r="A3924" s="1">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4.25" customHeight="1" x14ac:dyDescent="0.25">
      <c r="A3925" s="1">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4.25" customHeight="1" x14ac:dyDescent="0.25">
      <c r="A3926" s="1">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4.25" customHeight="1" x14ac:dyDescent="0.25">
      <c r="A3927" s="1">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4.25" customHeight="1" x14ac:dyDescent="0.25">
      <c r="A3928" s="1">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4.25" customHeight="1" x14ac:dyDescent="0.25">
      <c r="A3929" s="1">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4.25" customHeight="1" x14ac:dyDescent="0.25">
      <c r="A3930" s="1">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4.25" customHeight="1" x14ac:dyDescent="0.25">
      <c r="A3931" s="1">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4.25" customHeight="1" x14ac:dyDescent="0.25">
      <c r="A3932" s="1">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4.25" customHeight="1" x14ac:dyDescent="0.25">
      <c r="A3933" s="1">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4.25" customHeight="1" x14ac:dyDescent="0.25">
      <c r="A3934" s="1">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4.25" customHeight="1" x14ac:dyDescent="0.25">
      <c r="A3935" s="1">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4.25" customHeight="1" x14ac:dyDescent="0.25">
      <c r="A3936" s="1">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4.25" customHeight="1" x14ac:dyDescent="0.25">
      <c r="A3937" s="1">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4.25" customHeight="1" x14ac:dyDescent="0.25">
      <c r="A3938" s="1">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4.25" customHeight="1" x14ac:dyDescent="0.25">
      <c r="A3939" s="1">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4.25" customHeight="1" x14ac:dyDescent="0.25">
      <c r="A3940" s="1">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4.25" customHeight="1" x14ac:dyDescent="0.25">
      <c r="A3941" s="1">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4.25" customHeight="1" x14ac:dyDescent="0.25">
      <c r="A3942" s="1">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4.25" customHeight="1" x14ac:dyDescent="0.25">
      <c r="A3943" s="1">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4.25" customHeight="1" x14ac:dyDescent="0.25">
      <c r="A3944" s="1">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4.25" customHeight="1" x14ac:dyDescent="0.25">
      <c r="A3945" s="1">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4.25" customHeight="1" x14ac:dyDescent="0.25">
      <c r="A3946" s="1">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4.25" customHeight="1" x14ac:dyDescent="0.25">
      <c r="A3947" s="1">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4.25" customHeight="1" x14ac:dyDescent="0.25">
      <c r="A3948" s="1">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4.25" customHeight="1" x14ac:dyDescent="0.25">
      <c r="A3949" s="1">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4.25" customHeight="1" x14ac:dyDescent="0.25">
      <c r="A3950" s="1">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4.25" customHeight="1" x14ac:dyDescent="0.25">
      <c r="A3951" s="1">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4.25" customHeight="1" x14ac:dyDescent="0.25">
      <c r="A3952" s="1">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4.25" customHeight="1" x14ac:dyDescent="0.25">
      <c r="A3953" s="1">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4.25" customHeight="1" x14ac:dyDescent="0.25">
      <c r="A3954" s="1">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4.25" customHeight="1" x14ac:dyDescent="0.25">
      <c r="A3955" s="1">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4.25" customHeight="1" x14ac:dyDescent="0.25">
      <c r="A3956" s="1">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4.25" customHeight="1" x14ac:dyDescent="0.25">
      <c r="A3957" s="1">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4.25" customHeight="1" x14ac:dyDescent="0.25">
      <c r="A3958" s="1">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4.25" customHeight="1" x14ac:dyDescent="0.25">
      <c r="A3959" s="1">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4.25" customHeight="1" x14ac:dyDescent="0.25">
      <c r="A3960" s="1">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4.25" customHeight="1" x14ac:dyDescent="0.25">
      <c r="A3961" s="1">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4.25" customHeight="1" x14ac:dyDescent="0.25">
      <c r="A3962" s="1">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4.25" customHeight="1" x14ac:dyDescent="0.25">
      <c r="A3963" s="1">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4.25" customHeight="1" x14ac:dyDescent="0.25">
      <c r="A3964" s="1">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4.25" customHeight="1" x14ac:dyDescent="0.25">
      <c r="A3965" s="1">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4.25" customHeight="1" x14ac:dyDescent="0.25">
      <c r="A3966" s="1">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4.25" customHeight="1" x14ac:dyDescent="0.25">
      <c r="A3967" s="1">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4.25" customHeight="1" x14ac:dyDescent="0.25">
      <c r="A3968" s="1">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4.25" customHeight="1" x14ac:dyDescent="0.25">
      <c r="A3969" s="1">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4.25" customHeight="1" x14ac:dyDescent="0.25">
      <c r="A3970" s="1">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4.25" customHeight="1" x14ac:dyDescent="0.25">
      <c r="A3971" s="1">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4.25" customHeight="1" x14ac:dyDescent="0.25">
      <c r="A3972" s="1">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4.25" customHeight="1" x14ac:dyDescent="0.25">
      <c r="A3973" s="1">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4.25" customHeight="1" x14ac:dyDescent="0.25">
      <c r="A3974" s="1">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4.25" customHeight="1" x14ac:dyDescent="0.25">
      <c r="A3975" s="1">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4.25" customHeight="1" x14ac:dyDescent="0.25">
      <c r="A3976" s="1">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4.25" customHeight="1" x14ac:dyDescent="0.25">
      <c r="A3977" s="1">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4.25" customHeight="1" x14ac:dyDescent="0.25">
      <c r="A3978" s="1">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4.25" customHeight="1" x14ac:dyDescent="0.25">
      <c r="A3979" s="1">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4.25" customHeight="1" x14ac:dyDescent="0.25">
      <c r="A3980" s="1">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4.25" customHeight="1" x14ac:dyDescent="0.25">
      <c r="A3981" s="1">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4.25" customHeight="1" x14ac:dyDescent="0.25">
      <c r="A3982" s="1">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4.25" customHeight="1" x14ac:dyDescent="0.25">
      <c r="A3983" s="1">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4.25" customHeight="1" x14ac:dyDescent="0.25">
      <c r="A3984" s="1">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4.25" customHeight="1" x14ac:dyDescent="0.25">
      <c r="A3985" s="1">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4.25" customHeight="1" x14ac:dyDescent="0.25">
      <c r="A3986" s="1">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4.25" customHeight="1" x14ac:dyDescent="0.25">
      <c r="A3987" s="1">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4.25" customHeight="1" x14ac:dyDescent="0.25">
      <c r="A3988" s="1">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4.25" customHeight="1" x14ac:dyDescent="0.25">
      <c r="A3989" s="1">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4.25" customHeight="1" x14ac:dyDescent="0.25">
      <c r="A3990" s="1">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4.25" customHeight="1" x14ac:dyDescent="0.25">
      <c r="A3991" s="1">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4.25" customHeight="1" x14ac:dyDescent="0.25">
      <c r="A3992" s="1">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4.25" customHeight="1" x14ac:dyDescent="0.25">
      <c r="A3993" s="1">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4.25" customHeight="1" x14ac:dyDescent="0.25">
      <c r="A3994" s="1">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4.25" customHeight="1" x14ac:dyDescent="0.25">
      <c r="A3995" s="1">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4.25" customHeight="1" x14ac:dyDescent="0.25">
      <c r="A3996" s="1">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4.25" customHeight="1" x14ac:dyDescent="0.25">
      <c r="A3997" s="1">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4.25" customHeight="1" x14ac:dyDescent="0.25">
      <c r="A3998" s="1">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4.25" customHeight="1" x14ac:dyDescent="0.25">
      <c r="A3999" s="1">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4.25" customHeight="1" x14ac:dyDescent="0.25">
      <c r="A4000" s="1">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4.25" customHeight="1" x14ac:dyDescent="0.25">
      <c r="A4001" s="1">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4.25" customHeight="1" x14ac:dyDescent="0.25">
      <c r="A4002" s="1">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4.25" customHeight="1" x14ac:dyDescent="0.25">
      <c r="A4003" s="1">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4.25" customHeight="1" x14ac:dyDescent="0.25">
      <c r="A4004" s="1">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4.25" customHeight="1" x14ac:dyDescent="0.25">
      <c r="A4005" s="1">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4.25" customHeight="1" x14ac:dyDescent="0.25">
      <c r="A4006" s="1">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4.25" customHeight="1" x14ac:dyDescent="0.25">
      <c r="A4007" s="1">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4.25" customHeight="1" x14ac:dyDescent="0.25">
      <c r="A4008" s="1">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4.25" customHeight="1" x14ac:dyDescent="0.25">
      <c r="A4009" s="1">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4.25" customHeight="1" x14ac:dyDescent="0.25">
      <c r="A4010" s="1">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4.25" customHeight="1" x14ac:dyDescent="0.25">
      <c r="A4011" s="1">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4.25" customHeight="1" x14ac:dyDescent="0.25">
      <c r="A4012" s="1">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4.25" customHeight="1" x14ac:dyDescent="0.25">
      <c r="A4013" s="1">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4.25" customHeight="1" x14ac:dyDescent="0.25">
      <c r="A4014" s="1">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4.25" customHeight="1" x14ac:dyDescent="0.25">
      <c r="A4015" s="1">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4.25" customHeight="1" x14ac:dyDescent="0.25">
      <c r="A4016" s="1">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4.25" customHeight="1" x14ac:dyDescent="0.25">
      <c r="A4017" s="1">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4.25" customHeight="1" x14ac:dyDescent="0.25">
      <c r="A4018" s="1">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4.25" customHeight="1" x14ac:dyDescent="0.25">
      <c r="A4019" s="1">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4.25" customHeight="1" x14ac:dyDescent="0.25">
      <c r="A4020" s="1">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4.25" customHeight="1" x14ac:dyDescent="0.25">
      <c r="A4021" s="1">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4.25" customHeight="1" x14ac:dyDescent="0.25">
      <c r="A4022" s="1">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4.25" customHeight="1" x14ac:dyDescent="0.25">
      <c r="A4023" s="1">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4.25" customHeight="1" x14ac:dyDescent="0.25">
      <c r="A4024" s="1">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4.25" customHeight="1" x14ac:dyDescent="0.25">
      <c r="A4025" s="1">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4.25" customHeight="1" x14ac:dyDescent="0.25">
      <c r="A4026" s="1">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4.25" customHeight="1" x14ac:dyDescent="0.25">
      <c r="A4027" s="1">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4.25" customHeight="1" x14ac:dyDescent="0.25">
      <c r="A4028" s="1">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4.25" customHeight="1" x14ac:dyDescent="0.25">
      <c r="A4029" s="1">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4.25" customHeight="1" x14ac:dyDescent="0.25">
      <c r="A4030" s="1">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4.25" customHeight="1" x14ac:dyDescent="0.25">
      <c r="A4031" s="1">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4.25" customHeight="1" x14ac:dyDescent="0.25">
      <c r="A4032" s="1">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4.25" customHeight="1" x14ac:dyDescent="0.25">
      <c r="A4033" s="1">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4.25" customHeight="1" x14ac:dyDescent="0.25">
      <c r="A4034" s="1">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4.25" customHeight="1" x14ac:dyDescent="0.25">
      <c r="A4035" s="1">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4.25" customHeight="1" x14ac:dyDescent="0.25">
      <c r="A4036" s="1">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4.25" customHeight="1" x14ac:dyDescent="0.25">
      <c r="A4037" s="1">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4.25" customHeight="1" x14ac:dyDescent="0.25">
      <c r="A4038" s="1">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4.25" customHeight="1" x14ac:dyDescent="0.25">
      <c r="A4039" s="1">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4.25" customHeight="1" x14ac:dyDescent="0.25">
      <c r="A4040" s="1">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4.25" customHeight="1" x14ac:dyDescent="0.25">
      <c r="A4041" s="1">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4.25" customHeight="1" x14ac:dyDescent="0.25">
      <c r="A4042" s="1">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4.25" customHeight="1" x14ac:dyDescent="0.25">
      <c r="A4043" s="1">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4.25" customHeight="1" x14ac:dyDescent="0.25">
      <c r="A4044" s="1">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4.25" customHeight="1" x14ac:dyDescent="0.25">
      <c r="A4045" s="1">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4.25" customHeight="1" x14ac:dyDescent="0.25">
      <c r="A4046" s="1">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4.25" customHeight="1" x14ac:dyDescent="0.25">
      <c r="A4047" s="1">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4.25" customHeight="1" x14ac:dyDescent="0.25">
      <c r="A4048" s="1">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4.25" customHeight="1" x14ac:dyDescent="0.25">
      <c r="A4049" s="1">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4.25" customHeight="1" x14ac:dyDescent="0.25">
      <c r="A4050" s="1">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4.25" customHeight="1" x14ac:dyDescent="0.25">
      <c r="A4051" s="1">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4.25" customHeight="1" x14ac:dyDescent="0.25">
      <c r="A4052" s="1">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4.25" customHeight="1" x14ac:dyDescent="0.25">
      <c r="A4053" s="1">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4.25" customHeight="1" x14ac:dyDescent="0.25">
      <c r="A4054" s="1">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4.25" customHeight="1" x14ac:dyDescent="0.25">
      <c r="A4055" s="1">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4.25" customHeight="1" x14ac:dyDescent="0.25">
      <c r="A4056" s="1">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4.25" customHeight="1" x14ac:dyDescent="0.25">
      <c r="A4057" s="1">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4.25" customHeight="1" x14ac:dyDescent="0.25">
      <c r="A4058" s="1">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4.25" customHeight="1" x14ac:dyDescent="0.25">
      <c r="A4059" s="1">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4.25" customHeight="1" x14ac:dyDescent="0.25">
      <c r="A4060" s="1">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4.25" customHeight="1" x14ac:dyDescent="0.25">
      <c r="A4061" s="1">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4.25" customHeight="1" x14ac:dyDescent="0.25">
      <c r="A4062" s="1">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4.25" customHeight="1" x14ac:dyDescent="0.25">
      <c r="A4063" s="1">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4.25" customHeight="1" x14ac:dyDescent="0.25">
      <c r="A4064" s="1">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4.25" customHeight="1" x14ac:dyDescent="0.25">
      <c r="A4065" s="1">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4.25" customHeight="1" x14ac:dyDescent="0.25">
      <c r="A4066" s="1">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4.25" customHeight="1" x14ac:dyDescent="0.25">
      <c r="A4067" s="1">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4.25" customHeight="1" x14ac:dyDescent="0.25">
      <c r="A4068" s="1">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4.25" customHeight="1" x14ac:dyDescent="0.25">
      <c r="A4069" s="1">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4.25" customHeight="1" x14ac:dyDescent="0.25">
      <c r="A4070" s="1">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4.25" customHeight="1" x14ac:dyDescent="0.25">
      <c r="A4071" s="1">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4.25" customHeight="1" x14ac:dyDescent="0.25">
      <c r="A4072" s="1">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4.25" customHeight="1" x14ac:dyDescent="0.25">
      <c r="A4073" s="1">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4.25" customHeight="1" x14ac:dyDescent="0.25">
      <c r="A4074" s="1">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4.25" customHeight="1" x14ac:dyDescent="0.25">
      <c r="A4075" s="1">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4.25" customHeight="1" x14ac:dyDescent="0.25">
      <c r="A4076" s="1">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4.25" customHeight="1" x14ac:dyDescent="0.25">
      <c r="A4077" s="1">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4.25" customHeight="1" x14ac:dyDescent="0.25">
      <c r="A4078" s="1">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4.25" customHeight="1" x14ac:dyDescent="0.25">
      <c r="A4079" s="1">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4.25" customHeight="1" x14ac:dyDescent="0.25">
      <c r="A4080" s="1">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4.25" customHeight="1" x14ac:dyDescent="0.25">
      <c r="A4081" s="1">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4.25" customHeight="1" x14ac:dyDescent="0.25">
      <c r="A4082" s="1">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4.25" customHeight="1" x14ac:dyDescent="0.25">
      <c r="A4083" s="1">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4.25" customHeight="1" x14ac:dyDescent="0.25">
      <c r="A4084" s="1">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4.25" customHeight="1" x14ac:dyDescent="0.25">
      <c r="A4085" s="1">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4.25" customHeight="1" x14ac:dyDescent="0.25">
      <c r="A4086" s="1">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4.25" customHeight="1" x14ac:dyDescent="0.25">
      <c r="A4087" s="1">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4.25" customHeight="1" x14ac:dyDescent="0.25">
      <c r="A4088" s="1">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4.25" customHeight="1" x14ac:dyDescent="0.25">
      <c r="A4089" s="1">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4.25" customHeight="1" x14ac:dyDescent="0.25">
      <c r="A4090" s="1">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4.25" customHeight="1" x14ac:dyDescent="0.25">
      <c r="A4091" s="1">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4.25" customHeight="1" x14ac:dyDescent="0.25">
      <c r="A4092" s="1">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4.25" customHeight="1" x14ac:dyDescent="0.25">
      <c r="A4093" s="1">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4.25" customHeight="1" x14ac:dyDescent="0.25">
      <c r="A4094" s="1">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4.25" customHeight="1" x14ac:dyDescent="0.25">
      <c r="A4095" s="1">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4.25" customHeight="1" x14ac:dyDescent="0.25">
      <c r="A4096" s="1">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4.25" customHeight="1" x14ac:dyDescent="0.25">
      <c r="A4097" s="1">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4.25" customHeight="1" x14ac:dyDescent="0.25">
      <c r="A4098" s="1">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4.25" customHeight="1" x14ac:dyDescent="0.25">
      <c r="A4099" s="1">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4.25" customHeight="1" x14ac:dyDescent="0.25">
      <c r="A4100" s="1">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4.25" customHeight="1" x14ac:dyDescent="0.25">
      <c r="A4101" s="1">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4.25" customHeight="1" x14ac:dyDescent="0.25">
      <c r="A4102" s="1">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4.25" customHeight="1" x14ac:dyDescent="0.25">
      <c r="A4103" s="1">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4.25" customHeight="1" x14ac:dyDescent="0.25">
      <c r="A4104" s="1">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4.25" customHeight="1" x14ac:dyDescent="0.25">
      <c r="A4105" s="1">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4.25" customHeight="1" x14ac:dyDescent="0.25">
      <c r="A4106" s="1">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4.25" customHeight="1" x14ac:dyDescent="0.25">
      <c r="A4107" s="1">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4.25" customHeight="1" x14ac:dyDescent="0.25">
      <c r="A4108" s="1">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4.25" customHeight="1" x14ac:dyDescent="0.25">
      <c r="A4109" s="1">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4.25" customHeight="1" x14ac:dyDescent="0.25">
      <c r="A4110" s="1">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4.25" customHeight="1" x14ac:dyDescent="0.25">
      <c r="A4111" s="1">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4.25" customHeight="1" x14ac:dyDescent="0.25">
      <c r="A4112" s="1">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4.25" customHeight="1" x14ac:dyDescent="0.25">
      <c r="A4113" s="1">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4.25" customHeight="1" x14ac:dyDescent="0.25">
      <c r="A4114" s="1">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4.25" customHeight="1" x14ac:dyDescent="0.25">
      <c r="A4115" s="1">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4.25" customHeight="1" x14ac:dyDescent="0.25">
      <c r="A4116" s="1">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4.25" customHeight="1" x14ac:dyDescent="0.25">
      <c r="A4117" s="1">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4.25" customHeight="1" x14ac:dyDescent="0.25">
      <c r="A4118" s="1">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4.25" customHeight="1" x14ac:dyDescent="0.25">
      <c r="A4119" s="1">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4.25" customHeight="1" x14ac:dyDescent="0.25">
      <c r="A4120" s="1">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4.25" customHeight="1" x14ac:dyDescent="0.25">
      <c r="A4121" s="1">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4.25" customHeight="1" x14ac:dyDescent="0.25">
      <c r="A4122" s="1">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4.25" customHeight="1" x14ac:dyDescent="0.25">
      <c r="A4123" s="1">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4.25" customHeight="1" x14ac:dyDescent="0.25">
      <c r="A4124" s="1">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4.25" customHeight="1" x14ac:dyDescent="0.25">
      <c r="A4125" s="1">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4.25" customHeight="1" x14ac:dyDescent="0.25">
      <c r="A4126" s="1">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4.25" customHeight="1" x14ac:dyDescent="0.25">
      <c r="A4127" s="1">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4.25" customHeight="1" x14ac:dyDescent="0.25">
      <c r="A4128" s="1">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4.25" customHeight="1" x14ac:dyDescent="0.25">
      <c r="A4129" s="1">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4.25" customHeight="1" x14ac:dyDescent="0.25">
      <c r="A4130" s="1">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4.25" customHeight="1" x14ac:dyDescent="0.25">
      <c r="A4131" s="1">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4.25" customHeight="1" x14ac:dyDescent="0.25">
      <c r="A4132" s="1">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4.25" customHeight="1" x14ac:dyDescent="0.25">
      <c r="A4133" s="1">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4.25" customHeight="1" x14ac:dyDescent="0.25">
      <c r="A4134" s="1">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4.25" customHeight="1" x14ac:dyDescent="0.25">
      <c r="A4135" s="1">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4.25" customHeight="1" x14ac:dyDescent="0.25">
      <c r="A4136" s="1">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4.25" customHeight="1" x14ac:dyDescent="0.25">
      <c r="A4137" s="1">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4.25" customHeight="1" x14ac:dyDescent="0.25">
      <c r="A4138" s="1">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4.25" customHeight="1" x14ac:dyDescent="0.25">
      <c r="A4139" s="1">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4.25" customHeight="1" x14ac:dyDescent="0.25">
      <c r="A4140" s="1">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4.25" customHeight="1" x14ac:dyDescent="0.25">
      <c r="A4141" s="1">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4.25" customHeight="1" x14ac:dyDescent="0.25">
      <c r="A4142" s="1">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4.25" customHeight="1" x14ac:dyDescent="0.25">
      <c r="A4143" s="1">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4.25" customHeight="1" x14ac:dyDescent="0.25">
      <c r="A4144" s="1">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4.25" customHeight="1" x14ac:dyDescent="0.25">
      <c r="A4145" s="1">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4.25" customHeight="1" x14ac:dyDescent="0.25">
      <c r="A4146" s="1">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4.25" customHeight="1" x14ac:dyDescent="0.25">
      <c r="A4147" s="1">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4.25" customHeight="1" x14ac:dyDescent="0.25">
      <c r="A4148" s="1">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4.25" customHeight="1" x14ac:dyDescent="0.25">
      <c r="A4149" s="1">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4.25" customHeight="1" x14ac:dyDescent="0.25">
      <c r="A4150" s="1">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4.25" customHeight="1" x14ac:dyDescent="0.25">
      <c r="A4151" s="1">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4.25" customHeight="1" x14ac:dyDescent="0.25">
      <c r="A4152" s="1">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4.25" customHeight="1" x14ac:dyDescent="0.25">
      <c r="A4153" s="1">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4.25" customHeight="1" x14ac:dyDescent="0.25">
      <c r="A4154" s="1">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4.25" customHeight="1" x14ac:dyDescent="0.25">
      <c r="A4155" s="1">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4.25" customHeight="1" x14ac:dyDescent="0.25">
      <c r="A4156" s="1">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4.25" customHeight="1" x14ac:dyDescent="0.25">
      <c r="A4157" s="1">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4.25" customHeight="1" x14ac:dyDescent="0.25">
      <c r="A4158" s="1">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4.25" customHeight="1" x14ac:dyDescent="0.25">
      <c r="A4159" s="1">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4.25" customHeight="1" x14ac:dyDescent="0.25">
      <c r="A4160" s="1">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4.25" customHeight="1" x14ac:dyDescent="0.25">
      <c r="A4161" s="1">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4.25" customHeight="1" x14ac:dyDescent="0.25">
      <c r="A4162" s="1">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4.25" customHeight="1" x14ac:dyDescent="0.25">
      <c r="A4163" s="1">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4.25" customHeight="1" x14ac:dyDescent="0.25">
      <c r="A4164" s="1">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4.25" customHeight="1" x14ac:dyDescent="0.25">
      <c r="A4165" s="1">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4.25" customHeight="1" x14ac:dyDescent="0.25">
      <c r="A4166" s="1">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4.25" customHeight="1" x14ac:dyDescent="0.25">
      <c r="A4167" s="1">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4.25" customHeight="1" x14ac:dyDescent="0.25">
      <c r="A4168" s="1">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4.25" customHeight="1" x14ac:dyDescent="0.25">
      <c r="A4169" s="1">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4.25" customHeight="1" x14ac:dyDescent="0.25">
      <c r="A4170" s="1">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4.25" customHeight="1" x14ac:dyDescent="0.25">
      <c r="A4171" s="1">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4.25" customHeight="1" x14ac:dyDescent="0.25">
      <c r="A4172" s="1">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4.25" customHeight="1" x14ac:dyDescent="0.25">
      <c r="A4173" s="1">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4.25" customHeight="1" x14ac:dyDescent="0.25">
      <c r="A4174" s="1">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4.25" customHeight="1" x14ac:dyDescent="0.25">
      <c r="A4175" s="1">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4.25" customHeight="1" x14ac:dyDescent="0.25">
      <c r="A4176" s="1">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4.25" customHeight="1" x14ac:dyDescent="0.25">
      <c r="A4177" s="1">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4.25" customHeight="1" x14ac:dyDescent="0.25">
      <c r="A4178" s="1">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4.25" customHeight="1" x14ac:dyDescent="0.25">
      <c r="A4179" s="1">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4.25" customHeight="1" x14ac:dyDescent="0.25">
      <c r="A4180" s="1">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4.25" customHeight="1" x14ac:dyDescent="0.25">
      <c r="A4181" s="1">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4.25" customHeight="1" x14ac:dyDescent="0.25">
      <c r="A4182" s="1">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4.25" customHeight="1" x14ac:dyDescent="0.25">
      <c r="A4183" s="1">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4.25" customHeight="1" x14ac:dyDescent="0.25">
      <c r="A4184" s="1">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4.25" customHeight="1" x14ac:dyDescent="0.25">
      <c r="A4185" s="1">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4.25" customHeight="1" x14ac:dyDescent="0.25">
      <c r="A4186" s="1">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4.25" customHeight="1" x14ac:dyDescent="0.25">
      <c r="A4187" s="1">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4.25" customHeight="1" x14ac:dyDescent="0.25">
      <c r="A4188" s="1">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4.25" customHeight="1" x14ac:dyDescent="0.25">
      <c r="A4189" s="1">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4.25" customHeight="1" x14ac:dyDescent="0.25">
      <c r="A4190" s="1">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4.25" customHeight="1" x14ac:dyDescent="0.25">
      <c r="A4191" s="1">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4.25" customHeight="1" x14ac:dyDescent="0.25">
      <c r="A4192" s="1">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4.25" customHeight="1" x14ac:dyDescent="0.25">
      <c r="A4193" s="1">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4.25" customHeight="1" x14ac:dyDescent="0.25">
      <c r="A4194" s="1">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4.25" customHeight="1" x14ac:dyDescent="0.25">
      <c r="A4195" s="1">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4.25" customHeight="1" x14ac:dyDescent="0.25">
      <c r="A4196" s="1">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4.25" customHeight="1" x14ac:dyDescent="0.25">
      <c r="A4197" s="1">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4.25" customHeight="1" x14ac:dyDescent="0.25">
      <c r="A4198" s="1">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4.25" customHeight="1" x14ac:dyDescent="0.25">
      <c r="A4199" s="1">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4.25" customHeight="1" x14ac:dyDescent="0.25">
      <c r="A4200" s="1">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4.25" customHeight="1" x14ac:dyDescent="0.25">
      <c r="A4201" s="1">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4.25" customHeight="1" x14ac:dyDescent="0.25">
      <c r="A4202" s="1">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4.25" customHeight="1" x14ac:dyDescent="0.25">
      <c r="A4203" s="1">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4.25" customHeight="1" x14ac:dyDescent="0.25">
      <c r="A4204" s="1">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4.25" customHeight="1" x14ac:dyDescent="0.25">
      <c r="A4205" s="1">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4.25" customHeight="1" x14ac:dyDescent="0.25">
      <c r="A4206" s="1">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4.25" customHeight="1" x14ac:dyDescent="0.25">
      <c r="A4207" s="1">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4.25" customHeight="1" x14ac:dyDescent="0.25">
      <c r="A4208" s="1">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4.25" customHeight="1" x14ac:dyDescent="0.25">
      <c r="A4209" s="1">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4.25" customHeight="1" x14ac:dyDescent="0.25">
      <c r="A4210" s="1">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4.25" customHeight="1" x14ac:dyDescent="0.25">
      <c r="A4211" s="1">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4.25" customHeight="1" x14ac:dyDescent="0.25">
      <c r="A4212" s="1">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4.25" customHeight="1" x14ac:dyDescent="0.25">
      <c r="A4213" s="1">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4.25" customHeight="1" x14ac:dyDescent="0.25">
      <c r="A4214" s="1">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4.25" customHeight="1" x14ac:dyDescent="0.25">
      <c r="A4215" s="1">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4.25" customHeight="1" x14ac:dyDescent="0.25">
      <c r="A4216" s="1">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4.25" customHeight="1" x14ac:dyDescent="0.25">
      <c r="A4217" s="1">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4.25" customHeight="1" x14ac:dyDescent="0.25">
      <c r="A4218" s="1">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4.25" customHeight="1" x14ac:dyDescent="0.25">
      <c r="A4219" s="1">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4.25" customHeight="1" x14ac:dyDescent="0.25">
      <c r="A4220" s="1">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4.25" customHeight="1" x14ac:dyDescent="0.25">
      <c r="A4221" s="1">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4.25" customHeight="1" x14ac:dyDescent="0.25">
      <c r="A4222" s="1">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4.25" customHeight="1" x14ac:dyDescent="0.25">
      <c r="A4223" s="1">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4.25" customHeight="1" x14ac:dyDescent="0.25">
      <c r="A4224" s="1">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4.25" customHeight="1" x14ac:dyDescent="0.25">
      <c r="A4225" s="1">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4.25" customHeight="1" x14ac:dyDescent="0.25">
      <c r="A4226" s="1">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4.25" customHeight="1" x14ac:dyDescent="0.25">
      <c r="A4227" s="1">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4.25" customHeight="1" x14ac:dyDescent="0.25">
      <c r="A4228" s="1">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4.25" customHeight="1" x14ac:dyDescent="0.25">
      <c r="A4229" s="1">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4.25" customHeight="1" x14ac:dyDescent="0.25">
      <c r="A4230" s="1">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4.25" customHeight="1" x14ac:dyDescent="0.25">
      <c r="A4231" s="1">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4.25" customHeight="1" x14ac:dyDescent="0.25">
      <c r="A4232" s="1">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4.25" customHeight="1" x14ac:dyDescent="0.25">
      <c r="A4233" s="1">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4.25" customHeight="1" x14ac:dyDescent="0.25">
      <c r="A4234" s="1">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4.25" customHeight="1" x14ac:dyDescent="0.25">
      <c r="A4235" s="1">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4.25" customHeight="1" x14ac:dyDescent="0.25">
      <c r="A4236" s="1">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4.25" customHeight="1" x14ac:dyDescent="0.25">
      <c r="A4237" s="1">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4.25" customHeight="1" x14ac:dyDescent="0.25">
      <c r="A4238" s="1">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4.25" customHeight="1" x14ac:dyDescent="0.25">
      <c r="A4239" s="1">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4.25" customHeight="1" x14ac:dyDescent="0.25">
      <c r="A4240" s="1">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4.25" customHeight="1" x14ac:dyDescent="0.25">
      <c r="A4241" s="1">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4.25" customHeight="1" x14ac:dyDescent="0.25">
      <c r="A4242" s="1">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4.25" customHeight="1" x14ac:dyDescent="0.25">
      <c r="A4243" s="1">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4.25" customHeight="1" x14ac:dyDescent="0.25">
      <c r="A4244" s="1">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4.25" customHeight="1" x14ac:dyDescent="0.25">
      <c r="A4245" s="1">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4.25" customHeight="1" x14ac:dyDescent="0.25">
      <c r="A4246" s="1">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4.25" customHeight="1" x14ac:dyDescent="0.25">
      <c r="A4247" s="1">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4.25" customHeight="1" x14ac:dyDescent="0.25">
      <c r="A4248" s="1">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4.25" customHeight="1" x14ac:dyDescent="0.25">
      <c r="A4249" s="1">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4.25" customHeight="1" x14ac:dyDescent="0.25">
      <c r="A4250" s="1">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4.25" customHeight="1" x14ac:dyDescent="0.25">
      <c r="A4251" s="1">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4.25" customHeight="1" x14ac:dyDescent="0.25">
      <c r="A4252" s="1">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4.25" customHeight="1" x14ac:dyDescent="0.25">
      <c r="A4253" s="1">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4.25" customHeight="1" x14ac:dyDescent="0.25">
      <c r="A4254" s="1">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4.25" customHeight="1" x14ac:dyDescent="0.25">
      <c r="A4255" s="1">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4.25" customHeight="1" x14ac:dyDescent="0.25">
      <c r="A4256" s="1">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4.25" customHeight="1" x14ac:dyDescent="0.25">
      <c r="A4257" s="1">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4.25" customHeight="1" x14ac:dyDescent="0.25">
      <c r="A4258" s="1">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4.25" customHeight="1" x14ac:dyDescent="0.25">
      <c r="A4259" s="1">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4.25" customHeight="1" x14ac:dyDescent="0.25">
      <c r="A4260" s="1">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4.25" customHeight="1" x14ac:dyDescent="0.25">
      <c r="A4261" s="1">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4.25" customHeight="1" x14ac:dyDescent="0.25">
      <c r="A4262" s="1">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4.25" customHeight="1" x14ac:dyDescent="0.25">
      <c r="A4263" s="1">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4.25" customHeight="1" x14ac:dyDescent="0.25">
      <c r="A4264" s="1">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4.25" customHeight="1" x14ac:dyDescent="0.25">
      <c r="A4265" s="1">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4.25" customHeight="1" x14ac:dyDescent="0.25">
      <c r="A4266" s="1">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4.25" customHeight="1" x14ac:dyDescent="0.25">
      <c r="A4267" s="1">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4.25" customHeight="1" x14ac:dyDescent="0.25">
      <c r="A4268" s="1">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4.25" customHeight="1" x14ac:dyDescent="0.25">
      <c r="A4269" s="1">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4.25" customHeight="1" x14ac:dyDescent="0.25">
      <c r="A4270" s="1">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4.25" customHeight="1" x14ac:dyDescent="0.25">
      <c r="A4271" s="1">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4.25" customHeight="1" x14ac:dyDescent="0.25">
      <c r="A4272" s="1">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4.25" customHeight="1" x14ac:dyDescent="0.25">
      <c r="A4273" s="1">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4.25" customHeight="1" x14ac:dyDescent="0.25">
      <c r="A4274" s="1">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4.25" customHeight="1" x14ac:dyDescent="0.25">
      <c r="A4275" s="1">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4.25" customHeight="1" x14ac:dyDescent="0.25">
      <c r="A4276" s="1">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4.25" customHeight="1" x14ac:dyDescent="0.25">
      <c r="A4277" s="1">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4.25" customHeight="1" x14ac:dyDescent="0.25">
      <c r="A4278" s="1">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4.25" customHeight="1" x14ac:dyDescent="0.25">
      <c r="A4279" s="1">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4.25" customHeight="1" x14ac:dyDescent="0.25">
      <c r="A4280" s="1">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4.25" customHeight="1" x14ac:dyDescent="0.25">
      <c r="A4281" s="1">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4.25" customHeight="1" x14ac:dyDescent="0.25">
      <c r="A4282" s="1">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4.25" customHeight="1" x14ac:dyDescent="0.25">
      <c r="A4283" s="1">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4.25" customHeight="1" x14ac:dyDescent="0.25">
      <c r="A4284" s="1">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4.25" customHeight="1" x14ac:dyDescent="0.25">
      <c r="A4285" s="1">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4.25" customHeight="1" x14ac:dyDescent="0.25">
      <c r="A4286" s="1">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4.25" customHeight="1" x14ac:dyDescent="0.25">
      <c r="A4287" s="1">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4.25" customHeight="1" x14ac:dyDescent="0.25">
      <c r="A4288" s="1">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4.25" customHeight="1" x14ac:dyDescent="0.25">
      <c r="A4289" s="1">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4.25" customHeight="1" x14ac:dyDescent="0.25">
      <c r="A4290" s="1">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4.25" customHeight="1" x14ac:dyDescent="0.25">
      <c r="A4291" s="1">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4.25" customHeight="1" x14ac:dyDescent="0.25">
      <c r="A4292" s="1">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4.25" customHeight="1" x14ac:dyDescent="0.25">
      <c r="A4293" s="1">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4.25" customHeight="1" x14ac:dyDescent="0.25">
      <c r="A4294" s="1">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4.25" customHeight="1" x14ac:dyDescent="0.25">
      <c r="A4295" s="1">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4.25" customHeight="1" x14ac:dyDescent="0.25">
      <c r="A4296" s="1">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4.25" customHeight="1" x14ac:dyDescent="0.25">
      <c r="A4297" s="1">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4.25" customHeight="1" x14ac:dyDescent="0.25">
      <c r="A4298" s="1">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4.25" customHeight="1" x14ac:dyDescent="0.25">
      <c r="A4299" s="1">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4.25" customHeight="1" x14ac:dyDescent="0.25">
      <c r="A4300" s="1">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4.25" customHeight="1" x14ac:dyDescent="0.25">
      <c r="A4301" s="1">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4.25" customHeight="1" x14ac:dyDescent="0.25">
      <c r="A4302" s="1">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4.25" customHeight="1" x14ac:dyDescent="0.25">
      <c r="A4303" s="1">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4.25" customHeight="1" x14ac:dyDescent="0.25">
      <c r="A4304" s="1">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4.25" customHeight="1" x14ac:dyDescent="0.25">
      <c r="A4305" s="1">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4.25" customHeight="1" x14ac:dyDescent="0.25">
      <c r="A4306" s="1">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4.25" customHeight="1" x14ac:dyDescent="0.25">
      <c r="A4307" s="1">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4.25" customHeight="1" x14ac:dyDescent="0.25">
      <c r="A4308" s="1">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4.25" customHeight="1" x14ac:dyDescent="0.25">
      <c r="A4309" s="1">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4.25" customHeight="1" x14ac:dyDescent="0.25">
      <c r="A4310" s="1">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4.25" customHeight="1" x14ac:dyDescent="0.25">
      <c r="A4311" s="1">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4.25" customHeight="1" x14ac:dyDescent="0.25">
      <c r="A4312" s="1">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4.25" customHeight="1" x14ac:dyDescent="0.25">
      <c r="A4313" s="1">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4.25" customHeight="1" x14ac:dyDescent="0.25">
      <c r="A4314" s="1">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4.25" customHeight="1" x14ac:dyDescent="0.25">
      <c r="A4315" s="1">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4.25" customHeight="1" x14ac:dyDescent="0.25">
      <c r="A4316" s="1">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4.25" customHeight="1" x14ac:dyDescent="0.25">
      <c r="A4317" s="1">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4.25" customHeight="1" x14ac:dyDescent="0.25">
      <c r="A4318" s="1">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4.25" customHeight="1" x14ac:dyDescent="0.25">
      <c r="A4319" s="1">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4.25" customHeight="1" x14ac:dyDescent="0.25">
      <c r="A4320" s="1">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4.25" customHeight="1" x14ac:dyDescent="0.25">
      <c r="A4321" s="1">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4.25" customHeight="1" x14ac:dyDescent="0.25">
      <c r="A4322" s="1">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4.25" customHeight="1" x14ac:dyDescent="0.25">
      <c r="A4323" s="1">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4.25" customHeight="1" x14ac:dyDescent="0.25">
      <c r="A4324" s="1">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4.25" customHeight="1" x14ac:dyDescent="0.25">
      <c r="A4325" s="1">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4.25" customHeight="1" x14ac:dyDescent="0.25">
      <c r="A4326" s="1">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4.25" customHeight="1" x14ac:dyDescent="0.25">
      <c r="A4327" s="1">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4.25" customHeight="1" x14ac:dyDescent="0.25">
      <c r="A4328" s="1">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4.25" customHeight="1" x14ac:dyDescent="0.25">
      <c r="A4329" s="1">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4.25" customHeight="1" x14ac:dyDescent="0.25">
      <c r="A4330" s="1">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4.25" customHeight="1" x14ac:dyDescent="0.25">
      <c r="A4331" s="1">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4.25" customHeight="1" x14ac:dyDescent="0.25">
      <c r="A4332" s="1">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4.25" customHeight="1" x14ac:dyDescent="0.25">
      <c r="A4333" s="1">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4.25" customHeight="1" x14ac:dyDescent="0.25">
      <c r="A4334" s="1">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4.25" customHeight="1" x14ac:dyDescent="0.25">
      <c r="A4335" s="1">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4.25" customHeight="1" x14ac:dyDescent="0.25">
      <c r="A4336" s="1">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4.25" customHeight="1" x14ac:dyDescent="0.25">
      <c r="A4337" s="1">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4.25" customHeight="1" x14ac:dyDescent="0.25">
      <c r="A4338" s="1">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4.25" customHeight="1" x14ac:dyDescent="0.25">
      <c r="A4339" s="1">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4.25" customHeight="1" x14ac:dyDescent="0.25">
      <c r="A4340" s="1">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4.25" customHeight="1" x14ac:dyDescent="0.25">
      <c r="A4341" s="1">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4.25" customHeight="1" x14ac:dyDescent="0.25">
      <c r="A4342" s="1">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4.25" customHeight="1" x14ac:dyDescent="0.25">
      <c r="A4343" s="1">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4.25" customHeight="1" x14ac:dyDescent="0.25">
      <c r="A4344" s="1">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4.25" customHeight="1" x14ac:dyDescent="0.25">
      <c r="A4345" s="1">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4.25" customHeight="1" x14ac:dyDescent="0.25">
      <c r="A4346" s="1">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4.25" customHeight="1" x14ac:dyDescent="0.25">
      <c r="A4347" s="1">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4.25" customHeight="1" x14ac:dyDescent="0.25">
      <c r="A4348" s="1">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4.25" customHeight="1" x14ac:dyDescent="0.25">
      <c r="A4349" s="1">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4.25" customHeight="1" x14ac:dyDescent="0.25">
      <c r="A4350" s="1">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4.25" customHeight="1" x14ac:dyDescent="0.25">
      <c r="A4351" s="1">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4.25" customHeight="1" x14ac:dyDescent="0.25">
      <c r="A4352" s="1">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4.25" customHeight="1" x14ac:dyDescent="0.25">
      <c r="A4353" s="1">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4.25" customHeight="1" x14ac:dyDescent="0.25">
      <c r="A4354" s="1">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4.25" customHeight="1" x14ac:dyDescent="0.25">
      <c r="A4355" s="1">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4.25" customHeight="1" x14ac:dyDescent="0.25">
      <c r="A4356" s="1">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4.25" customHeight="1" x14ac:dyDescent="0.25">
      <c r="A4357" s="1">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4.25" customHeight="1" x14ac:dyDescent="0.25">
      <c r="A4358" s="1">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4.25" customHeight="1" x14ac:dyDescent="0.25">
      <c r="A4359" s="1">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4.25" customHeight="1" x14ac:dyDescent="0.25">
      <c r="A4360" s="1">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4.25" customHeight="1" x14ac:dyDescent="0.25">
      <c r="A4361" s="1">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4.25" customHeight="1" x14ac:dyDescent="0.25">
      <c r="A4362" s="1">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4.25" customHeight="1" x14ac:dyDescent="0.25">
      <c r="A4363" s="1">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4.25" customHeight="1" x14ac:dyDescent="0.25">
      <c r="A4364" s="1">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4.25" customHeight="1" x14ac:dyDescent="0.25">
      <c r="A4365" s="1">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4.25" customHeight="1" x14ac:dyDescent="0.25">
      <c r="A4366" s="1">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4.25" customHeight="1" x14ac:dyDescent="0.25">
      <c r="A4367" s="1">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4.25" customHeight="1" x14ac:dyDescent="0.25">
      <c r="A4368" s="1">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4.25" customHeight="1" x14ac:dyDescent="0.25">
      <c r="A4369" s="1">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4.25" customHeight="1" x14ac:dyDescent="0.25">
      <c r="A4370" s="1">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4.25" customHeight="1" x14ac:dyDescent="0.25">
      <c r="A4371" s="1">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4.25" customHeight="1" x14ac:dyDescent="0.25">
      <c r="A4372" s="1">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4.25" customHeight="1" x14ac:dyDescent="0.25">
      <c r="A4373" s="1">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4.25" customHeight="1" x14ac:dyDescent="0.25">
      <c r="A4374" s="1">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4.25" customHeight="1" x14ac:dyDescent="0.25">
      <c r="A4375" s="1">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4.25" customHeight="1" x14ac:dyDescent="0.25">
      <c r="A4376" s="1">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4.25" customHeight="1" x14ac:dyDescent="0.25">
      <c r="A4377" s="1">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4.25" customHeight="1" x14ac:dyDescent="0.25">
      <c r="A4378" s="1">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4.25" customHeight="1" x14ac:dyDescent="0.25">
      <c r="A4379" s="1">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4.25" customHeight="1" x14ac:dyDescent="0.25">
      <c r="A4380" s="1">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4.25" customHeight="1" x14ac:dyDescent="0.25">
      <c r="A4381" s="1">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4.25" customHeight="1" x14ac:dyDescent="0.25">
      <c r="A4382" s="1">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4.25" customHeight="1" x14ac:dyDescent="0.25">
      <c r="A4383" s="1">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4.25" customHeight="1" x14ac:dyDescent="0.25">
      <c r="A4384" s="1">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4.25" customHeight="1" x14ac:dyDescent="0.25">
      <c r="A4385" s="1">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4.25" customHeight="1" x14ac:dyDescent="0.25">
      <c r="A4386" s="1">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4.25" customHeight="1" x14ac:dyDescent="0.25">
      <c r="A4387" s="1">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4.25" customHeight="1" x14ac:dyDescent="0.25">
      <c r="A4388" s="1">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4.25" customHeight="1" x14ac:dyDescent="0.25">
      <c r="A4389" s="1">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4.25" customHeight="1" x14ac:dyDescent="0.25">
      <c r="A4390" s="1">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4.25" customHeight="1" x14ac:dyDescent="0.25">
      <c r="A4391" s="1">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4.25" customHeight="1" x14ac:dyDescent="0.25">
      <c r="A4392" s="1">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4.25" customHeight="1" x14ac:dyDescent="0.25">
      <c r="A4393" s="1">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4.25" customHeight="1" x14ac:dyDescent="0.25">
      <c r="A4394" s="1">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4.25" customHeight="1" x14ac:dyDescent="0.25">
      <c r="A4395" s="1">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4.25" customHeight="1" x14ac:dyDescent="0.25">
      <c r="A4396" s="1">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4.25" customHeight="1" x14ac:dyDescent="0.25">
      <c r="A4397" s="1">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4.25" customHeight="1" x14ac:dyDescent="0.25">
      <c r="A4398" s="1">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4.25" customHeight="1" x14ac:dyDescent="0.25">
      <c r="A4399" s="1">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4.25" customHeight="1" x14ac:dyDescent="0.25">
      <c r="A4400" s="1">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4.25" customHeight="1" x14ac:dyDescent="0.25">
      <c r="A4401" s="1">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4.25" customHeight="1" x14ac:dyDescent="0.25">
      <c r="A4402" s="1">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4.25" customHeight="1" x14ac:dyDescent="0.25">
      <c r="A4403" s="1">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4.25" customHeight="1" x14ac:dyDescent="0.25">
      <c r="A4404" s="1">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4.25" customHeight="1" x14ac:dyDescent="0.25">
      <c r="A4405" s="1">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4.25" customHeight="1" x14ac:dyDescent="0.25">
      <c r="A4406" s="1">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4.25" customHeight="1" x14ac:dyDescent="0.25">
      <c r="A4407" s="1">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4.25" customHeight="1" x14ac:dyDescent="0.25">
      <c r="A4408" s="1">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4.25" customHeight="1" x14ac:dyDescent="0.25">
      <c r="A4409" s="1">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4.25" customHeight="1" x14ac:dyDescent="0.25">
      <c r="A4410" s="1">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4.25" customHeight="1" x14ac:dyDescent="0.25">
      <c r="A4411" s="1">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4.25" customHeight="1" x14ac:dyDescent="0.25">
      <c r="A4412" s="1">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4.25" customHeight="1" x14ac:dyDescent="0.25">
      <c r="A4413" s="1">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4.25" customHeight="1" x14ac:dyDescent="0.25">
      <c r="A4414" s="1">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4.25" customHeight="1" x14ac:dyDescent="0.25">
      <c r="A4415" s="1">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4.25" customHeight="1" x14ac:dyDescent="0.25">
      <c r="A4416" s="1">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4.25" customHeight="1" x14ac:dyDescent="0.25">
      <c r="A4417" s="1">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4.25" customHeight="1" x14ac:dyDescent="0.25">
      <c r="A4418" s="1">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4.25" customHeight="1" x14ac:dyDescent="0.25">
      <c r="A4419" s="1">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4.25" customHeight="1" x14ac:dyDescent="0.25">
      <c r="A4420" s="1">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4.25" customHeight="1" x14ac:dyDescent="0.25">
      <c r="A4421" s="1">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4.25" customHeight="1" x14ac:dyDescent="0.25">
      <c r="A4422" s="1">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4.25" customHeight="1" x14ac:dyDescent="0.25">
      <c r="A4423" s="1">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4.25" customHeight="1" x14ac:dyDescent="0.25">
      <c r="A4424" s="1">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4.25" customHeight="1" x14ac:dyDescent="0.25">
      <c r="A4425" s="1">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4.25" customHeight="1" x14ac:dyDescent="0.25">
      <c r="A4426" s="1">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4.25" customHeight="1" x14ac:dyDescent="0.25">
      <c r="A4427" s="1">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4.25" customHeight="1" x14ac:dyDescent="0.25">
      <c r="A4428" s="1">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4.25" customHeight="1" x14ac:dyDescent="0.25">
      <c r="A4429" s="1">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4.25" customHeight="1" x14ac:dyDescent="0.25">
      <c r="A4430" s="1">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4.25" customHeight="1" x14ac:dyDescent="0.25">
      <c r="A4431" s="1">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4.25" customHeight="1" x14ac:dyDescent="0.25">
      <c r="A4432" s="1">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4.25" customHeight="1" x14ac:dyDescent="0.25">
      <c r="A4433" s="1">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4.25" customHeight="1" x14ac:dyDescent="0.25">
      <c r="A4434" s="1">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4.25" customHeight="1" x14ac:dyDescent="0.25">
      <c r="A4435" s="1">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4.25" customHeight="1" x14ac:dyDescent="0.25">
      <c r="A4436" s="1">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4.25" customHeight="1" x14ac:dyDescent="0.25">
      <c r="A4437" s="1">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4.25" customHeight="1" x14ac:dyDescent="0.25">
      <c r="A4438" s="1">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4.25" customHeight="1" x14ac:dyDescent="0.25">
      <c r="A4439" s="1">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4.25" customHeight="1" x14ac:dyDescent="0.25">
      <c r="A4440" s="1">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4.25" customHeight="1" x14ac:dyDescent="0.25">
      <c r="A4441" s="1">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4.25" customHeight="1" x14ac:dyDescent="0.25">
      <c r="A4442" s="1">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4.25" customHeight="1" x14ac:dyDescent="0.25">
      <c r="A4443" s="1">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4.25" customHeight="1" x14ac:dyDescent="0.25">
      <c r="A4444" s="1">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4.25" customHeight="1" x14ac:dyDescent="0.25">
      <c r="A4445" s="1">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4.25" customHeight="1" x14ac:dyDescent="0.25">
      <c r="A4446" s="1">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4.25" customHeight="1" x14ac:dyDescent="0.25">
      <c r="A4447" s="1">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4.25" customHeight="1" x14ac:dyDescent="0.25">
      <c r="A4448" s="1">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4.25" customHeight="1" x14ac:dyDescent="0.25">
      <c r="A4449" s="1">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4.25" customHeight="1" x14ac:dyDescent="0.25">
      <c r="A4450" s="1">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4.25" customHeight="1" x14ac:dyDescent="0.25">
      <c r="A4451" s="1">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4.25" customHeight="1" x14ac:dyDescent="0.25">
      <c r="A4452" s="1">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4.25" customHeight="1" x14ac:dyDescent="0.25">
      <c r="A4453" s="1">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4.25" customHeight="1" x14ac:dyDescent="0.25">
      <c r="A4454" s="1">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4.25" customHeight="1" x14ac:dyDescent="0.25">
      <c r="A4455" s="1">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4.25" customHeight="1" x14ac:dyDescent="0.25">
      <c r="A4456" s="1">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4.25" customHeight="1" x14ac:dyDescent="0.25">
      <c r="A4457" s="1">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4.25" customHeight="1" x14ac:dyDescent="0.25">
      <c r="A4458" s="1">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4.25" customHeight="1" x14ac:dyDescent="0.25">
      <c r="A4459" s="1">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4.25" customHeight="1" x14ac:dyDescent="0.25">
      <c r="A4460" s="1">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4.25" customHeight="1" x14ac:dyDescent="0.25">
      <c r="A4461" s="1">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4.25" customHeight="1" x14ac:dyDescent="0.25">
      <c r="A4462" s="1">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4.25" customHeight="1" x14ac:dyDescent="0.25">
      <c r="A4463" s="1">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4.25" customHeight="1" x14ac:dyDescent="0.25">
      <c r="A4464" s="1">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4.25" customHeight="1" x14ac:dyDescent="0.25">
      <c r="A4465" s="1">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4.25" customHeight="1" x14ac:dyDescent="0.25">
      <c r="A4466" s="1">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4.25" customHeight="1" x14ac:dyDescent="0.25">
      <c r="A4467" s="1">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4.25" customHeight="1" x14ac:dyDescent="0.25">
      <c r="A4468" s="1">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4.25" customHeight="1" x14ac:dyDescent="0.25">
      <c r="A4469" s="1">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4.25" customHeight="1" x14ac:dyDescent="0.25">
      <c r="A4470" s="1">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4.25" customHeight="1" x14ac:dyDescent="0.25">
      <c r="A4471" s="1">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4.25" customHeight="1" x14ac:dyDescent="0.25">
      <c r="A4472" s="1">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4.25" customHeight="1" x14ac:dyDescent="0.25">
      <c r="A4473" s="1">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4.25" customHeight="1" x14ac:dyDescent="0.25">
      <c r="A4474" s="1">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4.25" customHeight="1" x14ac:dyDescent="0.25">
      <c r="A4475" s="1">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4.25" customHeight="1" x14ac:dyDescent="0.25">
      <c r="A4476" s="1">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4.25" customHeight="1" x14ac:dyDescent="0.25">
      <c r="A4477" s="1">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4.25" customHeight="1" x14ac:dyDescent="0.25">
      <c r="A4478" s="1">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4.25" customHeight="1" x14ac:dyDescent="0.25">
      <c r="A4479" s="1">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4.25" customHeight="1" x14ac:dyDescent="0.25">
      <c r="A4480" s="1">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4.25" customHeight="1" x14ac:dyDescent="0.25">
      <c r="A4481" s="1">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4.25" customHeight="1" x14ac:dyDescent="0.25">
      <c r="A4482" s="1">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4.25" customHeight="1" x14ac:dyDescent="0.25">
      <c r="A4483" s="1">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4.25" customHeight="1" x14ac:dyDescent="0.25">
      <c r="A4484" s="1">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4.25" customHeight="1" x14ac:dyDescent="0.25">
      <c r="A4485" s="1">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4.25" customHeight="1" x14ac:dyDescent="0.25">
      <c r="A4486" s="1">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4.25" customHeight="1" x14ac:dyDescent="0.25">
      <c r="A4487" s="1">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4.25" customHeight="1" x14ac:dyDescent="0.25">
      <c r="A4488" s="1">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4.25" customHeight="1" x14ac:dyDescent="0.25">
      <c r="A4489" s="1">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4.25" customHeight="1" x14ac:dyDescent="0.25">
      <c r="A4490" s="1">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4.25" customHeight="1" x14ac:dyDescent="0.25">
      <c r="A4491" s="1">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4.25" customHeight="1" x14ac:dyDescent="0.25">
      <c r="A4492" s="1">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4.25" customHeight="1" x14ac:dyDescent="0.25">
      <c r="A4493" s="1">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4.25" customHeight="1" x14ac:dyDescent="0.25">
      <c r="A4494" s="1">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4.25" customHeight="1" x14ac:dyDescent="0.25">
      <c r="A4495" s="1">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4.25" customHeight="1" x14ac:dyDescent="0.25">
      <c r="A4496" s="1">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4.25" customHeight="1" x14ac:dyDescent="0.25">
      <c r="A4497" s="1">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4.25" customHeight="1" x14ac:dyDescent="0.25">
      <c r="A4498" s="1">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4.25" customHeight="1" x14ac:dyDescent="0.25">
      <c r="A4499" s="1">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4.25" customHeight="1" x14ac:dyDescent="0.25">
      <c r="A4500" s="1">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4.25" customHeight="1" x14ac:dyDescent="0.25">
      <c r="A4501" s="1">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4.25" customHeight="1" x14ac:dyDescent="0.25">
      <c r="A4502" s="1">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4.25" customHeight="1" x14ac:dyDescent="0.25">
      <c r="A4503" s="1">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4.25" customHeight="1" x14ac:dyDescent="0.25">
      <c r="A4504" s="1">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4.25" customHeight="1" x14ac:dyDescent="0.25">
      <c r="A4505" s="1">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4.25" customHeight="1" x14ac:dyDescent="0.25">
      <c r="A4506" s="1">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4.25" customHeight="1" x14ac:dyDescent="0.25">
      <c r="A4507" s="1">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4.25" customHeight="1" x14ac:dyDescent="0.25">
      <c r="A4508" s="1">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4.25" customHeight="1" x14ac:dyDescent="0.25">
      <c r="A4509" s="1">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4.25" customHeight="1" x14ac:dyDescent="0.25">
      <c r="A4510" s="1">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4.25" customHeight="1" x14ac:dyDescent="0.25">
      <c r="A4511" s="1">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4.25" customHeight="1" x14ac:dyDescent="0.25">
      <c r="A4512" s="1">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4.25" customHeight="1" x14ac:dyDescent="0.25">
      <c r="A4513" s="1">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4.25" customHeight="1" x14ac:dyDescent="0.25">
      <c r="A4514" s="1">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4.25" customHeight="1" x14ac:dyDescent="0.25">
      <c r="A4515" s="1">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4.25" customHeight="1" x14ac:dyDescent="0.25">
      <c r="A4516" s="1">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4.25" customHeight="1" x14ac:dyDescent="0.25">
      <c r="A4517" s="1">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4.25" customHeight="1" x14ac:dyDescent="0.25">
      <c r="A4518" s="1">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4.25" customHeight="1" x14ac:dyDescent="0.25">
      <c r="A4519" s="1">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4.25" customHeight="1" x14ac:dyDescent="0.25">
      <c r="A4520" s="1">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4.25" customHeight="1" x14ac:dyDescent="0.25">
      <c r="A4521" s="1">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4.25" customHeight="1" x14ac:dyDescent="0.25">
      <c r="A4522" s="1">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4.25" customHeight="1" x14ac:dyDescent="0.25">
      <c r="A4523" s="1">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4.25" customHeight="1" x14ac:dyDescent="0.25">
      <c r="A4524" s="1">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4.25" customHeight="1" x14ac:dyDescent="0.25">
      <c r="A4525" s="1">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4.25" customHeight="1" x14ac:dyDescent="0.25">
      <c r="A4526" s="1">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4.25" customHeight="1" x14ac:dyDescent="0.25">
      <c r="A4527" s="1">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4.25" customHeight="1" x14ac:dyDescent="0.25">
      <c r="A4528" s="1">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4.25" customHeight="1" x14ac:dyDescent="0.25">
      <c r="A4529" s="1">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4.25" customHeight="1" x14ac:dyDescent="0.25">
      <c r="A4530" s="1">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4.25" customHeight="1" x14ac:dyDescent="0.25">
      <c r="A4531" s="1">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4.25" customHeight="1" x14ac:dyDescent="0.25">
      <c r="A4532" s="1">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4.25" customHeight="1" x14ac:dyDescent="0.25">
      <c r="A4533" s="1">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4.25" customHeight="1" x14ac:dyDescent="0.25">
      <c r="A4534" s="1">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4.25" customHeight="1" x14ac:dyDescent="0.25">
      <c r="A4535" s="1">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4.25" customHeight="1" x14ac:dyDescent="0.25">
      <c r="A4536" s="1">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4.25" customHeight="1" x14ac:dyDescent="0.25">
      <c r="A4537" s="1">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4.25" customHeight="1" x14ac:dyDescent="0.25">
      <c r="A4538" s="1">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4.25" customHeight="1" x14ac:dyDescent="0.25">
      <c r="A4539" s="1">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4.25" customHeight="1" x14ac:dyDescent="0.25">
      <c r="A4540" s="1">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4.25" customHeight="1" x14ac:dyDescent="0.25">
      <c r="A4541" s="1">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4.25" customHeight="1" x14ac:dyDescent="0.25">
      <c r="A4542" s="1">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4.25" customHeight="1" x14ac:dyDescent="0.25">
      <c r="A4543" s="1">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4.25" customHeight="1" x14ac:dyDescent="0.25">
      <c r="A4544" s="1">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4.25" customHeight="1" x14ac:dyDescent="0.25">
      <c r="A4545" s="1">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4.25" customHeight="1" x14ac:dyDescent="0.25">
      <c r="A4546" s="1">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4.25" customHeight="1" x14ac:dyDescent="0.25">
      <c r="A4547" s="1">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4.25" customHeight="1" x14ac:dyDescent="0.25">
      <c r="A4548" s="1">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4.25" customHeight="1" x14ac:dyDescent="0.25">
      <c r="A4549" s="1">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4.25" customHeight="1" x14ac:dyDescent="0.25">
      <c r="A4550" s="1">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4.25" customHeight="1" x14ac:dyDescent="0.25">
      <c r="A4551" s="1">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4.25" customHeight="1" x14ac:dyDescent="0.25">
      <c r="A4552" s="1">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4.25" customHeight="1" x14ac:dyDescent="0.25">
      <c r="A4553" s="1">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4.25" customHeight="1" x14ac:dyDescent="0.25">
      <c r="A4554" s="1">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4.25" customHeight="1" x14ac:dyDescent="0.25">
      <c r="A4555" s="1">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4.25" customHeight="1" x14ac:dyDescent="0.25">
      <c r="A4556" s="1">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4.25" customHeight="1" x14ac:dyDescent="0.25">
      <c r="A4557" s="1">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4.25" customHeight="1" x14ac:dyDescent="0.25">
      <c r="A4558" s="1">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4.25" customHeight="1" x14ac:dyDescent="0.25">
      <c r="A4559" s="1">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4.25" customHeight="1" x14ac:dyDescent="0.25">
      <c r="A4560" s="1">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4.25" customHeight="1" x14ac:dyDescent="0.25">
      <c r="A4561" s="1">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4.25" customHeight="1" x14ac:dyDescent="0.25">
      <c r="A4562" s="1">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4.25" customHeight="1" x14ac:dyDescent="0.25">
      <c r="A4563" s="1">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4.25" customHeight="1" x14ac:dyDescent="0.25">
      <c r="A4564" s="1">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4.25" customHeight="1" x14ac:dyDescent="0.25">
      <c r="A4565" s="1">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4.25" customHeight="1" x14ac:dyDescent="0.25">
      <c r="A4566" s="1">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4.25" customHeight="1" x14ac:dyDescent="0.25">
      <c r="A4567" s="1">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4.25" customHeight="1" x14ac:dyDescent="0.25">
      <c r="A4568" s="1">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4.25" customHeight="1" x14ac:dyDescent="0.25">
      <c r="A4569" s="1">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4.25" customHeight="1" x14ac:dyDescent="0.25">
      <c r="A4570" s="1">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4.25" customHeight="1" x14ac:dyDescent="0.25">
      <c r="A4571" s="1">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4.25" customHeight="1" x14ac:dyDescent="0.25">
      <c r="A4572" s="1">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4.25" customHeight="1" x14ac:dyDescent="0.25">
      <c r="A4573" s="1">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4.25" customHeight="1" x14ac:dyDescent="0.25">
      <c r="A4574" s="1">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4.25" customHeight="1" x14ac:dyDescent="0.25">
      <c r="A4575" s="1">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4.25" customHeight="1" x14ac:dyDescent="0.25">
      <c r="A4576" s="1">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4.25" customHeight="1" x14ac:dyDescent="0.25">
      <c r="A4577" s="1">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4.25" customHeight="1" x14ac:dyDescent="0.25">
      <c r="A4578" s="1">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4.25" customHeight="1" x14ac:dyDescent="0.25">
      <c r="A4579" s="1">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4.25" customHeight="1" x14ac:dyDescent="0.25">
      <c r="A4580" s="1">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4.25" customHeight="1" x14ac:dyDescent="0.25">
      <c r="A4581" s="1">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4.25" customHeight="1" x14ac:dyDescent="0.25">
      <c r="A4582" s="1">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4.25" customHeight="1" x14ac:dyDescent="0.25">
      <c r="A4583" s="1">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4.25" customHeight="1" x14ac:dyDescent="0.25">
      <c r="A4584" s="1">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4.25" customHeight="1" x14ac:dyDescent="0.25">
      <c r="A4585" s="1">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4.25" customHeight="1" x14ac:dyDescent="0.25">
      <c r="A4586" s="1">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4.25" customHeight="1" x14ac:dyDescent="0.25">
      <c r="A4587" s="1">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4.25" customHeight="1" x14ac:dyDescent="0.25">
      <c r="A4588" s="1">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4.25" customHeight="1" x14ac:dyDescent="0.25">
      <c r="A4589" s="1">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4.25" customHeight="1" x14ac:dyDescent="0.25">
      <c r="A4590" s="1">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4.25" customHeight="1" x14ac:dyDescent="0.25">
      <c r="A4591" s="1">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4.25" customHeight="1" x14ac:dyDescent="0.25">
      <c r="A4592" s="1">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4.25" customHeight="1" x14ac:dyDescent="0.25">
      <c r="A4593" s="1">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4.25" customHeight="1" x14ac:dyDescent="0.25">
      <c r="A4594" s="1">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4.25" customHeight="1" x14ac:dyDescent="0.25">
      <c r="A4595" s="1">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4.25" customHeight="1" x14ac:dyDescent="0.25">
      <c r="A4596" s="1">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4.25" customHeight="1" x14ac:dyDescent="0.25">
      <c r="A4597" s="1">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4.25" customHeight="1" x14ac:dyDescent="0.25">
      <c r="A4598" s="1">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4.25" customHeight="1" x14ac:dyDescent="0.25">
      <c r="A4599" s="1">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4.25" customHeight="1" x14ac:dyDescent="0.25">
      <c r="A4600" s="1">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4.25" customHeight="1" x14ac:dyDescent="0.25">
      <c r="A4601" s="1">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4.25" customHeight="1" x14ac:dyDescent="0.25">
      <c r="A4602" s="1">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4.25" customHeight="1" x14ac:dyDescent="0.25">
      <c r="A4603" s="1">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4.25" customHeight="1" x14ac:dyDescent="0.25">
      <c r="A4604" s="1">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4.25" customHeight="1" x14ac:dyDescent="0.25">
      <c r="A4605" s="1">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4.25" customHeight="1" x14ac:dyDescent="0.25">
      <c r="A4606" s="1">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4.25" customHeight="1" x14ac:dyDescent="0.25">
      <c r="A4607" s="1">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4.25" customHeight="1" x14ac:dyDescent="0.25">
      <c r="A4608" s="1">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4.25" customHeight="1" x14ac:dyDescent="0.25">
      <c r="A4609" s="1">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4.25" customHeight="1" x14ac:dyDescent="0.25">
      <c r="A4610" s="1">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4.25" customHeight="1" x14ac:dyDescent="0.25">
      <c r="A4611" s="1">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4.25" customHeight="1" x14ac:dyDescent="0.25">
      <c r="A4612" s="1">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4.25" customHeight="1" x14ac:dyDescent="0.25">
      <c r="A4613" s="1">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4.25" customHeight="1" x14ac:dyDescent="0.25">
      <c r="A4614" s="1">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4.25" customHeight="1" x14ac:dyDescent="0.25">
      <c r="A4615" s="1">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4.25" customHeight="1" x14ac:dyDescent="0.25">
      <c r="A4616" s="1">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4.25" customHeight="1" x14ac:dyDescent="0.25">
      <c r="A4617" s="1">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4.25" customHeight="1" x14ac:dyDescent="0.25">
      <c r="A4618" s="1">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4.25" customHeight="1" x14ac:dyDescent="0.25">
      <c r="A4619" s="1">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4.25" customHeight="1" x14ac:dyDescent="0.25">
      <c r="A4620" s="1">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4.25" customHeight="1" x14ac:dyDescent="0.25">
      <c r="A4621" s="1">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4.25" customHeight="1" x14ac:dyDescent="0.25">
      <c r="A4622" s="1">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4.25" customHeight="1" x14ac:dyDescent="0.25">
      <c r="A4623" s="1">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4.25" customHeight="1" x14ac:dyDescent="0.25">
      <c r="A4624" s="1">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4.25" customHeight="1" x14ac:dyDescent="0.25">
      <c r="A4625" s="1">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4.25" customHeight="1" x14ac:dyDescent="0.25">
      <c r="A4626" s="1">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4.25" customHeight="1" x14ac:dyDescent="0.25">
      <c r="A4627" s="1">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4.25" customHeight="1" x14ac:dyDescent="0.25">
      <c r="A4628" s="1">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4.25" customHeight="1" x14ac:dyDescent="0.25">
      <c r="A4629" s="1">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4.25" customHeight="1" x14ac:dyDescent="0.25">
      <c r="A4630" s="1">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4.25" customHeight="1" x14ac:dyDescent="0.25">
      <c r="A4631" s="1">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4.25" customHeight="1" x14ac:dyDescent="0.25">
      <c r="A4632" s="1">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4.25" customHeight="1" x14ac:dyDescent="0.25">
      <c r="A4633" s="1">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4.25" customHeight="1" x14ac:dyDescent="0.25">
      <c r="A4634" s="1">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4.25" customHeight="1" x14ac:dyDescent="0.25">
      <c r="A4635" s="1">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4.25" customHeight="1" x14ac:dyDescent="0.25">
      <c r="A4636" s="1">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4.25" customHeight="1" x14ac:dyDescent="0.25">
      <c r="A4637" s="1">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4.25" customHeight="1" x14ac:dyDescent="0.25">
      <c r="A4638" s="1">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4.25" customHeight="1" x14ac:dyDescent="0.25">
      <c r="A4639" s="1">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4.25" customHeight="1" x14ac:dyDescent="0.25">
      <c r="A4640" s="1">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4.25" customHeight="1" x14ac:dyDescent="0.25">
      <c r="A4641" s="1">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4.25" customHeight="1" x14ac:dyDescent="0.25">
      <c r="A4642" s="1">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4.25" customHeight="1" x14ac:dyDescent="0.25">
      <c r="A4643" s="1">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4.25" customHeight="1" x14ac:dyDescent="0.25">
      <c r="A4644" s="1">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4.25" customHeight="1" x14ac:dyDescent="0.25">
      <c r="A4645" s="1">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4.25" customHeight="1" x14ac:dyDescent="0.25">
      <c r="A4646" s="1">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4.25" customHeight="1" x14ac:dyDescent="0.25">
      <c r="A4647" s="1">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4.25" customHeight="1" x14ac:dyDescent="0.25">
      <c r="A4648" s="1">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4.25" customHeight="1" x14ac:dyDescent="0.25">
      <c r="A4649" s="1">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4.25" customHeight="1" x14ac:dyDescent="0.25">
      <c r="A4650" s="1">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4.25" customHeight="1" x14ac:dyDescent="0.25">
      <c r="A4651" s="1">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4.25" customHeight="1" x14ac:dyDescent="0.25">
      <c r="A4652" s="1">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4.25" customHeight="1" x14ac:dyDescent="0.25">
      <c r="A4653" s="1">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4.25" customHeight="1" x14ac:dyDescent="0.25">
      <c r="A4654" s="1">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4.25" customHeight="1" x14ac:dyDescent="0.25">
      <c r="A4655" s="1">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4.25" customHeight="1" x14ac:dyDescent="0.25">
      <c r="A4656" s="1">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4.25" customHeight="1" x14ac:dyDescent="0.25">
      <c r="A4657" s="1">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4.25" customHeight="1" x14ac:dyDescent="0.25">
      <c r="A4658" s="1">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4.25" customHeight="1" x14ac:dyDescent="0.25">
      <c r="A4659" s="1">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4.25" customHeight="1" x14ac:dyDescent="0.25">
      <c r="A4660" s="1">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4.25" customHeight="1" x14ac:dyDescent="0.25">
      <c r="A4661" s="1">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4.25" customHeight="1" x14ac:dyDescent="0.25">
      <c r="A4662" s="1">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4.25" customHeight="1" x14ac:dyDescent="0.25">
      <c r="A4663" s="1">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4.25" customHeight="1" x14ac:dyDescent="0.25">
      <c r="A4664" s="1">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4.25" customHeight="1" x14ac:dyDescent="0.25">
      <c r="A4665" s="1">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4.25" customHeight="1" x14ac:dyDescent="0.25">
      <c r="A4666" s="1">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4.25" customHeight="1" x14ac:dyDescent="0.25">
      <c r="A4667" s="1">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4.25" customHeight="1" x14ac:dyDescent="0.25">
      <c r="A4668" s="1">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4.25" customHeight="1" x14ac:dyDescent="0.25">
      <c r="A4669" s="1">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4.25" customHeight="1" x14ac:dyDescent="0.25">
      <c r="A4670" s="1">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4.25" customHeight="1" x14ac:dyDescent="0.25">
      <c r="A4671" s="1">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4.25" customHeight="1" x14ac:dyDescent="0.25">
      <c r="A4672" s="1">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4.25" customHeight="1" x14ac:dyDescent="0.25">
      <c r="A4673" s="1">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4.25" customHeight="1" x14ac:dyDescent="0.25">
      <c r="A4674" s="1">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4.25" customHeight="1" x14ac:dyDescent="0.25">
      <c r="A4675" s="1">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4.25" customHeight="1" x14ac:dyDescent="0.25">
      <c r="A4676" s="1">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4.25" customHeight="1" x14ac:dyDescent="0.25">
      <c r="A4677" s="1">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4.25" customHeight="1" x14ac:dyDescent="0.25">
      <c r="A4678" s="1">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4.25" customHeight="1" x14ac:dyDescent="0.25">
      <c r="A4679" s="1">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4.25" customHeight="1" x14ac:dyDescent="0.25">
      <c r="A4680" s="1">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4.25" customHeight="1" x14ac:dyDescent="0.25">
      <c r="A4681" s="1">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4.25" customHeight="1" x14ac:dyDescent="0.25">
      <c r="A4682" s="1">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4.25" customHeight="1" x14ac:dyDescent="0.25">
      <c r="A4683" s="1">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4.25" customHeight="1" x14ac:dyDescent="0.25">
      <c r="A4684" s="1">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4.25" customHeight="1" x14ac:dyDescent="0.25">
      <c r="A4685" s="1">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4.25" customHeight="1" x14ac:dyDescent="0.25">
      <c r="A4686" s="1">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4.25" customHeight="1" x14ac:dyDescent="0.25">
      <c r="A4687" s="1">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4.25" customHeight="1" x14ac:dyDescent="0.25">
      <c r="A4688" s="1">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4.25" customHeight="1" x14ac:dyDescent="0.25">
      <c r="A4689" s="1">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4.25" customHeight="1" x14ac:dyDescent="0.25">
      <c r="A4690" s="1">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4.25" customHeight="1" x14ac:dyDescent="0.25">
      <c r="A4691" s="1">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4.25" customHeight="1" x14ac:dyDescent="0.25">
      <c r="A4692" s="1">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4.25" customHeight="1" x14ac:dyDescent="0.25">
      <c r="A4693" s="1">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4.25" customHeight="1" x14ac:dyDescent="0.25">
      <c r="A4694" s="1">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4.25" customHeight="1" x14ac:dyDescent="0.25">
      <c r="A4695" s="1">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4.25" customHeight="1" x14ac:dyDescent="0.25">
      <c r="A4696" s="1">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4.25" customHeight="1" x14ac:dyDescent="0.25">
      <c r="A4697" s="1">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4.25" customHeight="1" x14ac:dyDescent="0.25">
      <c r="A4698" s="1">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4.25" customHeight="1" x14ac:dyDescent="0.25">
      <c r="A4699" s="1">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4.25" customHeight="1" x14ac:dyDescent="0.25">
      <c r="A4700" s="1">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4.25" customHeight="1" x14ac:dyDescent="0.25">
      <c r="A4701" s="1">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4.25" customHeight="1" x14ac:dyDescent="0.25">
      <c r="A4702" s="1">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4.25" customHeight="1" x14ac:dyDescent="0.25">
      <c r="A4703" s="1">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4.25" customHeight="1" x14ac:dyDescent="0.25">
      <c r="A4704" s="1">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4.25" customHeight="1" x14ac:dyDescent="0.25">
      <c r="A4705" s="1">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4.25" customHeight="1" x14ac:dyDescent="0.25">
      <c r="A4706" s="1">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4.25" customHeight="1" x14ac:dyDescent="0.25">
      <c r="A4707" s="1">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4.25" customHeight="1" x14ac:dyDescent="0.25">
      <c r="A4708" s="1">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4.25" customHeight="1" x14ac:dyDescent="0.25">
      <c r="A4709" s="1">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4.25" customHeight="1" x14ac:dyDescent="0.25">
      <c r="A4710" s="1">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4.25" customHeight="1" x14ac:dyDescent="0.25">
      <c r="A4711" s="1">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4.25" customHeight="1" x14ac:dyDescent="0.25">
      <c r="A4712" s="1">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4.25" customHeight="1" x14ac:dyDescent="0.25">
      <c r="A4713" s="1">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4.25" customHeight="1" x14ac:dyDescent="0.25">
      <c r="A4714" s="1">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4.25" customHeight="1" x14ac:dyDescent="0.25">
      <c r="A4715" s="1">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4.25" customHeight="1" x14ac:dyDescent="0.25">
      <c r="A4716" s="1">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4.25" customHeight="1" x14ac:dyDescent="0.25">
      <c r="A4717" s="1">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4.25" customHeight="1" x14ac:dyDescent="0.25">
      <c r="A4718" s="1">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4.25" customHeight="1" x14ac:dyDescent="0.25">
      <c r="A4719" s="1">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4.25" customHeight="1" x14ac:dyDescent="0.25">
      <c r="A4720" s="1">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4.25" customHeight="1" x14ac:dyDescent="0.25">
      <c r="A4721" s="1">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4.25" customHeight="1" x14ac:dyDescent="0.25">
      <c r="A4722" s="1">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4.25" customHeight="1" x14ac:dyDescent="0.25">
      <c r="A4723" s="1">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4.25" customHeight="1" x14ac:dyDescent="0.25">
      <c r="A4724" s="1">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4.25" customHeight="1" x14ac:dyDescent="0.25">
      <c r="A4725" s="1">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4.25" customHeight="1" x14ac:dyDescent="0.25">
      <c r="A4726" s="1">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4.25" customHeight="1" x14ac:dyDescent="0.25">
      <c r="A4727" s="1">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4.25" customHeight="1" x14ac:dyDescent="0.25">
      <c r="A4728" s="1">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4.25" customHeight="1" x14ac:dyDescent="0.25">
      <c r="A4729" s="1">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4.25" customHeight="1" x14ac:dyDescent="0.25">
      <c r="A4730" s="1">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4.25" customHeight="1" x14ac:dyDescent="0.25">
      <c r="A4731" s="1">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4.25" customHeight="1" x14ac:dyDescent="0.25">
      <c r="A4732" s="1">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4.25" customHeight="1" x14ac:dyDescent="0.25">
      <c r="A4733" s="1">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4.25" customHeight="1" x14ac:dyDescent="0.25">
      <c r="A4734" s="1">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4.25" customHeight="1" x14ac:dyDescent="0.25">
      <c r="A4735" s="1">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4.25" customHeight="1" x14ac:dyDescent="0.25">
      <c r="A4736" s="1">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4.25" customHeight="1" x14ac:dyDescent="0.25">
      <c r="A4737" s="1">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4.25" customHeight="1" x14ac:dyDescent="0.25">
      <c r="A4738" s="1">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4.25" customHeight="1" x14ac:dyDescent="0.25">
      <c r="A4739" s="1">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4.25" customHeight="1" x14ac:dyDescent="0.25">
      <c r="A4740" s="1">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4.25" customHeight="1" x14ac:dyDescent="0.25">
      <c r="A4741" s="1">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4.25" customHeight="1" x14ac:dyDescent="0.25">
      <c r="A4742" s="1">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4.25" customHeight="1" x14ac:dyDescent="0.25">
      <c r="A4743" s="1">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4.25" customHeight="1" x14ac:dyDescent="0.25">
      <c r="A4744" s="1">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4.25" customHeight="1" x14ac:dyDescent="0.25">
      <c r="A4745" s="1">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4.25" customHeight="1" x14ac:dyDescent="0.25">
      <c r="A4746" s="1">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4.25" customHeight="1" x14ac:dyDescent="0.25">
      <c r="A4747" s="1">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4.25" customHeight="1" x14ac:dyDescent="0.25">
      <c r="A4748" s="1">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4.25" customHeight="1" x14ac:dyDescent="0.25">
      <c r="A4749" s="1">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4.25" customHeight="1" x14ac:dyDescent="0.25">
      <c r="A4750" s="1">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4.25" customHeight="1" x14ac:dyDescent="0.25">
      <c r="A4751" s="1">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4.25" customHeight="1" x14ac:dyDescent="0.25">
      <c r="A4752" s="1">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4.25" customHeight="1" x14ac:dyDescent="0.25">
      <c r="A4753" s="1">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4.25" customHeight="1" x14ac:dyDescent="0.25">
      <c r="A4754" s="1">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4.25" customHeight="1" x14ac:dyDescent="0.25">
      <c r="A4755" s="1">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4.25" customHeight="1" x14ac:dyDescent="0.25">
      <c r="A4756" s="1">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4.25" customHeight="1" x14ac:dyDescent="0.25">
      <c r="A4757" s="1">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4.25" customHeight="1" x14ac:dyDescent="0.25">
      <c r="A4758" s="1">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4.25" customHeight="1" x14ac:dyDescent="0.25">
      <c r="A4759" s="1">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4.25" customHeight="1" x14ac:dyDescent="0.25">
      <c r="A4760" s="1">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4.25" customHeight="1" x14ac:dyDescent="0.25">
      <c r="A4761" s="1">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4.25" customHeight="1" x14ac:dyDescent="0.25">
      <c r="A4762" s="1">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4.25" customHeight="1" x14ac:dyDescent="0.25">
      <c r="A4763" s="1">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4.25" customHeight="1" x14ac:dyDescent="0.25">
      <c r="A4764" s="1">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4.25" customHeight="1" x14ac:dyDescent="0.25">
      <c r="A4765" s="1">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4.25" customHeight="1" x14ac:dyDescent="0.25">
      <c r="A4766" s="1">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4.25" customHeight="1" x14ac:dyDescent="0.25">
      <c r="A4767" s="1">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4.25" customHeight="1" x14ac:dyDescent="0.25">
      <c r="A4768" s="1">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4.25" customHeight="1" x14ac:dyDescent="0.25">
      <c r="A4769" s="1">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4.25" customHeight="1" x14ac:dyDescent="0.25">
      <c r="A4770" s="1">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4.25" customHeight="1" x14ac:dyDescent="0.25">
      <c r="A4771" s="1">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4.25" customHeight="1" x14ac:dyDescent="0.25">
      <c r="A4772" s="1">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4.25" customHeight="1" x14ac:dyDescent="0.25">
      <c r="A4773" s="1">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4.25" customHeight="1" x14ac:dyDescent="0.25">
      <c r="A4774" s="1">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4.25" customHeight="1" x14ac:dyDescent="0.25">
      <c r="A4775" s="1">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4.25" customHeight="1" x14ac:dyDescent="0.25">
      <c r="A4776" s="1">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4.25" customHeight="1" x14ac:dyDescent="0.25">
      <c r="A4777" s="1">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4.25" customHeight="1" x14ac:dyDescent="0.25">
      <c r="A4778" s="1">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4.25" customHeight="1" x14ac:dyDescent="0.25">
      <c r="A4779" s="1">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4.25" customHeight="1" x14ac:dyDescent="0.25">
      <c r="A4780" s="1">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4.25" customHeight="1" x14ac:dyDescent="0.25">
      <c r="A4781" s="1">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4.25" customHeight="1" x14ac:dyDescent="0.25">
      <c r="A4782" s="1">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4.25" customHeight="1" x14ac:dyDescent="0.25">
      <c r="A4783" s="1">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4.25" customHeight="1" x14ac:dyDescent="0.25">
      <c r="A4784" s="1">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4.25" customHeight="1" x14ac:dyDescent="0.25">
      <c r="A4785" s="1">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4.25" customHeight="1" x14ac:dyDescent="0.25">
      <c r="A4786" s="1">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4.25" customHeight="1" x14ac:dyDescent="0.25">
      <c r="A4787" s="1">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4.25" customHeight="1" x14ac:dyDescent="0.25">
      <c r="A4788" s="1">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4.25" customHeight="1" x14ac:dyDescent="0.25">
      <c r="A4789" s="1">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4.25" customHeight="1" x14ac:dyDescent="0.25">
      <c r="A4790" s="1">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4.25" customHeight="1" x14ac:dyDescent="0.25">
      <c r="A4791" s="1">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4.25" customHeight="1" x14ac:dyDescent="0.25">
      <c r="A4792" s="1">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4.25" customHeight="1" x14ac:dyDescent="0.25">
      <c r="A4793" s="1">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4.25" customHeight="1" x14ac:dyDescent="0.25">
      <c r="A4794" s="1">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4.25" customHeight="1" x14ac:dyDescent="0.25">
      <c r="A4795" s="1">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4.25" customHeight="1" x14ac:dyDescent="0.25">
      <c r="A4796" s="1">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4.25" customHeight="1" x14ac:dyDescent="0.25">
      <c r="A4797" s="1">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4.25" customHeight="1" x14ac:dyDescent="0.25">
      <c r="A4798" s="1">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4.25" customHeight="1" x14ac:dyDescent="0.25">
      <c r="A4799" s="1">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4.25" customHeight="1" x14ac:dyDescent="0.25">
      <c r="A4800" s="1">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4.25" customHeight="1" x14ac:dyDescent="0.25">
      <c r="A4801" s="1">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4.25" customHeight="1" x14ac:dyDescent="0.25">
      <c r="A4802" s="1">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4.25" customHeight="1" x14ac:dyDescent="0.25">
      <c r="A4803" s="1">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4.25" customHeight="1" x14ac:dyDescent="0.25">
      <c r="A4804" s="1">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4.25" customHeight="1" x14ac:dyDescent="0.25">
      <c r="A4805" s="1">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4.25" customHeight="1" x14ac:dyDescent="0.25">
      <c r="A4806" s="1">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4.25" customHeight="1" x14ac:dyDescent="0.25">
      <c r="A4807" s="1">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4.25" customHeight="1" x14ac:dyDescent="0.25">
      <c r="A4808" s="1">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4.25" customHeight="1" x14ac:dyDescent="0.25">
      <c r="A4809" s="1">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4.25" customHeight="1" x14ac:dyDescent="0.25">
      <c r="A4810" s="1">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4.25" customHeight="1" x14ac:dyDescent="0.25">
      <c r="A4811" s="1">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4.25" customHeight="1" x14ac:dyDescent="0.25">
      <c r="A4812" s="1">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4.25" customHeight="1" x14ac:dyDescent="0.25">
      <c r="A4813" s="1">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4.25" customHeight="1" x14ac:dyDescent="0.25">
      <c r="A4814" s="1">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4.25" customHeight="1" x14ac:dyDescent="0.25">
      <c r="A4815" s="1">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4.25" customHeight="1" x14ac:dyDescent="0.25">
      <c r="A4816" s="1">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4.25" customHeight="1" x14ac:dyDescent="0.25">
      <c r="A4817" s="1">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4.25" customHeight="1" x14ac:dyDescent="0.25">
      <c r="A4818" s="1">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4.25" customHeight="1" x14ac:dyDescent="0.25">
      <c r="A4819" s="1">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4.25" customHeight="1" x14ac:dyDescent="0.25">
      <c r="A4820" s="1">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4.25" customHeight="1" x14ac:dyDescent="0.25">
      <c r="A4821" s="1">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4.25" customHeight="1" x14ac:dyDescent="0.25">
      <c r="A4822" s="1">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4.25" customHeight="1" x14ac:dyDescent="0.25">
      <c r="A4823" s="1">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4.25" customHeight="1" x14ac:dyDescent="0.25">
      <c r="A4824" s="1">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4.25" customHeight="1" x14ac:dyDescent="0.25">
      <c r="A4825" s="1">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4.25" customHeight="1" x14ac:dyDescent="0.25">
      <c r="A4826" s="1">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4.25" customHeight="1" x14ac:dyDescent="0.25">
      <c r="A4827" s="1">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4.25" customHeight="1" x14ac:dyDescent="0.25">
      <c r="A4828" s="1">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4.25" customHeight="1" x14ac:dyDescent="0.25">
      <c r="A4829" s="1">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4.25" customHeight="1" x14ac:dyDescent="0.25">
      <c r="A4830" s="1">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4.25" customHeight="1" x14ac:dyDescent="0.25">
      <c r="A4831" s="1">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4.25" customHeight="1" x14ac:dyDescent="0.25">
      <c r="A4832" s="1">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4.25" customHeight="1" x14ac:dyDescent="0.25">
      <c r="A4833" s="1">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4.25" customHeight="1" x14ac:dyDescent="0.25">
      <c r="A4834" s="1">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4.25" customHeight="1" x14ac:dyDescent="0.25">
      <c r="A4835" s="1">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4.25" customHeight="1" x14ac:dyDescent="0.25">
      <c r="A4836" s="1">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4.25" customHeight="1" x14ac:dyDescent="0.25">
      <c r="A4837" s="1">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4.25" customHeight="1" x14ac:dyDescent="0.25">
      <c r="A4838" s="1">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4.25" customHeight="1" x14ac:dyDescent="0.25">
      <c r="A4839" s="1">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4.25" customHeight="1" x14ac:dyDescent="0.25">
      <c r="A4840" s="1">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4.25" customHeight="1" x14ac:dyDescent="0.25">
      <c r="A4841" s="1">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4.25" customHeight="1" x14ac:dyDescent="0.25">
      <c r="A4842" s="1">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4.25" customHeight="1" x14ac:dyDescent="0.25">
      <c r="A4843" s="1">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4.25" customHeight="1" x14ac:dyDescent="0.25">
      <c r="A4844" s="1">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4.25" customHeight="1" x14ac:dyDescent="0.25">
      <c r="A4845" s="1">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4.25" customHeight="1" x14ac:dyDescent="0.25">
      <c r="A4846" s="1">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4.25" customHeight="1" x14ac:dyDescent="0.25">
      <c r="A4847" s="1">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4.25" customHeight="1" x14ac:dyDescent="0.25">
      <c r="A4848" s="1">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4.25" customHeight="1" x14ac:dyDescent="0.25">
      <c r="A4849" s="1">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4.25" customHeight="1" x14ac:dyDescent="0.25">
      <c r="A4850" s="1">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4.25" customHeight="1" x14ac:dyDescent="0.25">
      <c r="A4851" s="1">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4.25" customHeight="1" x14ac:dyDescent="0.25">
      <c r="A4852" s="1">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4.25" customHeight="1" x14ac:dyDescent="0.25">
      <c r="A4853" s="1">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4.25" customHeight="1" x14ac:dyDescent="0.25">
      <c r="A4854" s="1">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4.25" customHeight="1" x14ac:dyDescent="0.25">
      <c r="A4855" s="1">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4.25" customHeight="1" x14ac:dyDescent="0.25">
      <c r="A4856" s="1">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4.25" customHeight="1" x14ac:dyDescent="0.25">
      <c r="A4857" s="1">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4.25" customHeight="1" x14ac:dyDescent="0.25">
      <c r="A4858" s="1">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4.25" customHeight="1" x14ac:dyDescent="0.25">
      <c r="A4859" s="1">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4.25" customHeight="1" x14ac:dyDescent="0.25">
      <c r="A4860" s="1">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4.25" customHeight="1" x14ac:dyDescent="0.25">
      <c r="A4861" s="1">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4.25" customHeight="1" x14ac:dyDescent="0.25">
      <c r="A4862" s="1">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4.25" customHeight="1" x14ac:dyDescent="0.25">
      <c r="A4863" s="1">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4.25" customHeight="1" x14ac:dyDescent="0.25">
      <c r="A4864" s="1">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4.25" customHeight="1" x14ac:dyDescent="0.25">
      <c r="A4865" s="1">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4.25" customHeight="1" x14ac:dyDescent="0.25">
      <c r="A4866" s="1">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4.25" customHeight="1" x14ac:dyDescent="0.25">
      <c r="A4867" s="1">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4.25" customHeight="1" x14ac:dyDescent="0.25">
      <c r="A4868" s="1">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4.25" customHeight="1" x14ac:dyDescent="0.25">
      <c r="A4869" s="1">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4.25" customHeight="1" x14ac:dyDescent="0.25">
      <c r="A4870" s="1">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4.25" customHeight="1" x14ac:dyDescent="0.25">
      <c r="A4871" s="1">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4.25" customHeight="1" x14ac:dyDescent="0.25">
      <c r="A4872" s="1">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4.25" customHeight="1" x14ac:dyDescent="0.25">
      <c r="A4873" s="1">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4.25" customHeight="1" x14ac:dyDescent="0.25">
      <c r="A4874" s="1">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4.25" customHeight="1" x14ac:dyDescent="0.25">
      <c r="A4875" s="1">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4.25" customHeight="1" x14ac:dyDescent="0.25">
      <c r="A4876" s="1">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4.25" customHeight="1" x14ac:dyDescent="0.25">
      <c r="A4877" s="1">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4.25" customHeight="1" x14ac:dyDescent="0.25">
      <c r="A4878" s="1">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4.25" customHeight="1" x14ac:dyDescent="0.25">
      <c r="A4879" s="1">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4.25" customHeight="1" x14ac:dyDescent="0.25">
      <c r="A4880" s="1">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4.25" customHeight="1" x14ac:dyDescent="0.25">
      <c r="A4881" s="1">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4.25" customHeight="1" x14ac:dyDescent="0.25">
      <c r="A4882" s="1">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4.25" customHeight="1" x14ac:dyDescent="0.25">
      <c r="A4883" s="1">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4.25" customHeight="1" x14ac:dyDescent="0.25">
      <c r="A4884" s="1">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4.25" customHeight="1" x14ac:dyDescent="0.25">
      <c r="A4885" s="1">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4.25" customHeight="1" x14ac:dyDescent="0.25">
      <c r="A4886" s="1">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4.25" customHeight="1" x14ac:dyDescent="0.25">
      <c r="A4887" s="1">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4.25" customHeight="1" x14ac:dyDescent="0.25">
      <c r="A4888" s="1">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4.25" customHeight="1" x14ac:dyDescent="0.25">
      <c r="A4889" s="1">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4.25" customHeight="1" x14ac:dyDescent="0.25">
      <c r="A4890" s="1">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4.25" customHeight="1" x14ac:dyDescent="0.25">
      <c r="A4891" s="1">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4.25" customHeight="1" x14ac:dyDescent="0.25">
      <c r="A4892" s="1">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4.25" customHeight="1" x14ac:dyDescent="0.25">
      <c r="A4893" s="1">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4.25" customHeight="1" x14ac:dyDescent="0.25">
      <c r="A4894" s="1">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4.25" customHeight="1" x14ac:dyDescent="0.25">
      <c r="A4895" s="1">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4.25" customHeight="1" x14ac:dyDescent="0.25">
      <c r="A4896" s="1">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4.25" customHeight="1" x14ac:dyDescent="0.25">
      <c r="A4897" s="1">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4.25" customHeight="1" x14ac:dyDescent="0.25">
      <c r="A4898" s="1">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4.25" customHeight="1" x14ac:dyDescent="0.25">
      <c r="A4899" s="1">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4.25" customHeight="1" x14ac:dyDescent="0.25">
      <c r="A4900" s="1">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4.25" customHeight="1" x14ac:dyDescent="0.25">
      <c r="A4901" s="1">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4.25" customHeight="1" x14ac:dyDescent="0.25">
      <c r="A4902" s="1">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4.25" customHeight="1" x14ac:dyDescent="0.25">
      <c r="A4903" s="1">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4.25" customHeight="1" x14ac:dyDescent="0.25">
      <c r="A4904" s="1">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4.25" customHeight="1" x14ac:dyDescent="0.25">
      <c r="A4905" s="1">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4.25" customHeight="1" x14ac:dyDescent="0.25">
      <c r="A4906" s="1">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4.25" customHeight="1" x14ac:dyDescent="0.25">
      <c r="A4907" s="1">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4.25" customHeight="1" x14ac:dyDescent="0.25">
      <c r="A4908" s="1">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4.25" customHeight="1" x14ac:dyDescent="0.25">
      <c r="A4909" s="1">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4.25" customHeight="1" x14ac:dyDescent="0.25">
      <c r="A4910" s="1">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4.25" customHeight="1" x14ac:dyDescent="0.25">
      <c r="A4911" s="1">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4.25" customHeight="1" x14ac:dyDescent="0.25">
      <c r="A4912" s="1">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4.25" customHeight="1" x14ac:dyDescent="0.25">
      <c r="A4913" s="1">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4.25" customHeight="1" x14ac:dyDescent="0.25">
      <c r="A4914" s="1">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4.25" customHeight="1" x14ac:dyDescent="0.25">
      <c r="A4915" s="1">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4.25" customHeight="1" x14ac:dyDescent="0.25">
      <c r="A4916" s="1">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4.25" customHeight="1" x14ac:dyDescent="0.25">
      <c r="A4917" s="1">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4.25" customHeight="1" x14ac:dyDescent="0.25">
      <c r="A4918" s="1">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4.25" customHeight="1" x14ac:dyDescent="0.25">
      <c r="A4919" s="1">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4.25" customHeight="1" x14ac:dyDescent="0.25">
      <c r="A4920" s="1">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4.25" customHeight="1" x14ac:dyDescent="0.25">
      <c r="A4921" s="1">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4.25" customHeight="1" x14ac:dyDescent="0.25">
      <c r="A4922" s="1">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4.25" customHeight="1" x14ac:dyDescent="0.25">
      <c r="A4923" s="1">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4.25" customHeight="1" x14ac:dyDescent="0.25">
      <c r="A4924" s="1">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4.25" customHeight="1" x14ac:dyDescent="0.25">
      <c r="A4925" s="1">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4.25" customHeight="1" x14ac:dyDescent="0.25">
      <c r="A4926" s="1">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4.25" customHeight="1" x14ac:dyDescent="0.25">
      <c r="A4927" s="1">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4.25" customHeight="1" x14ac:dyDescent="0.25">
      <c r="A4928" s="1">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4.25" customHeight="1" x14ac:dyDescent="0.25">
      <c r="A4929" s="1">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4.25" customHeight="1" x14ac:dyDescent="0.25">
      <c r="A4930" s="1">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4.25" customHeight="1" x14ac:dyDescent="0.25">
      <c r="A4931" s="1">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4.25" customHeight="1" x14ac:dyDescent="0.25">
      <c r="A4932" s="1">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4.25" customHeight="1" x14ac:dyDescent="0.25">
      <c r="A4933" s="1">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4.25" customHeight="1" x14ac:dyDescent="0.25">
      <c r="A4934" s="1">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4.25" customHeight="1" x14ac:dyDescent="0.25">
      <c r="A4935" s="1">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4.25" customHeight="1" x14ac:dyDescent="0.25">
      <c r="A4936" s="1">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4.25" customHeight="1" x14ac:dyDescent="0.25">
      <c r="A4937" s="1">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4.25" customHeight="1" x14ac:dyDescent="0.25">
      <c r="A4938" s="1">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4.25" customHeight="1" x14ac:dyDescent="0.25">
      <c r="A4939" s="1">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4.25" customHeight="1" x14ac:dyDescent="0.25">
      <c r="A4940" s="1">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4.25" customHeight="1" x14ac:dyDescent="0.25">
      <c r="A4941" s="1">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4.25" customHeight="1" x14ac:dyDescent="0.25">
      <c r="A4942" s="1">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4.25" customHeight="1" x14ac:dyDescent="0.25">
      <c r="A4943" s="1">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4.25" customHeight="1" x14ac:dyDescent="0.25">
      <c r="A4944" s="1">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4.25" customHeight="1" x14ac:dyDescent="0.25">
      <c r="A4945" s="1">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4.25" customHeight="1" x14ac:dyDescent="0.25">
      <c r="A4946" s="1">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4.25" customHeight="1" x14ac:dyDescent="0.25">
      <c r="A4947" s="1">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4.25" customHeight="1" x14ac:dyDescent="0.25">
      <c r="A4948" s="1">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4.25" customHeight="1" x14ac:dyDescent="0.25">
      <c r="A4949" s="1">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4.25" customHeight="1" x14ac:dyDescent="0.25">
      <c r="A4950" s="1">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4.25" customHeight="1" x14ac:dyDescent="0.25">
      <c r="A4951" s="1">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4.25" customHeight="1" x14ac:dyDescent="0.25">
      <c r="A4952" s="1">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4.25" customHeight="1" x14ac:dyDescent="0.25">
      <c r="A4953" s="1">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4.25" customHeight="1" x14ac:dyDescent="0.25">
      <c r="A4954" s="1">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4.25" customHeight="1" x14ac:dyDescent="0.25">
      <c r="A4955" s="1">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4.25" customHeight="1" x14ac:dyDescent="0.25">
      <c r="A4956" s="1">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4.25" customHeight="1" x14ac:dyDescent="0.25">
      <c r="A4957" s="1">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4.25" customHeight="1" x14ac:dyDescent="0.25">
      <c r="A4958" s="1">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4.25" customHeight="1" x14ac:dyDescent="0.25">
      <c r="A4959" s="1">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4.25" customHeight="1" x14ac:dyDescent="0.25">
      <c r="A4960" s="1">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4.25" customHeight="1" x14ac:dyDescent="0.25">
      <c r="A4961" s="1">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4.25" customHeight="1" x14ac:dyDescent="0.25">
      <c r="A4962" s="1">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4.25" customHeight="1" x14ac:dyDescent="0.25">
      <c r="A4963" s="1">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4.25" customHeight="1" x14ac:dyDescent="0.25">
      <c r="A4964" s="1">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4.25" customHeight="1" x14ac:dyDescent="0.25">
      <c r="A4965" s="1">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4.25" customHeight="1" x14ac:dyDescent="0.25">
      <c r="A4966" s="1">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4.25" customHeight="1" x14ac:dyDescent="0.25">
      <c r="A4967" s="1">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4.25" customHeight="1" x14ac:dyDescent="0.25">
      <c r="A4968" s="1">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4.25" customHeight="1" x14ac:dyDescent="0.25">
      <c r="A4969" s="1">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4.25" customHeight="1" x14ac:dyDescent="0.25">
      <c r="A4970" s="1">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4.25" customHeight="1" x14ac:dyDescent="0.25">
      <c r="A4971" s="1">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4.25" customHeight="1" x14ac:dyDescent="0.25">
      <c r="A4972" s="1">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4.25" customHeight="1" x14ac:dyDescent="0.25">
      <c r="A4973" s="1">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4.25" customHeight="1" x14ac:dyDescent="0.25">
      <c r="A4974" s="1">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4.25" customHeight="1" x14ac:dyDescent="0.25">
      <c r="A4975" s="1">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4.25" customHeight="1" x14ac:dyDescent="0.25">
      <c r="A4976" s="1">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4.25" customHeight="1" x14ac:dyDescent="0.25">
      <c r="A4977" s="1">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4.25" customHeight="1" x14ac:dyDescent="0.25">
      <c r="A4978" s="1">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4.25" customHeight="1" x14ac:dyDescent="0.25">
      <c r="A4979" s="1">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4.25" customHeight="1" x14ac:dyDescent="0.25">
      <c r="A4980" s="1">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4.25" customHeight="1" x14ac:dyDescent="0.25">
      <c r="A4981" s="1">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4.25" customHeight="1" x14ac:dyDescent="0.25">
      <c r="A4982" s="1">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4.25" customHeight="1" x14ac:dyDescent="0.25">
      <c r="A4983" s="1">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4.25" customHeight="1" x14ac:dyDescent="0.25">
      <c r="A4984" s="1">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4.25" customHeight="1" x14ac:dyDescent="0.25">
      <c r="A4985" s="1">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4.25" customHeight="1" x14ac:dyDescent="0.25">
      <c r="A4986" s="1">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4.25" customHeight="1" x14ac:dyDescent="0.25">
      <c r="A4987" s="1">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4.25" customHeight="1" x14ac:dyDescent="0.25">
      <c r="A4988" s="1">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4.25" customHeight="1" x14ac:dyDescent="0.25">
      <c r="A4989" s="1">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4.25" customHeight="1" x14ac:dyDescent="0.25">
      <c r="A4990" s="1">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4.25" customHeight="1" x14ac:dyDescent="0.25">
      <c r="A4991" s="1">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4.25" customHeight="1" x14ac:dyDescent="0.25">
      <c r="A4992" s="1">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4.25" customHeight="1" x14ac:dyDescent="0.25">
      <c r="A4993" s="1">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4.25" customHeight="1" x14ac:dyDescent="0.25">
      <c r="A4994" s="1">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4.25" customHeight="1" x14ac:dyDescent="0.25">
      <c r="A4995" s="1">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4.25" customHeight="1" x14ac:dyDescent="0.25">
      <c r="A4996" s="1">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4.25" customHeight="1" x14ac:dyDescent="0.25">
      <c r="A4997" s="1">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4.25" customHeight="1" x14ac:dyDescent="0.25">
      <c r="A4998" s="1">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4.25" customHeight="1" x14ac:dyDescent="0.25">
      <c r="A4999" s="1">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4.25" customHeight="1" x14ac:dyDescent="0.25">
      <c r="A5000" s="1">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4.25" customHeight="1" x14ac:dyDescent="0.25">
      <c r="A5001" s="1">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4.25" customHeight="1" x14ac:dyDescent="0.25">
      <c r="A5002" s="1">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4.25" customHeight="1" x14ac:dyDescent="0.25">
      <c r="A5003" s="1">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4.25" customHeight="1" x14ac:dyDescent="0.25">
      <c r="A5004" s="1">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4.25" customHeight="1" x14ac:dyDescent="0.25">
      <c r="A5005" s="1">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4.25" customHeight="1" x14ac:dyDescent="0.25">
      <c r="A5006" s="1">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4.25" customHeight="1" x14ac:dyDescent="0.25">
      <c r="A5007" s="1">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4.25" customHeight="1" x14ac:dyDescent="0.25">
      <c r="A5008" s="1">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4.25" customHeight="1" x14ac:dyDescent="0.25">
      <c r="A5009" s="1">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4.25" customHeight="1" x14ac:dyDescent="0.25">
      <c r="A5010" s="1">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4.25" customHeight="1" x14ac:dyDescent="0.25">
      <c r="A5011" s="1">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4.25" customHeight="1" x14ac:dyDescent="0.25">
      <c r="A5012" s="1">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4.25" customHeight="1" x14ac:dyDescent="0.25">
      <c r="A5013" s="1">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4.25" customHeight="1" x14ac:dyDescent="0.25">
      <c r="A5014" s="1">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4.25" customHeight="1" x14ac:dyDescent="0.25">
      <c r="A5015" s="1">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4.25" customHeight="1" x14ac:dyDescent="0.25">
      <c r="A5016" s="1">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4.25" customHeight="1" x14ac:dyDescent="0.25">
      <c r="A5017" s="1">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4.25" customHeight="1" x14ac:dyDescent="0.25">
      <c r="A5018" s="1">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4.25" customHeight="1" x14ac:dyDescent="0.25">
      <c r="A5019" s="1">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4.25" customHeight="1" x14ac:dyDescent="0.25">
      <c r="A5020" s="1">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4.25" customHeight="1" x14ac:dyDescent="0.25">
      <c r="A5021" s="1">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4.25" customHeight="1" x14ac:dyDescent="0.25">
      <c r="A5022" s="1">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4.25" customHeight="1" x14ac:dyDescent="0.25">
      <c r="A5023" s="1">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4.25" customHeight="1" x14ac:dyDescent="0.25">
      <c r="A5024" s="1">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4.25" customHeight="1" x14ac:dyDescent="0.25">
      <c r="A5025" s="1">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4.25" customHeight="1" x14ac:dyDescent="0.25">
      <c r="A5026" s="1">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4.25" customHeight="1" x14ac:dyDescent="0.25">
      <c r="A5027" s="1">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4.25" customHeight="1" x14ac:dyDescent="0.25">
      <c r="A5028" s="1">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4.25" customHeight="1" x14ac:dyDescent="0.25">
      <c r="A5029" s="1">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4.25" customHeight="1" x14ac:dyDescent="0.25">
      <c r="A5030" s="1">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4.25" customHeight="1" x14ac:dyDescent="0.25">
      <c r="A5031" s="1">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4.25" customHeight="1" x14ac:dyDescent="0.25">
      <c r="A5032" s="1">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4.25" customHeight="1" x14ac:dyDescent="0.25">
      <c r="A5033" s="1">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4.25" customHeight="1" x14ac:dyDescent="0.25">
      <c r="A5034" s="1">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4.25" customHeight="1" x14ac:dyDescent="0.25">
      <c r="A5035" s="1">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4.25" customHeight="1" x14ac:dyDescent="0.25">
      <c r="A5036" s="1">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4.25" customHeight="1" x14ac:dyDescent="0.25">
      <c r="A5037" s="1">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4.25" customHeight="1" x14ac:dyDescent="0.25">
      <c r="A5038" s="1">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4.25" customHeight="1" x14ac:dyDescent="0.25">
      <c r="A5039" s="1">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4.25" customHeight="1" x14ac:dyDescent="0.25">
      <c r="A5040" s="1">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4.25" customHeight="1" x14ac:dyDescent="0.25">
      <c r="A5041" s="1">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4.25" customHeight="1" x14ac:dyDescent="0.25">
      <c r="A5042" s="1">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4.25" customHeight="1" x14ac:dyDescent="0.25">
      <c r="A5043" s="1">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4.25" customHeight="1" x14ac:dyDescent="0.25">
      <c r="A5044" s="1">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4.25" customHeight="1" x14ac:dyDescent="0.25">
      <c r="A5045" s="1">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4.25" customHeight="1" x14ac:dyDescent="0.25">
      <c r="A5046" s="1">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4.25" customHeight="1" x14ac:dyDescent="0.25">
      <c r="A5047" s="1">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4.25" customHeight="1" x14ac:dyDescent="0.25">
      <c r="A5048" s="1">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4.25" customHeight="1" x14ac:dyDescent="0.25">
      <c r="A5049" s="1">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4.25" customHeight="1" x14ac:dyDescent="0.25">
      <c r="A5050" s="1">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4.25" customHeight="1" x14ac:dyDescent="0.25">
      <c r="A5051" s="1">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4.25" customHeight="1" x14ac:dyDescent="0.25">
      <c r="A5052" s="1">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4.25" customHeight="1" x14ac:dyDescent="0.25">
      <c r="A5053" s="1">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4.25" customHeight="1" x14ac:dyDescent="0.25">
      <c r="A5054" s="1">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4.25" customHeight="1" x14ac:dyDescent="0.25">
      <c r="A5055" s="1">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4.25" customHeight="1" x14ac:dyDescent="0.25">
      <c r="A5056" s="1">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4.25" customHeight="1" x14ac:dyDescent="0.25">
      <c r="A5057" s="1">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4.25" customHeight="1" x14ac:dyDescent="0.25">
      <c r="A5058" s="1">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4.25" customHeight="1" x14ac:dyDescent="0.25">
      <c r="A5059" s="1">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4.25" customHeight="1" x14ac:dyDescent="0.25">
      <c r="A5060" s="1">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4.25" customHeight="1" x14ac:dyDescent="0.25">
      <c r="A5061" s="1">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4.25" customHeight="1" x14ac:dyDescent="0.25">
      <c r="A5062" s="1">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4.25" customHeight="1" x14ac:dyDescent="0.25">
      <c r="A5063" s="1">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4.25" customHeight="1" x14ac:dyDescent="0.25">
      <c r="A5064" s="1">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4.25" customHeight="1" x14ac:dyDescent="0.25">
      <c r="A5065" s="1">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4.25" customHeight="1" x14ac:dyDescent="0.25">
      <c r="A5066" s="1">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4.25" customHeight="1" x14ac:dyDescent="0.25">
      <c r="A5067" s="1">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4.25" customHeight="1" x14ac:dyDescent="0.25">
      <c r="A5068" s="1">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4.25" customHeight="1" x14ac:dyDescent="0.25">
      <c r="A5069" s="1">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4.25" customHeight="1" x14ac:dyDescent="0.25">
      <c r="A5070" s="1">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4.25" customHeight="1" x14ac:dyDescent="0.25">
      <c r="A5071" s="1">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4.25" customHeight="1" x14ac:dyDescent="0.25">
      <c r="A5072" s="1">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4.25" customHeight="1" x14ac:dyDescent="0.25">
      <c r="A5073" s="1">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4.25" customHeight="1" x14ac:dyDescent="0.25">
      <c r="A5074" s="1">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4.25" customHeight="1" x14ac:dyDescent="0.25">
      <c r="A5075" s="1">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4.25" customHeight="1" x14ac:dyDescent="0.25">
      <c r="A5076" s="1">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4.25" customHeight="1" x14ac:dyDescent="0.25">
      <c r="A5077" s="1">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4.25" customHeight="1" x14ac:dyDescent="0.25">
      <c r="A5078" s="1">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4.25" customHeight="1" x14ac:dyDescent="0.25">
      <c r="A5079" s="1">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4.25" customHeight="1" x14ac:dyDescent="0.25">
      <c r="A5080" s="1">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4.25" customHeight="1" x14ac:dyDescent="0.25">
      <c r="A5081" s="1">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4.25" customHeight="1" x14ac:dyDescent="0.25">
      <c r="A5082" s="1">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4.25" customHeight="1" x14ac:dyDescent="0.25">
      <c r="A5083" s="1">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4.25" customHeight="1" x14ac:dyDescent="0.25">
      <c r="A5084" s="1">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4.25" customHeight="1" x14ac:dyDescent="0.25">
      <c r="A5085" s="1">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4.25" customHeight="1" x14ac:dyDescent="0.25">
      <c r="A5086" s="1">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4.25" customHeight="1" x14ac:dyDescent="0.25">
      <c r="A5087" s="1">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4.25" customHeight="1" x14ac:dyDescent="0.25">
      <c r="A5088" s="1">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4.25" customHeight="1" x14ac:dyDescent="0.25">
      <c r="A5089" s="1">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4.25" customHeight="1" x14ac:dyDescent="0.25">
      <c r="A5090" s="1">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4.25" customHeight="1" x14ac:dyDescent="0.25">
      <c r="A5091" s="1">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4.25" customHeight="1" x14ac:dyDescent="0.25">
      <c r="A5092" s="1">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4.25" customHeight="1" x14ac:dyDescent="0.25">
      <c r="A5093" s="1">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4.25" customHeight="1" x14ac:dyDescent="0.25">
      <c r="A5094" s="1">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4.25" customHeight="1" x14ac:dyDescent="0.25">
      <c r="A5095" s="1">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4.25" customHeight="1" x14ac:dyDescent="0.25">
      <c r="A5096" s="1">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4.25" customHeight="1" x14ac:dyDescent="0.25">
      <c r="A5097" s="1">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4.25" customHeight="1" x14ac:dyDescent="0.25">
      <c r="A5098" s="1">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4.25" customHeight="1" x14ac:dyDescent="0.25">
      <c r="A5099" s="1">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4.25" customHeight="1" x14ac:dyDescent="0.25">
      <c r="A5100" s="1">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4.25" customHeight="1" x14ac:dyDescent="0.25">
      <c r="A5101" s="1">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4.25" customHeight="1" x14ac:dyDescent="0.25">
      <c r="A5102" s="1">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4.25" customHeight="1" x14ac:dyDescent="0.25">
      <c r="A5103" s="1">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4.25" customHeight="1" x14ac:dyDescent="0.25">
      <c r="A5104" s="1">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4.25" customHeight="1" x14ac:dyDescent="0.25">
      <c r="A5105" s="1">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4.25" customHeight="1" x14ac:dyDescent="0.25">
      <c r="A5106" s="1">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4.25" customHeight="1" x14ac:dyDescent="0.25">
      <c r="A5107" s="1">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4.25" customHeight="1" x14ac:dyDescent="0.25">
      <c r="A5108" s="1">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4.25" customHeight="1" x14ac:dyDescent="0.25">
      <c r="A5109" s="1">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4.25" customHeight="1" x14ac:dyDescent="0.25">
      <c r="A5110" s="1">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4.25" customHeight="1" x14ac:dyDescent="0.25">
      <c r="A5111" s="1">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4.25" customHeight="1" x14ac:dyDescent="0.25">
      <c r="A5112" s="1">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4.25" customHeight="1" x14ac:dyDescent="0.25">
      <c r="A5113" s="1">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4.25" customHeight="1" x14ac:dyDescent="0.25">
      <c r="A5114" s="1">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4.25" customHeight="1" x14ac:dyDescent="0.25">
      <c r="A5115" s="1">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4.25" customHeight="1" x14ac:dyDescent="0.25">
      <c r="A5116" s="1">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4.25" customHeight="1" x14ac:dyDescent="0.25">
      <c r="A5117" s="1">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4.25" customHeight="1" x14ac:dyDescent="0.25">
      <c r="A5118" s="1">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4.25" customHeight="1" x14ac:dyDescent="0.25">
      <c r="A5119" s="1">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4.25" customHeight="1" x14ac:dyDescent="0.25">
      <c r="A5120" s="1">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4.25" customHeight="1" x14ac:dyDescent="0.25">
      <c r="A5121" s="1">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4.25" customHeight="1" x14ac:dyDescent="0.25">
      <c r="A5122" s="1">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4.25" customHeight="1" x14ac:dyDescent="0.25">
      <c r="A5123" s="1">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4.25" customHeight="1" x14ac:dyDescent="0.25">
      <c r="A5124" s="1">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4.25" customHeight="1" x14ac:dyDescent="0.25">
      <c r="A5125" s="1">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4.25" customHeight="1" x14ac:dyDescent="0.25">
      <c r="A5126" s="1">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4.25" customHeight="1" x14ac:dyDescent="0.25">
      <c r="A5127" s="1">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4.25" customHeight="1" x14ac:dyDescent="0.25">
      <c r="A5128" s="1">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4.25" customHeight="1" x14ac:dyDescent="0.25">
      <c r="A5129" s="1">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4.25" customHeight="1" x14ac:dyDescent="0.25">
      <c r="A5130" s="1">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4.25" customHeight="1" x14ac:dyDescent="0.25">
      <c r="A5131" s="1">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4.25" customHeight="1" x14ac:dyDescent="0.25">
      <c r="A5132" s="1">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4.25" customHeight="1" x14ac:dyDescent="0.25">
      <c r="A5133" s="1">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4.25" customHeight="1" x14ac:dyDescent="0.25">
      <c r="A5134" s="1">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4.25" customHeight="1" x14ac:dyDescent="0.25">
      <c r="A5135" s="1">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4.25" customHeight="1" x14ac:dyDescent="0.25">
      <c r="A5136" s="1">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4.25" customHeight="1" x14ac:dyDescent="0.25">
      <c r="A5137" s="1">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4.25" customHeight="1" x14ac:dyDescent="0.25">
      <c r="A5138" s="1">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4.25" customHeight="1" x14ac:dyDescent="0.25">
      <c r="A5139" s="1">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4.25" customHeight="1" x14ac:dyDescent="0.25">
      <c r="A5140" s="1">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4.25" customHeight="1" x14ac:dyDescent="0.25">
      <c r="A5141" s="1">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4.25" customHeight="1" x14ac:dyDescent="0.25">
      <c r="A5142" s="1">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4.25" customHeight="1" x14ac:dyDescent="0.25">
      <c r="A5143" s="1">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4.25" customHeight="1" x14ac:dyDescent="0.25">
      <c r="A5144" s="1">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4.25" customHeight="1" x14ac:dyDescent="0.25">
      <c r="A5145" s="1">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4.25" customHeight="1" x14ac:dyDescent="0.25">
      <c r="A5146" s="1">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4.25" customHeight="1" x14ac:dyDescent="0.25">
      <c r="A5147" s="1">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4.25" customHeight="1" x14ac:dyDescent="0.25">
      <c r="A5148" s="1">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4.25" customHeight="1" x14ac:dyDescent="0.25">
      <c r="A5149" s="1">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4.25" customHeight="1" x14ac:dyDescent="0.25">
      <c r="A5150" s="1">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4.25" customHeight="1" x14ac:dyDescent="0.25">
      <c r="A5151" s="1">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4.25" customHeight="1" x14ac:dyDescent="0.25">
      <c r="A5152" s="1">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4.25" customHeight="1" x14ac:dyDescent="0.25">
      <c r="A5153" s="1">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4.25" customHeight="1" x14ac:dyDescent="0.25">
      <c r="A5154" s="1">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4.25" customHeight="1" x14ac:dyDescent="0.25">
      <c r="A5155" s="1">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4.25" customHeight="1" x14ac:dyDescent="0.25">
      <c r="A5156" s="1">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4.25" customHeight="1" x14ac:dyDescent="0.25">
      <c r="A5157" s="1">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4.25" customHeight="1" x14ac:dyDescent="0.25">
      <c r="A5158" s="1">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4.25" customHeight="1" x14ac:dyDescent="0.25">
      <c r="A5159" s="1">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4.25" customHeight="1" x14ac:dyDescent="0.25">
      <c r="A5160" s="1">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4.25" customHeight="1" x14ac:dyDescent="0.25">
      <c r="A5161" s="1">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4.25" customHeight="1" x14ac:dyDescent="0.25">
      <c r="A5162" s="1">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4.25" customHeight="1" x14ac:dyDescent="0.25">
      <c r="A5163" s="1">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4.25" customHeight="1" x14ac:dyDescent="0.25">
      <c r="A5164" s="1">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4.25" customHeight="1" x14ac:dyDescent="0.25">
      <c r="A5165" s="1">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4.25" customHeight="1" x14ac:dyDescent="0.25">
      <c r="A5166" s="1">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4.25" customHeight="1" x14ac:dyDescent="0.25">
      <c r="A5167" s="1">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4.25" customHeight="1" x14ac:dyDescent="0.25">
      <c r="A5168" s="1">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4.25" customHeight="1" x14ac:dyDescent="0.25">
      <c r="A5169" s="1">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4.25" customHeight="1" x14ac:dyDescent="0.25">
      <c r="A5170" s="1">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4.25" customHeight="1" x14ac:dyDescent="0.25">
      <c r="A5171" s="1">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4.25" customHeight="1" x14ac:dyDescent="0.25">
      <c r="A5172" s="1">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4.25" customHeight="1" x14ac:dyDescent="0.25">
      <c r="A5173" s="1">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4.25" customHeight="1" x14ac:dyDescent="0.25">
      <c r="A5174" s="1">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4.25" customHeight="1" x14ac:dyDescent="0.25">
      <c r="A5175" s="1">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4.25" customHeight="1" x14ac:dyDescent="0.25">
      <c r="A5176" s="1">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4.25" customHeight="1" x14ac:dyDescent="0.25">
      <c r="A5177" s="1">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4.25" customHeight="1" x14ac:dyDescent="0.25">
      <c r="A5178" s="1">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4.25" customHeight="1" x14ac:dyDescent="0.25">
      <c r="A5179" s="1">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4.25" customHeight="1" x14ac:dyDescent="0.25">
      <c r="A5180" s="1">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4.25" customHeight="1" x14ac:dyDescent="0.25">
      <c r="A5181" s="1">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4.25" customHeight="1" x14ac:dyDescent="0.25">
      <c r="A5182" s="1">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4.25" customHeight="1" x14ac:dyDescent="0.25">
      <c r="A5183" s="1">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4.25" customHeight="1" x14ac:dyDescent="0.25">
      <c r="A5184" s="1">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4.25" customHeight="1" x14ac:dyDescent="0.25">
      <c r="A5185" s="1">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4.25" customHeight="1" x14ac:dyDescent="0.25">
      <c r="A5186" s="1">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4.25" customHeight="1" x14ac:dyDescent="0.25">
      <c r="A5187" s="1">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4.25" customHeight="1" x14ac:dyDescent="0.25">
      <c r="A5188" s="1">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4.25" customHeight="1" x14ac:dyDescent="0.25">
      <c r="A5189" s="1">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4.25" customHeight="1" x14ac:dyDescent="0.25">
      <c r="A5190" s="1">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4.25" customHeight="1" x14ac:dyDescent="0.25">
      <c r="A5191" s="1">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4.25" customHeight="1" x14ac:dyDescent="0.25">
      <c r="A5192" s="1">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4.25" customHeight="1" x14ac:dyDescent="0.25">
      <c r="A5193" s="1">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4.25" customHeight="1" x14ac:dyDescent="0.25">
      <c r="A5194" s="1">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4.25" customHeight="1" x14ac:dyDescent="0.25">
      <c r="A5195" s="1">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4.25" customHeight="1" x14ac:dyDescent="0.25">
      <c r="A5196" s="1">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4.25" customHeight="1" x14ac:dyDescent="0.25">
      <c r="A5197" s="1">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4.25" customHeight="1" x14ac:dyDescent="0.25">
      <c r="A5198" s="1">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4.25" customHeight="1" x14ac:dyDescent="0.25">
      <c r="A5199" s="1">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4.25" customHeight="1" x14ac:dyDescent="0.25">
      <c r="A5200" s="1">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4.25" customHeight="1" x14ac:dyDescent="0.25">
      <c r="A5201" s="1">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4.25" customHeight="1" x14ac:dyDescent="0.25">
      <c r="A5202" s="1">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4.25" customHeight="1" x14ac:dyDescent="0.25">
      <c r="A5203" s="1">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4.25" customHeight="1" x14ac:dyDescent="0.25">
      <c r="A5204" s="1">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4.25" customHeight="1" x14ac:dyDescent="0.25">
      <c r="A5205" s="1">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4.25" customHeight="1" x14ac:dyDescent="0.25">
      <c r="A5206" s="1">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4.25" customHeight="1" x14ac:dyDescent="0.25">
      <c r="A5207" s="1">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4.25" customHeight="1" x14ac:dyDescent="0.25">
      <c r="A5208" s="1">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4.25" customHeight="1" x14ac:dyDescent="0.25">
      <c r="A5209" s="1">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4.25" customHeight="1" x14ac:dyDescent="0.25">
      <c r="A5210" s="1">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4.25" customHeight="1" x14ac:dyDescent="0.25">
      <c r="A5211" s="1">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4.25" customHeight="1" x14ac:dyDescent="0.25">
      <c r="A5212" s="1">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4.25" customHeight="1" x14ac:dyDescent="0.25">
      <c r="A5213" s="1">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4.25" customHeight="1" x14ac:dyDescent="0.25">
      <c r="A5214" s="1">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4.25" customHeight="1" x14ac:dyDescent="0.25">
      <c r="A5215" s="1">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4.25" customHeight="1" x14ac:dyDescent="0.25">
      <c r="A5216" s="1">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4.25" customHeight="1" x14ac:dyDescent="0.25">
      <c r="A5217" s="1">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4.25" customHeight="1" x14ac:dyDescent="0.25">
      <c r="A5218" s="1">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4.25" customHeight="1" x14ac:dyDescent="0.25">
      <c r="A5219" s="1">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4.25" customHeight="1" x14ac:dyDescent="0.25">
      <c r="A5220" s="1">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4.25" customHeight="1" x14ac:dyDescent="0.25">
      <c r="A5221" s="1">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4.25" customHeight="1" x14ac:dyDescent="0.25">
      <c r="A5222" s="1">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4.25" customHeight="1" x14ac:dyDescent="0.25">
      <c r="A5223" s="1">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4.25" customHeight="1" x14ac:dyDescent="0.25">
      <c r="A5224" s="1">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4.25" customHeight="1" x14ac:dyDescent="0.25">
      <c r="A5225" s="1">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4.25" customHeight="1" x14ac:dyDescent="0.25">
      <c r="A5226" s="1">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4.25" customHeight="1" x14ac:dyDescent="0.25">
      <c r="A5227" s="1">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4.25" customHeight="1" x14ac:dyDescent="0.25">
      <c r="A5228" s="1">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4.25" customHeight="1" x14ac:dyDescent="0.25">
      <c r="A5229" s="1">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4.25" customHeight="1" x14ac:dyDescent="0.25">
      <c r="A5230" s="1">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4.25" customHeight="1" x14ac:dyDescent="0.25">
      <c r="A5231" s="1">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4.25" customHeight="1" x14ac:dyDescent="0.25">
      <c r="A5232" s="1">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4.25" customHeight="1" x14ac:dyDescent="0.25">
      <c r="A5233" s="1">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4.25" customHeight="1" x14ac:dyDescent="0.25">
      <c r="A5234" s="1">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4.25" customHeight="1" x14ac:dyDescent="0.25">
      <c r="A5235" s="1">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4.25" customHeight="1" x14ac:dyDescent="0.25">
      <c r="A5236" s="1">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4.25" customHeight="1" x14ac:dyDescent="0.25">
      <c r="A5237" s="1">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4.25" customHeight="1" x14ac:dyDescent="0.25">
      <c r="A5238" s="1">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4.25" customHeight="1" x14ac:dyDescent="0.25">
      <c r="A5239" s="1">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4.25" customHeight="1" x14ac:dyDescent="0.25">
      <c r="A5240" s="1">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4.25" customHeight="1" x14ac:dyDescent="0.25">
      <c r="A5241" s="1">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4.25" customHeight="1" x14ac:dyDescent="0.25">
      <c r="A5242" s="1">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4.25" customHeight="1" x14ac:dyDescent="0.25">
      <c r="A5243" s="1">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4.25" customHeight="1" x14ac:dyDescent="0.25">
      <c r="A5244" s="1">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4.25" customHeight="1" x14ac:dyDescent="0.25">
      <c r="A5245" s="1">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4.25" customHeight="1" x14ac:dyDescent="0.25">
      <c r="A5246" s="1">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4.25" customHeight="1" x14ac:dyDescent="0.25">
      <c r="A5247" s="1">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4.25" customHeight="1" x14ac:dyDescent="0.25">
      <c r="A5248" s="1">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4.25" customHeight="1" x14ac:dyDescent="0.25">
      <c r="A5249" s="1">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4.25" customHeight="1" x14ac:dyDescent="0.25">
      <c r="A5250" s="1">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4.25" customHeight="1" x14ac:dyDescent="0.25">
      <c r="A5251" s="1">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4.25" customHeight="1" x14ac:dyDescent="0.25">
      <c r="A5252" s="1">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4.25" customHeight="1" x14ac:dyDescent="0.25">
      <c r="A5253" s="1">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4.25" customHeight="1" x14ac:dyDescent="0.25">
      <c r="A5254" s="1">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4.25" customHeight="1" x14ac:dyDescent="0.25">
      <c r="A5255" s="1">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4.25" customHeight="1" x14ac:dyDescent="0.25">
      <c r="A5256" s="1">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4.25" customHeight="1" x14ac:dyDescent="0.25">
      <c r="A5257" s="1">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4.25" customHeight="1" x14ac:dyDescent="0.25">
      <c r="A5258" s="1">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4.25" customHeight="1" x14ac:dyDescent="0.25">
      <c r="A5259" s="1">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4.25" customHeight="1" x14ac:dyDescent="0.25">
      <c r="A5260" s="1">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4.25" customHeight="1" x14ac:dyDescent="0.25">
      <c r="A5261" s="1">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4.25" customHeight="1" x14ac:dyDescent="0.25">
      <c r="A5262" s="1">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4.25" customHeight="1" x14ac:dyDescent="0.25">
      <c r="A5263" s="1">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4.25" customHeight="1" x14ac:dyDescent="0.25">
      <c r="A5264" s="1">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4.25" customHeight="1" x14ac:dyDescent="0.25">
      <c r="A5265" s="1">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4.25" customHeight="1" x14ac:dyDescent="0.25">
      <c r="A5266" s="1">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4.25" customHeight="1" x14ac:dyDescent="0.25">
      <c r="A5267" s="1">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4.25" customHeight="1" x14ac:dyDescent="0.25">
      <c r="A5268" s="1">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4.25" customHeight="1" x14ac:dyDescent="0.25">
      <c r="A5269" s="1">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4.25" customHeight="1" x14ac:dyDescent="0.25">
      <c r="A5270" s="1">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4.25" customHeight="1" x14ac:dyDescent="0.25">
      <c r="A5271" s="1">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4.25" customHeight="1" x14ac:dyDescent="0.25">
      <c r="A5272" s="1">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4.25" customHeight="1" x14ac:dyDescent="0.25">
      <c r="A5273" s="1">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4.25" customHeight="1" x14ac:dyDescent="0.25">
      <c r="A5274" s="1">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4.25" customHeight="1" x14ac:dyDescent="0.25">
      <c r="A5275" s="1">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4.25" customHeight="1" x14ac:dyDescent="0.25">
      <c r="A5276" s="1">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4.25" customHeight="1" x14ac:dyDescent="0.25">
      <c r="A5277" s="1">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4.25" customHeight="1" x14ac:dyDescent="0.25">
      <c r="A5278" s="1">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4.25" customHeight="1" x14ac:dyDescent="0.25">
      <c r="A5279" s="1">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4.25" customHeight="1" x14ac:dyDescent="0.25">
      <c r="A5280" s="1">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4.25" customHeight="1" x14ac:dyDescent="0.25">
      <c r="A5281" s="1">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4.25" customHeight="1" x14ac:dyDescent="0.25">
      <c r="A5282" s="1">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4.25" customHeight="1" x14ac:dyDescent="0.25">
      <c r="A5283" s="1">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4.25" customHeight="1" x14ac:dyDescent="0.25">
      <c r="A5284" s="1">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4.25" customHeight="1" x14ac:dyDescent="0.25">
      <c r="A5285" s="1">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4.25" customHeight="1" x14ac:dyDescent="0.25">
      <c r="A5286" s="1">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4.25" customHeight="1" x14ac:dyDescent="0.25">
      <c r="A5287" s="1">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4.25" customHeight="1" x14ac:dyDescent="0.25">
      <c r="A5288" s="1">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4.25" customHeight="1" x14ac:dyDescent="0.25">
      <c r="A5289" s="1">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4.25" customHeight="1" x14ac:dyDescent="0.25">
      <c r="A5290" s="1">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4.25" customHeight="1" x14ac:dyDescent="0.25">
      <c r="A5291" s="1">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4.25" customHeight="1" x14ac:dyDescent="0.25">
      <c r="A5292" s="1">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4.25" customHeight="1" x14ac:dyDescent="0.25">
      <c r="A5293" s="1">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4.25" customHeight="1" x14ac:dyDescent="0.25">
      <c r="A5294" s="1">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4.25" customHeight="1" x14ac:dyDescent="0.25">
      <c r="A5295" s="1">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4.25" customHeight="1" x14ac:dyDescent="0.25">
      <c r="A5296" s="1">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4.25" customHeight="1" x14ac:dyDescent="0.25">
      <c r="A5297" s="1">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4.25" customHeight="1" x14ac:dyDescent="0.25">
      <c r="A5298" s="1">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4.25" customHeight="1" x14ac:dyDescent="0.25">
      <c r="A5299" s="1">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4.25" customHeight="1" x14ac:dyDescent="0.25">
      <c r="A5300" s="1">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4.25" customHeight="1" x14ac:dyDescent="0.25">
      <c r="A5301" s="1">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4.25" customHeight="1" x14ac:dyDescent="0.25">
      <c r="A5302" s="1">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4.25" customHeight="1" x14ac:dyDescent="0.25">
      <c r="A5303" s="1">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4.25" customHeight="1" x14ac:dyDescent="0.25">
      <c r="A5304" s="1">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4.25" customHeight="1" x14ac:dyDescent="0.25">
      <c r="A5305" s="1">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4.25" customHeight="1" x14ac:dyDescent="0.25">
      <c r="A5306" s="1">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4.25" customHeight="1" x14ac:dyDescent="0.25">
      <c r="A5307" s="1">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4.25" customHeight="1" x14ac:dyDescent="0.25">
      <c r="A5308" s="1">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4.25" customHeight="1" x14ac:dyDescent="0.25">
      <c r="A5309" s="1">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4.25" customHeight="1" x14ac:dyDescent="0.25">
      <c r="A5310" s="1">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4.25" customHeight="1" x14ac:dyDescent="0.25">
      <c r="A5311" s="1">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4.25" customHeight="1" x14ac:dyDescent="0.25">
      <c r="A5312" s="1">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4.25" customHeight="1" x14ac:dyDescent="0.25">
      <c r="A5313" s="1">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4.25" customHeight="1" x14ac:dyDescent="0.25">
      <c r="A5314" s="1">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4.25" customHeight="1" x14ac:dyDescent="0.25">
      <c r="A5315" s="1">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4.25" customHeight="1" x14ac:dyDescent="0.25">
      <c r="A5316" s="1">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4.25" customHeight="1" x14ac:dyDescent="0.25">
      <c r="A5317" s="1">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4.25" customHeight="1" x14ac:dyDescent="0.25">
      <c r="A5318" s="1">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4.25" customHeight="1" x14ac:dyDescent="0.25">
      <c r="A5319" s="1">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4.25" customHeight="1" x14ac:dyDescent="0.25">
      <c r="A5320" s="1">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4.25" customHeight="1" x14ac:dyDescent="0.25">
      <c r="A5321" s="1">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4.25" customHeight="1" x14ac:dyDescent="0.25">
      <c r="A5322" s="1">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4.25" customHeight="1" x14ac:dyDescent="0.25">
      <c r="A5323" s="1">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4.25" customHeight="1" x14ac:dyDescent="0.25">
      <c r="A5324" s="1">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4.25" customHeight="1" x14ac:dyDescent="0.25">
      <c r="A5325" s="1">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4.25" customHeight="1" x14ac:dyDescent="0.25">
      <c r="A5326" s="1">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4.25" customHeight="1" x14ac:dyDescent="0.25">
      <c r="A5327" s="1">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4.25" customHeight="1" x14ac:dyDescent="0.25">
      <c r="A5328" s="1">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4.25" customHeight="1" x14ac:dyDescent="0.25">
      <c r="A5329" s="1">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4.25" customHeight="1" x14ac:dyDescent="0.25">
      <c r="A5330" s="1">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4.25" customHeight="1" x14ac:dyDescent="0.25">
      <c r="A5331" s="1">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4.25" customHeight="1" x14ac:dyDescent="0.25">
      <c r="A5332" s="1">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4.25" customHeight="1" x14ac:dyDescent="0.25">
      <c r="A5333" s="1">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4.25" customHeight="1" x14ac:dyDescent="0.25">
      <c r="A5334" s="1">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4.25" customHeight="1" x14ac:dyDescent="0.25">
      <c r="A5335" s="1">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4.25" customHeight="1" x14ac:dyDescent="0.25">
      <c r="A5336" s="1">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4.25" customHeight="1" x14ac:dyDescent="0.25">
      <c r="A5337" s="1">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4.25" customHeight="1" x14ac:dyDescent="0.25">
      <c r="A5338" s="1">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4.25" customHeight="1" x14ac:dyDescent="0.25">
      <c r="A5339" s="1">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4.25" customHeight="1" x14ac:dyDescent="0.25">
      <c r="A5340" s="1">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4.25" customHeight="1" x14ac:dyDescent="0.25">
      <c r="A5341" s="1">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4.25" customHeight="1" x14ac:dyDescent="0.25">
      <c r="A5342" s="1">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4.25" customHeight="1" x14ac:dyDescent="0.25">
      <c r="A5343" s="1">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4.25" customHeight="1" x14ac:dyDescent="0.25">
      <c r="A5344" s="1">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4.25" customHeight="1" x14ac:dyDescent="0.25">
      <c r="A5345" s="1">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4.25" customHeight="1" x14ac:dyDescent="0.25">
      <c r="A5346" s="1">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4.25" customHeight="1" x14ac:dyDescent="0.25">
      <c r="A5347" s="1">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4.25" customHeight="1" x14ac:dyDescent="0.25">
      <c r="A5348" s="1">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4.25" customHeight="1" x14ac:dyDescent="0.25">
      <c r="A5349" s="1">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4.25" customHeight="1" x14ac:dyDescent="0.25">
      <c r="A5350" s="1">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4.25" customHeight="1" x14ac:dyDescent="0.25">
      <c r="A5351" s="1">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4.25" customHeight="1" x14ac:dyDescent="0.25">
      <c r="A5352" s="1">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4.25" customHeight="1" x14ac:dyDescent="0.25">
      <c r="A5353" s="1">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4.25" customHeight="1" x14ac:dyDescent="0.25">
      <c r="A5354" s="1">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4.25" customHeight="1" x14ac:dyDescent="0.25">
      <c r="A5355" s="1">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4.25" customHeight="1" x14ac:dyDescent="0.25">
      <c r="A5356" s="1">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4.25" customHeight="1" x14ac:dyDescent="0.25">
      <c r="A5357" s="1">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4.25" customHeight="1" x14ac:dyDescent="0.25">
      <c r="A5358" s="1">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4.25" customHeight="1" x14ac:dyDescent="0.25">
      <c r="A5359" s="1">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4.25" customHeight="1" x14ac:dyDescent="0.25">
      <c r="A5360" s="1">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4.25" customHeight="1" x14ac:dyDescent="0.25">
      <c r="A5361" s="1">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4.25" customHeight="1" x14ac:dyDescent="0.25">
      <c r="A5362" s="1">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4.25" customHeight="1" x14ac:dyDescent="0.25">
      <c r="A5363" s="1">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4.25" customHeight="1" x14ac:dyDescent="0.25">
      <c r="A5364" s="1">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4.25" customHeight="1" x14ac:dyDescent="0.25">
      <c r="A5365" s="1">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4.25" customHeight="1" x14ac:dyDescent="0.25">
      <c r="A5366" s="1">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4.25" customHeight="1" x14ac:dyDescent="0.25">
      <c r="A5367" s="1">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4.25" customHeight="1" x14ac:dyDescent="0.25">
      <c r="A5368" s="1">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4.25" customHeight="1" x14ac:dyDescent="0.25">
      <c r="A5369" s="1">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4.25" customHeight="1" x14ac:dyDescent="0.25">
      <c r="A5370" s="1">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4.25" customHeight="1" x14ac:dyDescent="0.25">
      <c r="A5371" s="1">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4.25" customHeight="1" x14ac:dyDescent="0.25">
      <c r="A5372" s="1">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4.25" customHeight="1" x14ac:dyDescent="0.25">
      <c r="A5373" s="1">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4.25" customHeight="1" x14ac:dyDescent="0.25">
      <c r="A5374" s="1">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4.25" customHeight="1" x14ac:dyDescent="0.25">
      <c r="A5375" s="1">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4.25" customHeight="1" x14ac:dyDescent="0.25">
      <c r="A5376" s="1">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4.25" customHeight="1" x14ac:dyDescent="0.25">
      <c r="A5377" s="1">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4.25" customHeight="1" x14ac:dyDescent="0.25">
      <c r="A5378" s="1">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4.25" customHeight="1" x14ac:dyDescent="0.25">
      <c r="A5379" s="1">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4.25" customHeight="1" x14ac:dyDescent="0.25">
      <c r="A5380" s="1">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4.25" customHeight="1" x14ac:dyDescent="0.25">
      <c r="A5381" s="1">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4.25" customHeight="1" x14ac:dyDescent="0.25">
      <c r="A5382" s="1">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4.25" customHeight="1" x14ac:dyDescent="0.25">
      <c r="A5383" s="1">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4.25" customHeight="1" x14ac:dyDescent="0.25">
      <c r="A5384" s="1">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4.25" customHeight="1" x14ac:dyDescent="0.25">
      <c r="A5385" s="1">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4.25" customHeight="1" x14ac:dyDescent="0.25">
      <c r="A5386" s="1">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4.25" customHeight="1" x14ac:dyDescent="0.25">
      <c r="A5387" s="1">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4.25" customHeight="1" x14ac:dyDescent="0.25">
      <c r="A5388" s="1">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4.25" customHeight="1" x14ac:dyDescent="0.25">
      <c r="A5389" s="1">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4.25" customHeight="1" x14ac:dyDescent="0.25">
      <c r="A5390" s="1">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4.25" customHeight="1" x14ac:dyDescent="0.25">
      <c r="A5391" s="1">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4.25" customHeight="1" x14ac:dyDescent="0.25">
      <c r="A5392" s="1">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4.25" customHeight="1" x14ac:dyDescent="0.25">
      <c r="A5393" s="1">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4.25" customHeight="1" x14ac:dyDescent="0.25">
      <c r="A5394" s="1">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4.25" customHeight="1" x14ac:dyDescent="0.25">
      <c r="A5395" s="1">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4.25" customHeight="1" x14ac:dyDescent="0.25">
      <c r="A5396" s="1">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4.25" customHeight="1" x14ac:dyDescent="0.25">
      <c r="A5397" s="1">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4.25" customHeight="1" x14ac:dyDescent="0.25">
      <c r="A5398" s="1">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4.25" customHeight="1" x14ac:dyDescent="0.25">
      <c r="A5399" s="1">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4.25" customHeight="1" x14ac:dyDescent="0.25">
      <c r="A5400" s="1">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4.25" customHeight="1" x14ac:dyDescent="0.25">
      <c r="A5401" s="1">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4.25" customHeight="1" x14ac:dyDescent="0.25">
      <c r="A5402" s="1">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4.25" customHeight="1" x14ac:dyDescent="0.25">
      <c r="A5403" s="1">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4.25" customHeight="1" x14ac:dyDescent="0.25">
      <c r="A5404" s="1">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4.25" customHeight="1" x14ac:dyDescent="0.25">
      <c r="A5405" s="1">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4.25" customHeight="1" x14ac:dyDescent="0.25">
      <c r="A5406" s="1">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4.25" customHeight="1" x14ac:dyDescent="0.25">
      <c r="A5407" s="1">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4.25" customHeight="1" x14ac:dyDescent="0.25">
      <c r="A5408" s="1">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4.25" customHeight="1" x14ac:dyDescent="0.25">
      <c r="A5409" s="1">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4.25" customHeight="1" x14ac:dyDescent="0.25">
      <c r="A5410" s="1">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4.25" customHeight="1" x14ac:dyDescent="0.25">
      <c r="A5411" s="1">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4.25" customHeight="1" x14ac:dyDescent="0.25">
      <c r="A5412" s="1">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4.25" customHeight="1" x14ac:dyDescent="0.25">
      <c r="A5413" s="1">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4.25" customHeight="1" x14ac:dyDescent="0.25">
      <c r="A5414" s="1">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4.25" customHeight="1" x14ac:dyDescent="0.25">
      <c r="A5415" s="1">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4.25" customHeight="1" x14ac:dyDescent="0.25">
      <c r="A5416" s="1">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4.25" customHeight="1" x14ac:dyDescent="0.25">
      <c r="A5417" s="1">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4.25" customHeight="1" x14ac:dyDescent="0.25">
      <c r="A5418" s="1">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4.25" customHeight="1" x14ac:dyDescent="0.25">
      <c r="A5419" s="1">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4.25" customHeight="1" x14ac:dyDescent="0.25">
      <c r="A5420" s="1">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4.25" customHeight="1" x14ac:dyDescent="0.25">
      <c r="A5421" s="1">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4.25" customHeight="1" x14ac:dyDescent="0.25">
      <c r="A5422" s="1">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4.25" customHeight="1" x14ac:dyDescent="0.25">
      <c r="A5423" s="1">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4.25" customHeight="1" x14ac:dyDescent="0.25">
      <c r="A5424" s="1">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4.25" customHeight="1" x14ac:dyDescent="0.25">
      <c r="A5425" s="1">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4.25" customHeight="1" x14ac:dyDescent="0.25">
      <c r="A5426" s="1">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4.25" customHeight="1" x14ac:dyDescent="0.25">
      <c r="A5427" s="1">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4.25" customHeight="1" x14ac:dyDescent="0.25">
      <c r="A5428" s="1">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4.25" customHeight="1" x14ac:dyDescent="0.25">
      <c r="A5429" s="1">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4.25" customHeight="1" x14ac:dyDescent="0.25">
      <c r="A5430" s="1">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4.25" customHeight="1" x14ac:dyDescent="0.25">
      <c r="A5431" s="1">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4.25" customHeight="1" x14ac:dyDescent="0.25">
      <c r="A5432" s="1">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4.25" customHeight="1" x14ac:dyDescent="0.25">
      <c r="A5433" s="1">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4.25" customHeight="1" x14ac:dyDescent="0.25">
      <c r="A5434" s="1">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4.25" customHeight="1" x14ac:dyDescent="0.25">
      <c r="A5435" s="1">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4.25" customHeight="1" x14ac:dyDescent="0.25">
      <c r="A5436" s="1">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4.25" customHeight="1" x14ac:dyDescent="0.25">
      <c r="A5437" s="1">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4.25" customHeight="1" x14ac:dyDescent="0.25">
      <c r="A5438" s="1">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4.25" customHeight="1" x14ac:dyDescent="0.25">
      <c r="A5439" s="1">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4.25" customHeight="1" x14ac:dyDescent="0.25">
      <c r="A5440" s="1">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4.25" customHeight="1" x14ac:dyDescent="0.25">
      <c r="A5441" s="1">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4.25" customHeight="1" x14ac:dyDescent="0.25">
      <c r="A5442" s="1">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4.25" customHeight="1" x14ac:dyDescent="0.25">
      <c r="A5443" s="1">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4.25" customHeight="1" x14ac:dyDescent="0.25">
      <c r="A5444" s="1">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4.25" customHeight="1" x14ac:dyDescent="0.25">
      <c r="A5445" s="1">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4.25" customHeight="1" x14ac:dyDescent="0.25">
      <c r="A5446" s="1">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4.25" customHeight="1" x14ac:dyDescent="0.25">
      <c r="A5447" s="1">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4.25" customHeight="1" x14ac:dyDescent="0.25">
      <c r="A5448" s="1">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4.25" customHeight="1" x14ac:dyDescent="0.25">
      <c r="A5449" s="1">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4.25" customHeight="1" x14ac:dyDescent="0.25">
      <c r="A5450" s="1">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4.25" customHeight="1" x14ac:dyDescent="0.25">
      <c r="A5451" s="1">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4.25" customHeight="1" x14ac:dyDescent="0.25">
      <c r="A5452" s="1">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4.25" customHeight="1" x14ac:dyDescent="0.25">
      <c r="A5453" s="1">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4.25" customHeight="1" x14ac:dyDescent="0.25">
      <c r="A5454" s="1">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4.25" customHeight="1" x14ac:dyDescent="0.25">
      <c r="A5455" s="1">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4.25" customHeight="1" x14ac:dyDescent="0.25">
      <c r="A5456" s="1">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4.25" customHeight="1" x14ac:dyDescent="0.25">
      <c r="A5457" s="1">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4.25" customHeight="1" x14ac:dyDescent="0.25">
      <c r="A5458" s="1">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4.25" customHeight="1" x14ac:dyDescent="0.25">
      <c r="A5459" s="1">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4.25" customHeight="1" x14ac:dyDescent="0.25">
      <c r="A5460" s="1">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4.25" customHeight="1" x14ac:dyDescent="0.25">
      <c r="A5461" s="1">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4.25" customHeight="1" x14ac:dyDescent="0.25">
      <c r="A5462" s="1">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4.25" customHeight="1" x14ac:dyDescent="0.25">
      <c r="A5463" s="1">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4.25" customHeight="1" x14ac:dyDescent="0.25">
      <c r="A5464" s="1">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4.25" customHeight="1" x14ac:dyDescent="0.25">
      <c r="A5465" s="1">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4.25" customHeight="1" x14ac:dyDescent="0.25">
      <c r="A5466" s="1">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4.25" customHeight="1" x14ac:dyDescent="0.25">
      <c r="A5467" s="1">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4.25" customHeight="1" x14ac:dyDescent="0.25">
      <c r="A5468" s="1">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4.25" customHeight="1" x14ac:dyDescent="0.25">
      <c r="A5469" s="1">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4.25" customHeight="1" x14ac:dyDescent="0.25">
      <c r="A5470" s="1">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4.25" customHeight="1" x14ac:dyDescent="0.25">
      <c r="A5471" s="1">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4.25" customHeight="1" x14ac:dyDescent="0.25">
      <c r="A5472" s="1">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4.25" customHeight="1" x14ac:dyDescent="0.25">
      <c r="A5473" s="1">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4.25" customHeight="1" x14ac:dyDescent="0.25">
      <c r="A5474" s="1">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4.25" customHeight="1" x14ac:dyDescent="0.25">
      <c r="A5475" s="1">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4.25" customHeight="1" x14ac:dyDescent="0.25">
      <c r="A5476" s="1">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4.25" customHeight="1" x14ac:dyDescent="0.25">
      <c r="A5477" s="1">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4.25" customHeight="1" x14ac:dyDescent="0.25">
      <c r="A5478" s="1">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4.25" customHeight="1" x14ac:dyDescent="0.25">
      <c r="A5479" s="1">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4.25" customHeight="1" x14ac:dyDescent="0.25">
      <c r="A5480" s="1">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4.25" customHeight="1" x14ac:dyDescent="0.25">
      <c r="A5481" s="1">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4.25" customHeight="1" x14ac:dyDescent="0.25">
      <c r="A5482" s="1">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4.25" customHeight="1" x14ac:dyDescent="0.25">
      <c r="A5483" s="1">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4.25" customHeight="1" x14ac:dyDescent="0.25">
      <c r="A5484" s="1">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4.25" customHeight="1" x14ac:dyDescent="0.25">
      <c r="A5485" s="1">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4.25" customHeight="1" x14ac:dyDescent="0.25">
      <c r="A5486" s="1">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4.25" customHeight="1" x14ac:dyDescent="0.25">
      <c r="A5487" s="1">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4.25" customHeight="1" x14ac:dyDescent="0.25">
      <c r="A5488" s="1">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4.25" customHeight="1" x14ac:dyDescent="0.25">
      <c r="A5489" s="1">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4.25" customHeight="1" x14ac:dyDescent="0.25">
      <c r="A5490" s="1">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4.25" customHeight="1" x14ac:dyDescent="0.25">
      <c r="A5491" s="1">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4.25" customHeight="1" x14ac:dyDescent="0.25">
      <c r="A5492" s="1">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4.25" customHeight="1" x14ac:dyDescent="0.25">
      <c r="A5493" s="1">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4.25" customHeight="1" x14ac:dyDescent="0.25">
      <c r="A5494" s="1">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4.25" customHeight="1" x14ac:dyDescent="0.25">
      <c r="A5495" s="1">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4.25" customHeight="1" x14ac:dyDescent="0.25">
      <c r="A5496" s="1">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4.25" customHeight="1" x14ac:dyDescent="0.25">
      <c r="A5497" s="1">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4.25" customHeight="1" x14ac:dyDescent="0.25">
      <c r="A5498" s="1">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4.25" customHeight="1" x14ac:dyDescent="0.25">
      <c r="A5499" s="1">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4.25" customHeight="1" x14ac:dyDescent="0.25">
      <c r="A5500" s="1">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4.25" customHeight="1" x14ac:dyDescent="0.25">
      <c r="A5501" s="1">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4.25" customHeight="1" x14ac:dyDescent="0.25">
      <c r="A5502" s="1">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4.25" customHeight="1" x14ac:dyDescent="0.25">
      <c r="A5503" s="1">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4.25" customHeight="1" x14ac:dyDescent="0.25">
      <c r="A5504" s="1">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4.25" customHeight="1" x14ac:dyDescent="0.25">
      <c r="A5505" s="1">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4.25" customHeight="1" x14ac:dyDescent="0.25">
      <c r="A5506" s="1">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4.25" customHeight="1" x14ac:dyDescent="0.25">
      <c r="A5507" s="1">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4.25" customHeight="1" x14ac:dyDescent="0.25">
      <c r="A5508" s="1">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4.25" customHeight="1" x14ac:dyDescent="0.25">
      <c r="A5509" s="1">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4.25" customHeight="1" x14ac:dyDescent="0.25">
      <c r="A5510" s="1">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4.25" customHeight="1" x14ac:dyDescent="0.25">
      <c r="A5511" s="1">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4.25" customHeight="1" x14ac:dyDescent="0.25">
      <c r="A5512" s="1">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4.25" customHeight="1" x14ac:dyDescent="0.25">
      <c r="A5513" s="1">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4.25" customHeight="1" x14ac:dyDescent="0.25">
      <c r="A5514" s="1">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4.25" customHeight="1" x14ac:dyDescent="0.25">
      <c r="A5515" s="1">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4.25" customHeight="1" x14ac:dyDescent="0.25">
      <c r="A5516" s="1">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4.25" customHeight="1" x14ac:dyDescent="0.25">
      <c r="A5517" s="1">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4.25" customHeight="1" x14ac:dyDescent="0.25">
      <c r="A5518" s="1">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4.25" customHeight="1" x14ac:dyDescent="0.25">
      <c r="A5519" s="1">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4.25" customHeight="1" x14ac:dyDescent="0.25">
      <c r="A5520" s="1">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4.25" customHeight="1" x14ac:dyDescent="0.25">
      <c r="A5521" s="1">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4.25" customHeight="1" x14ac:dyDescent="0.25">
      <c r="A5522" s="1">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4.25" customHeight="1" x14ac:dyDescent="0.25">
      <c r="A5523" s="1">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4.25" customHeight="1" x14ac:dyDescent="0.25">
      <c r="A5524" s="1">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4.25" customHeight="1" x14ac:dyDescent="0.25">
      <c r="A5525" s="1">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4.25" customHeight="1" x14ac:dyDescent="0.25">
      <c r="A5526" s="1">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4.25" customHeight="1" x14ac:dyDescent="0.25">
      <c r="A5527" s="1">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4.25" customHeight="1" x14ac:dyDescent="0.25">
      <c r="A5528" s="1">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4.25" customHeight="1" x14ac:dyDescent="0.25">
      <c r="A5529" s="1">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4.25" customHeight="1" x14ac:dyDescent="0.25">
      <c r="A5530" s="1">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4.25" customHeight="1" x14ac:dyDescent="0.25">
      <c r="A5531" s="1">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4.25" customHeight="1" x14ac:dyDescent="0.25">
      <c r="A5532" s="1">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4.25" customHeight="1" x14ac:dyDescent="0.25">
      <c r="A5533" s="1">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4.25" customHeight="1" x14ac:dyDescent="0.25">
      <c r="A5534" s="1">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4.25" customHeight="1" x14ac:dyDescent="0.25">
      <c r="A5535" s="1">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4.25" customHeight="1" x14ac:dyDescent="0.25">
      <c r="A5536" s="1">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4.25" customHeight="1" x14ac:dyDescent="0.25">
      <c r="A5537" s="1">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4.25" customHeight="1" x14ac:dyDescent="0.25">
      <c r="A5538" s="1">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4.25" customHeight="1" x14ac:dyDescent="0.25">
      <c r="A5539" s="1">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4.25" customHeight="1" x14ac:dyDescent="0.25">
      <c r="A5540" s="1">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4.25" customHeight="1" x14ac:dyDescent="0.25">
      <c r="A5541" s="1">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4.25" customHeight="1" x14ac:dyDescent="0.25">
      <c r="A5542" s="1">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4.25" customHeight="1" x14ac:dyDescent="0.25">
      <c r="A5543" s="1">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4.25" customHeight="1" x14ac:dyDescent="0.25">
      <c r="A5544" s="1">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4.25" customHeight="1" x14ac:dyDescent="0.25">
      <c r="A5545" s="1">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4.25" customHeight="1" x14ac:dyDescent="0.25">
      <c r="A5546" s="1">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4.25" customHeight="1" x14ac:dyDescent="0.25">
      <c r="A5547" s="1">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4.25" customHeight="1" x14ac:dyDescent="0.25">
      <c r="A5548" s="1">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4.25" customHeight="1" x14ac:dyDescent="0.25">
      <c r="A5549" s="1">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4.25" customHeight="1" x14ac:dyDescent="0.25">
      <c r="A5550" s="1">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4.25" customHeight="1" x14ac:dyDescent="0.25">
      <c r="A5551" s="1">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4.25" customHeight="1" x14ac:dyDescent="0.25">
      <c r="A5552" s="1">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4.25" customHeight="1" x14ac:dyDescent="0.25">
      <c r="A5553" s="1">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4.25" customHeight="1" x14ac:dyDescent="0.25">
      <c r="A5554" s="1">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4.25" customHeight="1" x14ac:dyDescent="0.25">
      <c r="A5555" s="1">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4.25" customHeight="1" x14ac:dyDescent="0.25">
      <c r="A5556" s="1">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4.25" customHeight="1" x14ac:dyDescent="0.25">
      <c r="A5557" s="1">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4.25" customHeight="1" x14ac:dyDescent="0.25">
      <c r="A5558" s="1">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4.25" customHeight="1" x14ac:dyDescent="0.25">
      <c r="A5559" s="1">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4.25" customHeight="1" x14ac:dyDescent="0.25">
      <c r="A5560" s="1">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4.25" customHeight="1" x14ac:dyDescent="0.25">
      <c r="A5561" s="1">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4.25" customHeight="1" x14ac:dyDescent="0.25">
      <c r="A5562" s="1">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4.25" customHeight="1" x14ac:dyDescent="0.25">
      <c r="A5563" s="1">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4.25" customHeight="1" x14ac:dyDescent="0.25">
      <c r="A5564" s="1">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4.25" customHeight="1" x14ac:dyDescent="0.25">
      <c r="A5565" s="1">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4.25" customHeight="1" x14ac:dyDescent="0.25">
      <c r="A5566" s="1">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4.25" customHeight="1" x14ac:dyDescent="0.25">
      <c r="A5567" s="1">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4.25" customHeight="1" x14ac:dyDescent="0.25">
      <c r="A5568" s="1">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4.25" customHeight="1" x14ac:dyDescent="0.25">
      <c r="A5569" s="1">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4.25" customHeight="1" x14ac:dyDescent="0.25">
      <c r="A5570" s="1">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4.25" customHeight="1" x14ac:dyDescent="0.25">
      <c r="A5571" s="1">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4.25" customHeight="1" x14ac:dyDescent="0.25">
      <c r="A5572" s="1">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4.25" customHeight="1" x14ac:dyDescent="0.25">
      <c r="A5573" s="1">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4.25" customHeight="1" x14ac:dyDescent="0.25">
      <c r="A5574" s="1">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4.25" customHeight="1" x14ac:dyDescent="0.25">
      <c r="A5575" s="1">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4.25" customHeight="1" x14ac:dyDescent="0.25">
      <c r="A5576" s="1">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4.25" customHeight="1" x14ac:dyDescent="0.25">
      <c r="A5577" s="1">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4.25" customHeight="1" x14ac:dyDescent="0.25">
      <c r="A5578" s="1">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4.25" customHeight="1" x14ac:dyDescent="0.25">
      <c r="A5579" s="1">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4.25" customHeight="1" x14ac:dyDescent="0.25">
      <c r="A5580" s="1">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4.25" customHeight="1" x14ac:dyDescent="0.25">
      <c r="A5581" s="1">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4.25" customHeight="1" x14ac:dyDescent="0.25">
      <c r="A5582" s="1">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4.25" customHeight="1" x14ac:dyDescent="0.25">
      <c r="A5583" s="1">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4.25" customHeight="1" x14ac:dyDescent="0.25">
      <c r="A5584" s="1">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4.25" customHeight="1" x14ac:dyDescent="0.25">
      <c r="A5585" s="1">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4.25" customHeight="1" x14ac:dyDescent="0.25">
      <c r="A5586" s="1">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4.25" customHeight="1" x14ac:dyDescent="0.25">
      <c r="A5587" s="1">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4.25" customHeight="1" x14ac:dyDescent="0.25">
      <c r="A5588" s="1">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4.25" customHeight="1" x14ac:dyDescent="0.25">
      <c r="A5589" s="1">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4.25" customHeight="1" x14ac:dyDescent="0.25">
      <c r="A5590" s="1">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4.25" customHeight="1" x14ac:dyDescent="0.25">
      <c r="A5591" s="1">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4.25" customHeight="1" x14ac:dyDescent="0.25">
      <c r="A5592" s="1">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4.25" customHeight="1" x14ac:dyDescent="0.25">
      <c r="A5593" s="1">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4.25" customHeight="1" x14ac:dyDescent="0.25">
      <c r="A5594" s="1">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4.25" customHeight="1" x14ac:dyDescent="0.25">
      <c r="A5595" s="1">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4.25" customHeight="1" x14ac:dyDescent="0.25">
      <c r="A5596" s="1">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4.25" customHeight="1" x14ac:dyDescent="0.25">
      <c r="A5597" s="1">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4.25" customHeight="1" x14ac:dyDescent="0.25">
      <c r="A5598" s="1">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4.25" customHeight="1" x14ac:dyDescent="0.25">
      <c r="A5599" s="1">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4.25" customHeight="1" x14ac:dyDescent="0.25">
      <c r="A5600" s="1">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4.25" customHeight="1" x14ac:dyDescent="0.25">
      <c r="A5601" s="1">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4.25" customHeight="1" x14ac:dyDescent="0.25">
      <c r="A5602" s="1">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4.25" customHeight="1" x14ac:dyDescent="0.25">
      <c r="A5603" s="1">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4.25" customHeight="1" x14ac:dyDescent="0.25">
      <c r="A5604" s="1">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4.25" customHeight="1" x14ac:dyDescent="0.25">
      <c r="A5605" s="1">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4.25" customHeight="1" x14ac:dyDescent="0.25">
      <c r="A5606" s="1">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4.25" customHeight="1" x14ac:dyDescent="0.25">
      <c r="A5607" s="1">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4.25" customHeight="1" x14ac:dyDescent="0.25">
      <c r="A5608" s="1">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4.25" customHeight="1" x14ac:dyDescent="0.25">
      <c r="A5609" s="1">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4.25" customHeight="1" x14ac:dyDescent="0.25">
      <c r="A5610" s="1">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4.25" customHeight="1" x14ac:dyDescent="0.25">
      <c r="A5611" s="1">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4.25" customHeight="1" x14ac:dyDescent="0.25">
      <c r="A5612" s="1">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4.25" customHeight="1" x14ac:dyDescent="0.25">
      <c r="A5613" s="1">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4.25" customHeight="1" x14ac:dyDescent="0.25">
      <c r="A5614" s="1">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4.25" customHeight="1" x14ac:dyDescent="0.25">
      <c r="A5615" s="1">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4.25" customHeight="1" x14ac:dyDescent="0.25">
      <c r="A5616" s="1">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4.25" customHeight="1" x14ac:dyDescent="0.25">
      <c r="A5617" s="1">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4.25" customHeight="1" x14ac:dyDescent="0.25">
      <c r="A5618" s="1">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4.25" customHeight="1" x14ac:dyDescent="0.25">
      <c r="A5619" s="1">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4.25" customHeight="1" x14ac:dyDescent="0.25">
      <c r="A5620" s="1">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4.25" customHeight="1" x14ac:dyDescent="0.25">
      <c r="A5621" s="1">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4.25" customHeight="1" x14ac:dyDescent="0.25">
      <c r="A5622" s="1">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4.25" customHeight="1" x14ac:dyDescent="0.25">
      <c r="A5623" s="1">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4.25" customHeight="1" x14ac:dyDescent="0.25">
      <c r="A5624" s="1">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4.25" customHeight="1" x14ac:dyDescent="0.25">
      <c r="A5625" s="1">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4.25" customHeight="1" x14ac:dyDescent="0.25">
      <c r="A5626" s="1">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4.25" customHeight="1" x14ac:dyDescent="0.25">
      <c r="A5627" s="1">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4.25" customHeight="1" x14ac:dyDescent="0.25">
      <c r="A5628" s="1">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4.25" customHeight="1" x14ac:dyDescent="0.25">
      <c r="A5629" s="1">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4.25" customHeight="1" x14ac:dyDescent="0.25">
      <c r="A5630" s="1">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4.25" customHeight="1" x14ac:dyDescent="0.25">
      <c r="A5631" s="1">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4.25" customHeight="1" x14ac:dyDescent="0.25">
      <c r="A5632" s="1">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4.25" customHeight="1" x14ac:dyDescent="0.25">
      <c r="A5633" s="1">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4.25" customHeight="1" x14ac:dyDescent="0.25">
      <c r="A5634" s="1">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4.25" customHeight="1" x14ac:dyDescent="0.25">
      <c r="A5635" s="1">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4.25" customHeight="1" x14ac:dyDescent="0.25">
      <c r="A5636" s="1">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4.25" customHeight="1" x14ac:dyDescent="0.25">
      <c r="A5637" s="1">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4.25" customHeight="1" x14ac:dyDescent="0.25">
      <c r="A5638" s="1">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4.25" customHeight="1" x14ac:dyDescent="0.25">
      <c r="A5639" s="1">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4.25" customHeight="1" x14ac:dyDescent="0.25">
      <c r="A5640" s="1">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4.25" customHeight="1" x14ac:dyDescent="0.25">
      <c r="A5641" s="1">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4.25" customHeight="1" x14ac:dyDescent="0.25">
      <c r="A5642" s="1">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4.25" customHeight="1" x14ac:dyDescent="0.25">
      <c r="A5643" s="1">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4.25" customHeight="1" x14ac:dyDescent="0.25">
      <c r="A5644" s="1">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4.25" customHeight="1" x14ac:dyDescent="0.25">
      <c r="A5645" s="1">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4.25" customHeight="1" x14ac:dyDescent="0.25">
      <c r="A5646" s="1">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4.25" customHeight="1" x14ac:dyDescent="0.25">
      <c r="A5647" s="1">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4.25" customHeight="1" x14ac:dyDescent="0.25">
      <c r="A5648" s="1">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4.25" customHeight="1" x14ac:dyDescent="0.25">
      <c r="A5649" s="1">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4.25" customHeight="1" x14ac:dyDescent="0.25">
      <c r="A5650" s="1">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4.25" customHeight="1" x14ac:dyDescent="0.25">
      <c r="A5651" s="1">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4.25" customHeight="1" x14ac:dyDescent="0.25">
      <c r="A5652" s="1">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4.25" customHeight="1" x14ac:dyDescent="0.25">
      <c r="A5653" s="1">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4.25" customHeight="1" x14ac:dyDescent="0.25">
      <c r="A5654" s="1">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4.25" customHeight="1" x14ac:dyDescent="0.25">
      <c r="A5655" s="1">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4.25" customHeight="1" x14ac:dyDescent="0.25">
      <c r="A5656" s="1">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4.25" customHeight="1" x14ac:dyDescent="0.25">
      <c r="A5657" s="1">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4.25" customHeight="1" x14ac:dyDescent="0.25">
      <c r="A5658" s="1">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4.25" customHeight="1" x14ac:dyDescent="0.25">
      <c r="A5659" s="1">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4.25" customHeight="1" x14ac:dyDescent="0.25">
      <c r="A5660" s="1">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4.25" customHeight="1" x14ac:dyDescent="0.25">
      <c r="A5661" s="1">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4.25" customHeight="1" x14ac:dyDescent="0.25">
      <c r="A5662" s="1">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4.25" customHeight="1" x14ac:dyDescent="0.25">
      <c r="A5663" s="1">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4.25" customHeight="1" x14ac:dyDescent="0.25">
      <c r="A5664" s="1">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4.25" customHeight="1" x14ac:dyDescent="0.25">
      <c r="A5665" s="1">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4.25" customHeight="1" x14ac:dyDescent="0.25">
      <c r="A5666" s="1">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4.25" customHeight="1" x14ac:dyDescent="0.25">
      <c r="A5667" s="1">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4.25" customHeight="1" x14ac:dyDescent="0.25">
      <c r="A5668" s="1">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4.25" customHeight="1" x14ac:dyDescent="0.25">
      <c r="A5669" s="1">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4.25" customHeight="1" x14ac:dyDescent="0.25">
      <c r="A5670" s="1">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4.25" customHeight="1" x14ac:dyDescent="0.25">
      <c r="A5671" s="1">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4.25" customHeight="1" x14ac:dyDescent="0.25">
      <c r="A5672" s="1">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4.25" customHeight="1" x14ac:dyDescent="0.25">
      <c r="A5673" s="1">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4.25" customHeight="1" x14ac:dyDescent="0.25">
      <c r="A5674" s="1">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4.25" customHeight="1" x14ac:dyDescent="0.25">
      <c r="A5675" s="1">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4.25" customHeight="1" x14ac:dyDescent="0.25">
      <c r="A5676" s="1">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4.25" customHeight="1" x14ac:dyDescent="0.25">
      <c r="A5677" s="1">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4.25" customHeight="1" x14ac:dyDescent="0.25">
      <c r="A5678" s="1">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4.25" customHeight="1" x14ac:dyDescent="0.25">
      <c r="A5679" s="1">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4.25" customHeight="1" x14ac:dyDescent="0.25">
      <c r="A5680" s="1">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4.25" customHeight="1" x14ac:dyDescent="0.25">
      <c r="A5681" s="1">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4.25" customHeight="1" x14ac:dyDescent="0.25">
      <c r="A5682" s="1">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4.25" customHeight="1" x14ac:dyDescent="0.25">
      <c r="A5683" s="1">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4.25" customHeight="1" x14ac:dyDescent="0.25">
      <c r="A5684" s="1">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4.25" customHeight="1" x14ac:dyDescent="0.25">
      <c r="A5685" s="1">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4.25" customHeight="1" x14ac:dyDescent="0.25">
      <c r="A5686" s="1">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4.25" customHeight="1" x14ac:dyDescent="0.25">
      <c r="A5687" s="1">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4.25" customHeight="1" x14ac:dyDescent="0.25">
      <c r="A5688" s="1">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4.25" customHeight="1" x14ac:dyDescent="0.25">
      <c r="A5689" s="1">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4.25" customHeight="1" x14ac:dyDescent="0.25">
      <c r="A5690" s="1">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4.25" customHeight="1" x14ac:dyDescent="0.25">
      <c r="A5691" s="1">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4.25" customHeight="1" x14ac:dyDescent="0.25">
      <c r="A5692" s="1">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4.25" customHeight="1" x14ac:dyDescent="0.25">
      <c r="A5693" s="1">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4.25" customHeight="1" x14ac:dyDescent="0.25">
      <c r="A5694" s="1">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4.25" customHeight="1" x14ac:dyDescent="0.25">
      <c r="A5695" s="1">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4.25" customHeight="1" x14ac:dyDescent="0.25">
      <c r="A5696" s="1">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4.25" customHeight="1" x14ac:dyDescent="0.25">
      <c r="A5697" s="1">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4.25" customHeight="1" x14ac:dyDescent="0.25">
      <c r="A5698" s="1">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4.25" customHeight="1" x14ac:dyDescent="0.25">
      <c r="A5699" s="1">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4.25" customHeight="1" x14ac:dyDescent="0.25">
      <c r="A5700" s="1">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4.25" customHeight="1" x14ac:dyDescent="0.25">
      <c r="A5701" s="1">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4.25" customHeight="1" x14ac:dyDescent="0.25">
      <c r="A5702" s="1">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4.25" customHeight="1" x14ac:dyDescent="0.25">
      <c r="A5703" s="1">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4.25" customHeight="1" x14ac:dyDescent="0.25">
      <c r="A5704" s="1">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4.25" customHeight="1" x14ac:dyDescent="0.25">
      <c r="A5705" s="1">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4.25" customHeight="1" x14ac:dyDescent="0.25">
      <c r="A5706" s="1">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4.25" customHeight="1" x14ac:dyDescent="0.25">
      <c r="A5707" s="1">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4.25" customHeight="1" x14ac:dyDescent="0.25">
      <c r="A5708" s="1">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4.25" customHeight="1" x14ac:dyDescent="0.25">
      <c r="A5709" s="1">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4.25" customHeight="1" x14ac:dyDescent="0.25">
      <c r="A5710" s="1">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4.25" customHeight="1" x14ac:dyDescent="0.25">
      <c r="A5711" s="1">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4.25" customHeight="1" x14ac:dyDescent="0.25">
      <c r="A5712" s="1">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4.25" customHeight="1" x14ac:dyDescent="0.25">
      <c r="A5713" s="1">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4.25" customHeight="1" x14ac:dyDescent="0.25">
      <c r="A5714" s="1">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4.25" customHeight="1" x14ac:dyDescent="0.25">
      <c r="A5715" s="1">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4.25" customHeight="1" x14ac:dyDescent="0.25">
      <c r="A5716" s="1">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4.25" customHeight="1" x14ac:dyDescent="0.25">
      <c r="A5717" s="1">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4.25" customHeight="1" x14ac:dyDescent="0.25">
      <c r="A5718" s="1">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4.25" customHeight="1" x14ac:dyDescent="0.25">
      <c r="A5719" s="1">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4.25" customHeight="1" x14ac:dyDescent="0.25">
      <c r="A5720" s="1">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4.25" customHeight="1" x14ac:dyDescent="0.25">
      <c r="A5721" s="1">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4.25" customHeight="1" x14ac:dyDescent="0.25">
      <c r="A5722" s="1">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4.25" customHeight="1" x14ac:dyDescent="0.25">
      <c r="A5723" s="1">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4.25" customHeight="1" x14ac:dyDescent="0.25">
      <c r="A5724" s="1">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4.25" customHeight="1" x14ac:dyDescent="0.25">
      <c r="A5725" s="1">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4.25" customHeight="1" x14ac:dyDescent="0.25">
      <c r="A5726" s="1">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4.25" customHeight="1" x14ac:dyDescent="0.25">
      <c r="A5727" s="1">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4.25" customHeight="1" x14ac:dyDescent="0.25">
      <c r="A5728" s="1">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4.25" customHeight="1" x14ac:dyDescent="0.25">
      <c r="A5729" s="1">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4.25" customHeight="1" x14ac:dyDescent="0.25">
      <c r="A5730" s="1">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4.25" customHeight="1" x14ac:dyDescent="0.25">
      <c r="A5731" s="1">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4.25" customHeight="1" x14ac:dyDescent="0.25">
      <c r="A5732" s="1">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4.25" customHeight="1" x14ac:dyDescent="0.25">
      <c r="A5733" s="1">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4.25" customHeight="1" x14ac:dyDescent="0.25">
      <c r="A5734" s="1">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4.25" customHeight="1" x14ac:dyDescent="0.25">
      <c r="A5735" s="1">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4.25" customHeight="1" x14ac:dyDescent="0.25">
      <c r="A5736" s="1">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4.25" customHeight="1" x14ac:dyDescent="0.25">
      <c r="A5737" s="1">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4.25" customHeight="1" x14ac:dyDescent="0.25">
      <c r="A5738" s="1">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4.25" customHeight="1" x14ac:dyDescent="0.25">
      <c r="A5739" s="1">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4.25" customHeight="1" x14ac:dyDescent="0.25">
      <c r="A5740" s="1">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4.25" customHeight="1" x14ac:dyDescent="0.25">
      <c r="A5741" s="1">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4.25" customHeight="1" x14ac:dyDescent="0.25">
      <c r="A5742" s="1">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4.25" customHeight="1" x14ac:dyDescent="0.25">
      <c r="A5743" s="1">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4.25" customHeight="1" x14ac:dyDescent="0.25">
      <c r="A5744" s="1">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4.25" customHeight="1" x14ac:dyDescent="0.25">
      <c r="A5745" s="1">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4.25" customHeight="1" x14ac:dyDescent="0.25">
      <c r="A5746" s="1">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4.25" customHeight="1" x14ac:dyDescent="0.25">
      <c r="A5747" s="1">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4.25" customHeight="1" x14ac:dyDescent="0.25">
      <c r="A5748" s="1">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4.25" customHeight="1" x14ac:dyDescent="0.25">
      <c r="A5749" s="1">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4.25" customHeight="1" x14ac:dyDescent="0.25">
      <c r="A5750" s="1">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4.25" customHeight="1" x14ac:dyDescent="0.25">
      <c r="A5751" s="1">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4.25" customHeight="1" x14ac:dyDescent="0.25">
      <c r="A5752" s="1">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4.25" customHeight="1" x14ac:dyDescent="0.25">
      <c r="A5753" s="1">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4.25" customHeight="1" x14ac:dyDescent="0.25">
      <c r="A5754" s="1">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4.25" customHeight="1" x14ac:dyDescent="0.25">
      <c r="A5755" s="1">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4.25" customHeight="1" x14ac:dyDescent="0.25">
      <c r="A5756" s="1">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4.25" customHeight="1" x14ac:dyDescent="0.25">
      <c r="A5757" s="1">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4.25" customHeight="1" x14ac:dyDescent="0.25">
      <c r="A5758" s="1">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4.25" customHeight="1" x14ac:dyDescent="0.25">
      <c r="A5759" s="1">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4.25" customHeight="1" x14ac:dyDescent="0.25">
      <c r="A5760" s="1">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4.25" customHeight="1" x14ac:dyDescent="0.25">
      <c r="A5761" s="1">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4.25" customHeight="1" x14ac:dyDescent="0.25">
      <c r="A5762" s="1">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4.25" customHeight="1" x14ac:dyDescent="0.25">
      <c r="A5763" s="1">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4.25" customHeight="1" x14ac:dyDescent="0.25">
      <c r="A5764" s="1">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4.25" customHeight="1" x14ac:dyDescent="0.25">
      <c r="A5765" s="1">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4.25" customHeight="1" x14ac:dyDescent="0.25">
      <c r="A5766" s="1">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4.25" customHeight="1" x14ac:dyDescent="0.25">
      <c r="A5767" s="1">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4.25" customHeight="1" x14ac:dyDescent="0.25">
      <c r="A5768" s="1">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4.25" customHeight="1" x14ac:dyDescent="0.25">
      <c r="A5769" s="1">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4.25" customHeight="1" x14ac:dyDescent="0.25">
      <c r="A5770" s="1">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4.25" customHeight="1" x14ac:dyDescent="0.25">
      <c r="A5771" s="1">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4.25" customHeight="1" x14ac:dyDescent="0.25">
      <c r="A5772" s="1">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4.25" customHeight="1" x14ac:dyDescent="0.25">
      <c r="A5773" s="1">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4.25" customHeight="1" x14ac:dyDescent="0.25">
      <c r="A5774" s="1">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4.25" customHeight="1" x14ac:dyDescent="0.25">
      <c r="A5775" s="1">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4.25" customHeight="1" x14ac:dyDescent="0.25">
      <c r="A5776" s="1">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4.25" customHeight="1" x14ac:dyDescent="0.25">
      <c r="A5777" s="1">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4.25" customHeight="1" x14ac:dyDescent="0.25">
      <c r="A5778" s="1">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4.25" customHeight="1" x14ac:dyDescent="0.25">
      <c r="A5779" s="1">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4.25" customHeight="1" x14ac:dyDescent="0.25">
      <c r="A5780" s="1">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4.25" customHeight="1" x14ac:dyDescent="0.25">
      <c r="A5781" s="1">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4.25" customHeight="1" x14ac:dyDescent="0.25">
      <c r="A5782" s="1">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4.25" customHeight="1" x14ac:dyDescent="0.25">
      <c r="A5783" s="1">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4.25" customHeight="1" x14ac:dyDescent="0.25">
      <c r="A5784" s="1">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4.25" customHeight="1" x14ac:dyDescent="0.25">
      <c r="A5785" s="1">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4.25" customHeight="1" x14ac:dyDescent="0.25">
      <c r="A5786" s="1">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4.25" customHeight="1" x14ac:dyDescent="0.25">
      <c r="A5787" s="1">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4.25" customHeight="1" x14ac:dyDescent="0.25">
      <c r="A5788" s="1">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4.25" customHeight="1" x14ac:dyDescent="0.25">
      <c r="A5789" s="1">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4.25" customHeight="1" x14ac:dyDescent="0.25">
      <c r="A5790" s="1">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4.25" customHeight="1" x14ac:dyDescent="0.25">
      <c r="A5791" s="1">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4.25" customHeight="1" x14ac:dyDescent="0.25">
      <c r="A5792" s="1">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4.25" customHeight="1" x14ac:dyDescent="0.25">
      <c r="A5793" s="1">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4.25" customHeight="1" x14ac:dyDescent="0.25">
      <c r="A5794" s="1">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4.25" customHeight="1" x14ac:dyDescent="0.25">
      <c r="A5795" s="1">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4.25" customHeight="1" x14ac:dyDescent="0.25">
      <c r="A5796" s="1">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4.25" customHeight="1" x14ac:dyDescent="0.25">
      <c r="A5797" s="1">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4.25" customHeight="1" x14ac:dyDescent="0.25">
      <c r="A5798" s="1">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4.25" customHeight="1" x14ac:dyDescent="0.25">
      <c r="A5799" s="1">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4.25" customHeight="1" x14ac:dyDescent="0.25">
      <c r="A5800" s="1">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4.25" customHeight="1" x14ac:dyDescent="0.25">
      <c r="A5801" s="1">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4.25" customHeight="1" x14ac:dyDescent="0.25">
      <c r="A5802" s="1">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4.25" customHeight="1" x14ac:dyDescent="0.25">
      <c r="A5803" s="1">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4.25" customHeight="1" x14ac:dyDescent="0.25">
      <c r="A5804" s="1">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4.25" customHeight="1" x14ac:dyDescent="0.25">
      <c r="A5805" s="1">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4.25" customHeight="1" x14ac:dyDescent="0.25">
      <c r="A5806" s="1">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4.25" customHeight="1" x14ac:dyDescent="0.25">
      <c r="A5807" s="1">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4.25" customHeight="1" x14ac:dyDescent="0.25">
      <c r="A5808" s="1">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4.25" customHeight="1" x14ac:dyDescent="0.25">
      <c r="A5809" s="1">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4.25" customHeight="1" x14ac:dyDescent="0.25">
      <c r="A5810" s="1">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4.25" customHeight="1" x14ac:dyDescent="0.25">
      <c r="A5811" s="1">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4.25" customHeight="1" x14ac:dyDescent="0.25">
      <c r="A5812" s="1">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4.25" customHeight="1" x14ac:dyDescent="0.25">
      <c r="A5813" s="1">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4.25" customHeight="1" x14ac:dyDescent="0.25">
      <c r="A5814" s="1">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4.25" customHeight="1" x14ac:dyDescent="0.25">
      <c r="A5815" s="1">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4.25" customHeight="1" x14ac:dyDescent="0.25">
      <c r="A5816" s="1">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4.25" customHeight="1" x14ac:dyDescent="0.25">
      <c r="A5817" s="1">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4.25" customHeight="1" x14ac:dyDescent="0.25">
      <c r="A5818" s="1">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4.25" customHeight="1" x14ac:dyDescent="0.25">
      <c r="A5819" s="1">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4.25" customHeight="1" x14ac:dyDescent="0.25">
      <c r="A5820" s="1">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4.25" customHeight="1" x14ac:dyDescent="0.25">
      <c r="A5821" s="1">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4.25" customHeight="1" x14ac:dyDescent="0.25">
      <c r="A5822" s="1">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4.25" customHeight="1" x14ac:dyDescent="0.25">
      <c r="A5823" s="1">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4.25" customHeight="1" x14ac:dyDescent="0.25">
      <c r="A5824" s="1">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4.25" customHeight="1" x14ac:dyDescent="0.25">
      <c r="A5825" s="1">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4.25" customHeight="1" x14ac:dyDescent="0.25">
      <c r="A5826" s="1">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4.25" customHeight="1" x14ac:dyDescent="0.25">
      <c r="A5827" s="1">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4.25" customHeight="1" x14ac:dyDescent="0.25">
      <c r="A5828" s="1">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4.25" customHeight="1" x14ac:dyDescent="0.25">
      <c r="A5829" s="1">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4.25" customHeight="1" x14ac:dyDescent="0.25">
      <c r="A5830" s="1">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4.25" customHeight="1" x14ac:dyDescent="0.25">
      <c r="A5831" s="1">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4.25" customHeight="1" x14ac:dyDescent="0.25">
      <c r="A5832" s="1">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4.25" customHeight="1" x14ac:dyDescent="0.25">
      <c r="A5833" s="1">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4.25" customHeight="1" x14ac:dyDescent="0.25">
      <c r="A5834" s="1">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4.25" customHeight="1" x14ac:dyDescent="0.25">
      <c r="A5835" s="1">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4.25" customHeight="1" x14ac:dyDescent="0.25">
      <c r="A5836" s="1">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4.25" customHeight="1" x14ac:dyDescent="0.25">
      <c r="A5837" s="1">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4.25" customHeight="1" x14ac:dyDescent="0.25">
      <c r="A5838" s="1">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4.25" customHeight="1" x14ac:dyDescent="0.25">
      <c r="A5839" s="1">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4.25" customHeight="1" x14ac:dyDescent="0.25">
      <c r="A5840" s="1">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4.25" customHeight="1" x14ac:dyDescent="0.25">
      <c r="A5841" s="1">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4.25" customHeight="1" x14ac:dyDescent="0.25">
      <c r="A5842" s="1">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4.25" customHeight="1" x14ac:dyDescent="0.25">
      <c r="A5843" s="1">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4.25" customHeight="1" x14ac:dyDescent="0.25">
      <c r="A5844" s="1">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4.25" customHeight="1" x14ac:dyDescent="0.25">
      <c r="A5845" s="1">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4.25" customHeight="1" x14ac:dyDescent="0.25">
      <c r="A5846" s="1">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4.25" customHeight="1" x14ac:dyDescent="0.25">
      <c r="A5847" s="1">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4.25" customHeight="1" x14ac:dyDescent="0.25">
      <c r="A5848" s="1">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4.25" customHeight="1" x14ac:dyDescent="0.25">
      <c r="A5849" s="1">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4.25" customHeight="1" x14ac:dyDescent="0.25">
      <c r="A5850" s="1">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4.25" customHeight="1" x14ac:dyDescent="0.25">
      <c r="A5851" s="1">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4.25" customHeight="1" x14ac:dyDescent="0.25">
      <c r="A5852" s="1">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4.25" customHeight="1" x14ac:dyDescent="0.25">
      <c r="A5853" s="1">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4.25" customHeight="1" x14ac:dyDescent="0.25">
      <c r="A5854" s="1">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4.25" customHeight="1" x14ac:dyDescent="0.25">
      <c r="A5855" s="1">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4.25" customHeight="1" x14ac:dyDescent="0.25">
      <c r="A5856" s="1">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4.25" customHeight="1" x14ac:dyDescent="0.25">
      <c r="A5857" s="1">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4.25" customHeight="1" x14ac:dyDescent="0.25">
      <c r="A5858" s="1">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4.25" customHeight="1" x14ac:dyDescent="0.25">
      <c r="A5859" s="1">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4.25" customHeight="1" x14ac:dyDescent="0.25">
      <c r="A5860" s="1">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4.25" customHeight="1" x14ac:dyDescent="0.25">
      <c r="A5861" s="1">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4.25" customHeight="1" x14ac:dyDescent="0.25">
      <c r="A5862" s="1">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4.25" customHeight="1" x14ac:dyDescent="0.25">
      <c r="A5863" s="1">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4.25" customHeight="1" x14ac:dyDescent="0.25">
      <c r="A5864" s="1">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4.25" customHeight="1" x14ac:dyDescent="0.25">
      <c r="A5865" s="1">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4.25" customHeight="1" x14ac:dyDescent="0.25">
      <c r="A5866" s="1">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4.25" customHeight="1" x14ac:dyDescent="0.25">
      <c r="A5867" s="1">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4.25" customHeight="1" x14ac:dyDescent="0.25">
      <c r="A5868" s="1">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4.25" customHeight="1" x14ac:dyDescent="0.25">
      <c r="A5869" s="1">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4.25" customHeight="1" x14ac:dyDescent="0.25">
      <c r="A5870" s="1">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4.25" customHeight="1" x14ac:dyDescent="0.25">
      <c r="A5871" s="1">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4.25" customHeight="1" x14ac:dyDescent="0.25">
      <c r="A5872" s="1">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4.25" customHeight="1" x14ac:dyDescent="0.25">
      <c r="A5873" s="1">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4.25" customHeight="1" x14ac:dyDescent="0.25">
      <c r="A5874" s="1">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4.25" customHeight="1" x14ac:dyDescent="0.25">
      <c r="A5875" s="1">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4.25" customHeight="1" x14ac:dyDescent="0.25">
      <c r="A5876" s="1">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4.25" customHeight="1" x14ac:dyDescent="0.25">
      <c r="A5877" s="1">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4.25" customHeight="1" x14ac:dyDescent="0.25">
      <c r="A5878" s="1">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4.25" customHeight="1" x14ac:dyDescent="0.25">
      <c r="A5879" s="1">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4.25" customHeight="1" x14ac:dyDescent="0.25">
      <c r="A5880" s="1">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4.25" customHeight="1" x14ac:dyDescent="0.25">
      <c r="A5881" s="1">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4.25" customHeight="1" x14ac:dyDescent="0.25">
      <c r="A5882" s="1">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4.25" customHeight="1" x14ac:dyDescent="0.25">
      <c r="A5883" s="1">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4.25" customHeight="1" x14ac:dyDescent="0.25">
      <c r="A5884" s="1">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4.25" customHeight="1" x14ac:dyDescent="0.25">
      <c r="A5885" s="1">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4.25" customHeight="1" x14ac:dyDescent="0.25">
      <c r="A5886" s="1">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4.25" customHeight="1" x14ac:dyDescent="0.25">
      <c r="A5887" s="1">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4.25" customHeight="1" x14ac:dyDescent="0.25">
      <c r="A5888" s="1">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4.25" customHeight="1" x14ac:dyDescent="0.25">
      <c r="A5889" s="1">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4.25" customHeight="1" x14ac:dyDescent="0.25">
      <c r="A5890" s="1">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4.25" customHeight="1" x14ac:dyDescent="0.25">
      <c r="A5891" s="1">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4.25" customHeight="1" x14ac:dyDescent="0.25">
      <c r="A5892" s="1">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4.25" customHeight="1" x14ac:dyDescent="0.25">
      <c r="A5893" s="1">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4.25" customHeight="1" x14ac:dyDescent="0.25">
      <c r="A5894" s="1">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4.25" customHeight="1" x14ac:dyDescent="0.25">
      <c r="A5895" s="1">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4.25" customHeight="1" x14ac:dyDescent="0.25">
      <c r="A5896" s="1">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4.25" customHeight="1" x14ac:dyDescent="0.25">
      <c r="A5897" s="1">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4.25" customHeight="1" x14ac:dyDescent="0.25">
      <c r="A5898" s="1">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4.25" customHeight="1" x14ac:dyDescent="0.25">
      <c r="A5899" s="1">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4.25" customHeight="1" x14ac:dyDescent="0.25">
      <c r="A5900" s="1">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4.25" customHeight="1" x14ac:dyDescent="0.25">
      <c r="A5901" s="1">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4.25" customHeight="1" x14ac:dyDescent="0.25">
      <c r="A5902" s="1">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4.25" customHeight="1" x14ac:dyDescent="0.25">
      <c r="A5903" s="1">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4.25" customHeight="1" x14ac:dyDescent="0.25">
      <c r="A5904" s="1">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4.25" customHeight="1" x14ac:dyDescent="0.25">
      <c r="A5905" s="1">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4.25" customHeight="1" x14ac:dyDescent="0.25">
      <c r="A5906" s="1">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4.25" customHeight="1" x14ac:dyDescent="0.25">
      <c r="A5907" s="1">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4.25" customHeight="1" x14ac:dyDescent="0.25">
      <c r="A5908" s="1">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4.25" customHeight="1" x14ac:dyDescent="0.25">
      <c r="A5909" s="1">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4.25" customHeight="1" x14ac:dyDescent="0.25">
      <c r="A5910" s="1">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4.25" customHeight="1" x14ac:dyDescent="0.25">
      <c r="A5911" s="1">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4.25" customHeight="1" x14ac:dyDescent="0.25">
      <c r="A5912" s="1">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4.25" customHeight="1" x14ac:dyDescent="0.25">
      <c r="A5913" s="1">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4.25" customHeight="1" x14ac:dyDescent="0.25">
      <c r="A5914" s="1">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4.25" customHeight="1" x14ac:dyDescent="0.25">
      <c r="A5915" s="1">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4.25" customHeight="1" x14ac:dyDescent="0.25">
      <c r="A5916" s="1">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4.25" customHeight="1" x14ac:dyDescent="0.25">
      <c r="A5917" s="1">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4.25" customHeight="1" x14ac:dyDescent="0.25">
      <c r="A5918" s="1">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4.25" customHeight="1" x14ac:dyDescent="0.25">
      <c r="A5919" s="1">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4.25" customHeight="1" x14ac:dyDescent="0.25">
      <c r="A5920" s="1">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4.25" customHeight="1" x14ac:dyDescent="0.25">
      <c r="A5921" s="1">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4.25" customHeight="1" x14ac:dyDescent="0.25">
      <c r="A5922" s="1">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4.25" customHeight="1" x14ac:dyDescent="0.25">
      <c r="A5923" s="1">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4.25" customHeight="1" x14ac:dyDescent="0.25">
      <c r="A5924" s="1">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4.25" customHeight="1" x14ac:dyDescent="0.25">
      <c r="A5925" s="1">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4.25" customHeight="1" x14ac:dyDescent="0.25">
      <c r="A5926" s="1">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4.25" customHeight="1" x14ac:dyDescent="0.25">
      <c r="A5927" s="1">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4.25" customHeight="1" x14ac:dyDescent="0.25">
      <c r="A5928" s="1">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4.25" customHeight="1" x14ac:dyDescent="0.25">
      <c r="A5929" s="1">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4.25" customHeight="1" x14ac:dyDescent="0.25">
      <c r="A5930" s="1">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4.25" customHeight="1" x14ac:dyDescent="0.25">
      <c r="A5931" s="1">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4.25" customHeight="1" x14ac:dyDescent="0.25">
      <c r="A5932" s="1">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4.25" customHeight="1" x14ac:dyDescent="0.25">
      <c r="A5933" s="1">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4.25" customHeight="1" x14ac:dyDescent="0.25">
      <c r="A5934" s="1">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4.25" customHeight="1" x14ac:dyDescent="0.25">
      <c r="A5935" s="1">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4.25" customHeight="1" x14ac:dyDescent="0.25">
      <c r="A5936" s="1">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4.25" customHeight="1" x14ac:dyDescent="0.25">
      <c r="A5937" s="1">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4.25" customHeight="1" x14ac:dyDescent="0.25">
      <c r="A5938" s="1">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4.25" customHeight="1" x14ac:dyDescent="0.25">
      <c r="A5939" s="1">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4.25" customHeight="1" x14ac:dyDescent="0.25">
      <c r="A5940" s="1">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4.25" customHeight="1" x14ac:dyDescent="0.25">
      <c r="A5941" s="1">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4.25" customHeight="1" x14ac:dyDescent="0.25">
      <c r="A5942" s="1">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4.25" customHeight="1" x14ac:dyDescent="0.25">
      <c r="A5943" s="1">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4.25" customHeight="1" x14ac:dyDescent="0.25">
      <c r="A5944" s="1">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4.25" customHeight="1" x14ac:dyDescent="0.25">
      <c r="A5945" s="1">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4.25" customHeight="1" x14ac:dyDescent="0.25">
      <c r="A5946" s="1">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4.25" customHeight="1" x14ac:dyDescent="0.25">
      <c r="A5947" s="1">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4.25" customHeight="1" x14ac:dyDescent="0.25">
      <c r="A5948" s="1">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4.25" customHeight="1" x14ac:dyDescent="0.25">
      <c r="A5949" s="1">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4.25" customHeight="1" x14ac:dyDescent="0.25">
      <c r="A5950" s="1">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4.25" customHeight="1" x14ac:dyDescent="0.25">
      <c r="A5951" s="1">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4.25" customHeight="1" x14ac:dyDescent="0.25">
      <c r="A5952" s="1">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4.25" customHeight="1" x14ac:dyDescent="0.25">
      <c r="A5953" s="1">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4.25" customHeight="1" x14ac:dyDescent="0.25">
      <c r="A5954" s="1">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4.25" customHeight="1" x14ac:dyDescent="0.25">
      <c r="A5955" s="1">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4.25" customHeight="1" x14ac:dyDescent="0.25">
      <c r="A5956" s="1">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4.25" customHeight="1" x14ac:dyDescent="0.25">
      <c r="A5957" s="1">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4.25" customHeight="1" x14ac:dyDescent="0.25">
      <c r="A5958" s="1">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4.25" customHeight="1" x14ac:dyDescent="0.25">
      <c r="A5959" s="1">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4.25" customHeight="1" x14ac:dyDescent="0.25">
      <c r="A5960" s="1">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4.25" customHeight="1" x14ac:dyDescent="0.25">
      <c r="A5961" s="1">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4.25" customHeight="1" x14ac:dyDescent="0.25">
      <c r="A5962" s="1">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4.25" customHeight="1" x14ac:dyDescent="0.25">
      <c r="A5963" s="1">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4.25" customHeight="1" x14ac:dyDescent="0.25">
      <c r="A5964" s="1">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4.25" customHeight="1" x14ac:dyDescent="0.25">
      <c r="A5965" s="1">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4.25" customHeight="1" x14ac:dyDescent="0.25">
      <c r="A5966" s="1">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4.25" customHeight="1" x14ac:dyDescent="0.25">
      <c r="A5967" s="1">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4.25" customHeight="1" x14ac:dyDescent="0.25">
      <c r="A5968" s="1">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4.25" customHeight="1" x14ac:dyDescent="0.25">
      <c r="A5969" s="1">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4.25" customHeight="1" x14ac:dyDescent="0.25">
      <c r="A5970" s="1">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4.25" customHeight="1" x14ac:dyDescent="0.25">
      <c r="A5971" s="1">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4.25" customHeight="1" x14ac:dyDescent="0.25">
      <c r="A5972" s="1">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4.25" customHeight="1" x14ac:dyDescent="0.25">
      <c r="A5973" s="1">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4.25" customHeight="1" x14ac:dyDescent="0.25">
      <c r="A5974" s="1">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4.25" customHeight="1" x14ac:dyDescent="0.25">
      <c r="A5975" s="1">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4.25" customHeight="1" x14ac:dyDescent="0.25">
      <c r="A5976" s="1">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4.25" customHeight="1" x14ac:dyDescent="0.25">
      <c r="A5977" s="1">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4.25" customHeight="1" x14ac:dyDescent="0.25">
      <c r="A5978" s="1">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4.25" customHeight="1" x14ac:dyDescent="0.25">
      <c r="A5979" s="1">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4.25" customHeight="1" x14ac:dyDescent="0.25">
      <c r="A5980" s="1">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4.25" customHeight="1" x14ac:dyDescent="0.25">
      <c r="A5981" s="1">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4.25" customHeight="1" x14ac:dyDescent="0.25">
      <c r="A5982" s="1">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4.25" customHeight="1" x14ac:dyDescent="0.25">
      <c r="A5983" s="1">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4.25" customHeight="1" x14ac:dyDescent="0.25">
      <c r="A5984" s="1">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4.25" customHeight="1" x14ac:dyDescent="0.25">
      <c r="A5985" s="1">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4.25" customHeight="1" x14ac:dyDescent="0.25">
      <c r="A5986" s="1">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4.25" customHeight="1" x14ac:dyDescent="0.25">
      <c r="A5987" s="1">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4.25" customHeight="1" x14ac:dyDescent="0.25">
      <c r="A5988" s="1">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4.25" customHeight="1" x14ac:dyDescent="0.25">
      <c r="A5989" s="1">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4.25" customHeight="1" x14ac:dyDescent="0.25">
      <c r="A5990" s="1">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4.25" customHeight="1" x14ac:dyDescent="0.25">
      <c r="A5991" s="1">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4.25" customHeight="1" x14ac:dyDescent="0.25">
      <c r="A5992" s="1">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4.25" customHeight="1" x14ac:dyDescent="0.25">
      <c r="A5993" s="1">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4.25" customHeight="1" x14ac:dyDescent="0.25">
      <c r="A5994" s="1">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4.25" customHeight="1" x14ac:dyDescent="0.25">
      <c r="A5995" s="1">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4.25" customHeight="1" x14ac:dyDescent="0.25">
      <c r="A5996" s="1">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4.25" customHeight="1" x14ac:dyDescent="0.25">
      <c r="A5997" s="1">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4.25" customHeight="1" x14ac:dyDescent="0.25">
      <c r="A5998" s="1">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4.25" customHeight="1" x14ac:dyDescent="0.25">
      <c r="A5999" s="1">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4.25" customHeight="1" x14ac:dyDescent="0.25">
      <c r="A6000" s="1">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4.25" customHeight="1" x14ac:dyDescent="0.25">
      <c r="A6001" s="1">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4.25" customHeight="1" x14ac:dyDescent="0.25">
      <c r="A6002" s="1">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4.25" customHeight="1" x14ac:dyDescent="0.25">
      <c r="A6003" s="1">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4.25" customHeight="1" x14ac:dyDescent="0.25">
      <c r="A6004" s="1">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4.25" customHeight="1" x14ac:dyDescent="0.25">
      <c r="A6005" s="1">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4.25" customHeight="1" x14ac:dyDescent="0.25">
      <c r="A6006" s="1">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4.25" customHeight="1" x14ac:dyDescent="0.25">
      <c r="A6007" s="1">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4.25" customHeight="1" x14ac:dyDescent="0.25">
      <c r="A6008" s="1">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4.25" customHeight="1" x14ac:dyDescent="0.25">
      <c r="A6009" s="1">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4.25" customHeight="1" x14ac:dyDescent="0.25">
      <c r="A6010" s="1">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4.25" customHeight="1" x14ac:dyDescent="0.25">
      <c r="A6011" s="1">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4.25" customHeight="1" x14ac:dyDescent="0.25">
      <c r="A6012" s="1">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4.25" customHeight="1" x14ac:dyDescent="0.25">
      <c r="A6013" s="1">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4.25" customHeight="1" x14ac:dyDescent="0.25">
      <c r="A6014" s="1">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4.25" customHeight="1" x14ac:dyDescent="0.25">
      <c r="A6015" s="1">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4.25" customHeight="1" x14ac:dyDescent="0.25">
      <c r="A6016" s="1">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4.25" customHeight="1" x14ac:dyDescent="0.25">
      <c r="A6017" s="1">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4.25" customHeight="1" x14ac:dyDescent="0.25">
      <c r="A6018" s="1">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4.25" customHeight="1" x14ac:dyDescent="0.25">
      <c r="A6019" s="1">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4.25" customHeight="1" x14ac:dyDescent="0.25">
      <c r="A6020" s="1">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4.25" customHeight="1" x14ac:dyDescent="0.25">
      <c r="A6021" s="1">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4.25" customHeight="1" x14ac:dyDescent="0.25">
      <c r="A6022" s="1">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4.25" customHeight="1" x14ac:dyDescent="0.25">
      <c r="A6023" s="1">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4.25" customHeight="1" x14ac:dyDescent="0.25">
      <c r="A6024" s="1">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4.25" customHeight="1" x14ac:dyDescent="0.25">
      <c r="A6025" s="1">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4.25" customHeight="1" x14ac:dyDescent="0.25">
      <c r="A6026" s="1">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4.25" customHeight="1" x14ac:dyDescent="0.25">
      <c r="A6027" s="1">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4.25" customHeight="1" x14ac:dyDescent="0.25">
      <c r="A6028" s="1">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4.25" customHeight="1" x14ac:dyDescent="0.25">
      <c r="A6029" s="1">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4.25" customHeight="1" x14ac:dyDescent="0.25">
      <c r="A6030" s="1">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4.25" customHeight="1" x14ac:dyDescent="0.25">
      <c r="A6031" s="1">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4.25" customHeight="1" x14ac:dyDescent="0.25">
      <c r="A6032" s="1">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4.25" customHeight="1" x14ac:dyDescent="0.25">
      <c r="A6033" s="1">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4.25" customHeight="1" x14ac:dyDescent="0.25">
      <c r="A6034" s="1">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4.25" customHeight="1" x14ac:dyDescent="0.25">
      <c r="A6035" s="1">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4.25" customHeight="1" x14ac:dyDescent="0.25">
      <c r="A6036" s="1">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4.25" customHeight="1" x14ac:dyDescent="0.25">
      <c r="A6037" s="1">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4.25" customHeight="1" x14ac:dyDescent="0.25">
      <c r="A6038" s="1">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4.25" customHeight="1" x14ac:dyDescent="0.25">
      <c r="A6039" s="1">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4.25" customHeight="1" x14ac:dyDescent="0.25">
      <c r="A6040" s="1">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4.25" customHeight="1" x14ac:dyDescent="0.25">
      <c r="A6041" s="1">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4.25" customHeight="1" x14ac:dyDescent="0.25">
      <c r="A6042" s="1">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4.25" customHeight="1" x14ac:dyDescent="0.25">
      <c r="A6043" s="1">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4.25" customHeight="1" x14ac:dyDescent="0.25">
      <c r="A6044" s="1">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4.25" customHeight="1" x14ac:dyDescent="0.25">
      <c r="A6045" s="1">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4.25" customHeight="1" x14ac:dyDescent="0.25">
      <c r="A6046" s="1">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4.25" customHeight="1" x14ac:dyDescent="0.25">
      <c r="A6047" s="1">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4.25" customHeight="1" x14ac:dyDescent="0.25">
      <c r="A6048" s="1">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4.25" customHeight="1" x14ac:dyDescent="0.25">
      <c r="A6049" s="1">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4.25" customHeight="1" x14ac:dyDescent="0.25">
      <c r="A6050" s="1">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4.25" customHeight="1" x14ac:dyDescent="0.25">
      <c r="A6051" s="1">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4.25" customHeight="1" x14ac:dyDescent="0.25">
      <c r="A6052" s="1">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4.25" customHeight="1" x14ac:dyDescent="0.25">
      <c r="A6053" s="1">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4.25" customHeight="1" x14ac:dyDescent="0.25">
      <c r="A6054" s="1">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4.25" customHeight="1" x14ac:dyDescent="0.25">
      <c r="A6055" s="1">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4.25" customHeight="1" x14ac:dyDescent="0.25">
      <c r="A6056" s="1">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4.25" customHeight="1" x14ac:dyDescent="0.25">
      <c r="A6057" s="1">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4.25" customHeight="1" x14ac:dyDescent="0.25">
      <c r="A6058" s="1">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4.25" customHeight="1" x14ac:dyDescent="0.25">
      <c r="A6059" s="1">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4.25" customHeight="1" x14ac:dyDescent="0.25">
      <c r="A6060" s="1">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4.25" customHeight="1" x14ac:dyDescent="0.25">
      <c r="A6061" s="1">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4.25" customHeight="1" x14ac:dyDescent="0.25">
      <c r="A6062" s="1">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4.25" customHeight="1" x14ac:dyDescent="0.25">
      <c r="A6063" s="1">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4.25" customHeight="1" x14ac:dyDescent="0.25">
      <c r="A6064" s="1">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4.25" customHeight="1" x14ac:dyDescent="0.25">
      <c r="A6065" s="1">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4.25" customHeight="1" x14ac:dyDescent="0.25">
      <c r="A6066" s="1">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4.25" customHeight="1" x14ac:dyDescent="0.25">
      <c r="A6067" s="1">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4.25" customHeight="1" x14ac:dyDescent="0.25">
      <c r="A6068" s="1">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4.25" customHeight="1" x14ac:dyDescent="0.25">
      <c r="A6069" s="1">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4.25" customHeight="1" x14ac:dyDescent="0.25">
      <c r="A6070" s="1">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4.25" customHeight="1" x14ac:dyDescent="0.25">
      <c r="A6071" s="1">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4.25" customHeight="1" x14ac:dyDescent="0.25">
      <c r="A6072" s="1">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4.25" customHeight="1" x14ac:dyDescent="0.25">
      <c r="A6073" s="1">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4.25" customHeight="1" x14ac:dyDescent="0.25">
      <c r="A6074" s="1">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4.25" customHeight="1" x14ac:dyDescent="0.25">
      <c r="A6075" s="1">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4.25" customHeight="1" x14ac:dyDescent="0.25">
      <c r="A6076" s="1">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4.25" customHeight="1" x14ac:dyDescent="0.25">
      <c r="A6077" s="1">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4.25" customHeight="1" x14ac:dyDescent="0.25">
      <c r="A6078" s="1">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4.25" customHeight="1" x14ac:dyDescent="0.25">
      <c r="A6079" s="1">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4.25" customHeight="1" x14ac:dyDescent="0.25">
      <c r="A6080" s="1">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4.25" customHeight="1" x14ac:dyDescent="0.25">
      <c r="A6081" s="1">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4.25" customHeight="1" x14ac:dyDescent="0.25">
      <c r="A6082" s="1">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4.25" customHeight="1" x14ac:dyDescent="0.25">
      <c r="A6083" s="1">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4.25" customHeight="1" x14ac:dyDescent="0.25">
      <c r="A6084" s="1">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4.25" customHeight="1" x14ac:dyDescent="0.25">
      <c r="A6085" s="1">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4.25" customHeight="1" x14ac:dyDescent="0.25">
      <c r="A6086" s="1">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4.25" customHeight="1" x14ac:dyDescent="0.25">
      <c r="A6087" s="1">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4.25" customHeight="1" x14ac:dyDescent="0.25">
      <c r="A6088" s="1">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4.25" customHeight="1" x14ac:dyDescent="0.25">
      <c r="A6089" s="1">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4.25" customHeight="1" x14ac:dyDescent="0.25">
      <c r="A6090" s="1">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4.25" customHeight="1" x14ac:dyDescent="0.25">
      <c r="A6091" s="1">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4.25" customHeight="1" x14ac:dyDescent="0.25">
      <c r="A6092" s="1">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4.25" customHeight="1" x14ac:dyDescent="0.25">
      <c r="A6093" s="1">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4.25" customHeight="1" x14ac:dyDescent="0.25">
      <c r="A6094" s="1">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4.25" customHeight="1" x14ac:dyDescent="0.25">
      <c r="A6095" s="1">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4.25" customHeight="1" x14ac:dyDescent="0.25">
      <c r="A6096" s="1">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4.25" customHeight="1" x14ac:dyDescent="0.25">
      <c r="A6097" s="1">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4.25" customHeight="1" x14ac:dyDescent="0.25">
      <c r="A6098" s="1">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4.25" customHeight="1" x14ac:dyDescent="0.25">
      <c r="A6099" s="1">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4.25" customHeight="1" x14ac:dyDescent="0.25">
      <c r="A6100" s="1">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4.25" customHeight="1" x14ac:dyDescent="0.25">
      <c r="A6101" s="1">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4.25" customHeight="1" x14ac:dyDescent="0.25">
      <c r="A6102" s="1">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4.25" customHeight="1" x14ac:dyDescent="0.25">
      <c r="A6103" s="1">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4.25" customHeight="1" x14ac:dyDescent="0.25">
      <c r="A6104" s="1">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4.25" customHeight="1" x14ac:dyDescent="0.25">
      <c r="A6105" s="1">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4.25" customHeight="1" x14ac:dyDescent="0.25">
      <c r="A6106" s="1">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4.25" customHeight="1" x14ac:dyDescent="0.25">
      <c r="A6107" s="1">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4.25" customHeight="1" x14ac:dyDescent="0.25">
      <c r="A6108" s="1">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4.25" customHeight="1" x14ac:dyDescent="0.25">
      <c r="A6109" s="1">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4.25" customHeight="1" x14ac:dyDescent="0.25">
      <c r="A6110" s="1">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4.25" customHeight="1" x14ac:dyDescent="0.25">
      <c r="A6111" s="1">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4.25" customHeight="1" x14ac:dyDescent="0.25">
      <c r="A6112" s="1">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4.25" customHeight="1" x14ac:dyDescent="0.25">
      <c r="A6113" s="1">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4.25" customHeight="1" x14ac:dyDescent="0.25">
      <c r="A6114" s="1">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4.25" customHeight="1" x14ac:dyDescent="0.25">
      <c r="A6115" s="1">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4.25" customHeight="1" x14ac:dyDescent="0.25">
      <c r="A6116" s="1">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4.25" customHeight="1" x14ac:dyDescent="0.25">
      <c r="A6117" s="1">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4.25" customHeight="1" x14ac:dyDescent="0.25">
      <c r="A6118" s="1">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4.25" customHeight="1" x14ac:dyDescent="0.25">
      <c r="A6119" s="1">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4.25" customHeight="1" x14ac:dyDescent="0.25">
      <c r="A6120" s="1">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4.25" customHeight="1" x14ac:dyDescent="0.25">
      <c r="A6121" s="1">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4.25" customHeight="1" x14ac:dyDescent="0.25">
      <c r="A6122" s="1">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4.25" customHeight="1" x14ac:dyDescent="0.25">
      <c r="A6123" s="1">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4.25" customHeight="1" x14ac:dyDescent="0.25">
      <c r="A6124" s="1">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4.25" customHeight="1" x14ac:dyDescent="0.25">
      <c r="A6125" s="1">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4.25" customHeight="1" x14ac:dyDescent="0.25">
      <c r="A6126" s="1">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4.25" customHeight="1" x14ac:dyDescent="0.25">
      <c r="A6127" s="1">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4.25" customHeight="1" x14ac:dyDescent="0.25">
      <c r="A6128" s="1">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4.25" customHeight="1" x14ac:dyDescent="0.25">
      <c r="A6129" s="1">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4.25" customHeight="1" x14ac:dyDescent="0.25">
      <c r="A6130" s="1">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4.25" customHeight="1" x14ac:dyDescent="0.25">
      <c r="A6131" s="1">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4.25" customHeight="1" x14ac:dyDescent="0.25">
      <c r="A6132" s="1">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4.25" customHeight="1" x14ac:dyDescent="0.25">
      <c r="A6133" s="1">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4.25" customHeight="1" x14ac:dyDescent="0.25">
      <c r="A6134" s="1">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4.25" customHeight="1" x14ac:dyDescent="0.25">
      <c r="A6135" s="1">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4.25" customHeight="1" x14ac:dyDescent="0.25">
      <c r="A6136" s="1">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4.25" customHeight="1" x14ac:dyDescent="0.25">
      <c r="A6137" s="1">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4.25" customHeight="1" x14ac:dyDescent="0.25">
      <c r="A6138" s="1">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4.25" customHeight="1" x14ac:dyDescent="0.25">
      <c r="A6139" s="1">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4.25" customHeight="1" x14ac:dyDescent="0.25">
      <c r="A6140" s="1">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4.25" customHeight="1" x14ac:dyDescent="0.25">
      <c r="A6141" s="1">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4.25" customHeight="1" x14ac:dyDescent="0.25">
      <c r="A6142" s="1">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4.25" customHeight="1" x14ac:dyDescent="0.25">
      <c r="A6143" s="1">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4.25" customHeight="1" x14ac:dyDescent="0.25">
      <c r="A6144" s="1">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4.25" customHeight="1" x14ac:dyDescent="0.25">
      <c r="A6145" s="1">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4.25" customHeight="1" x14ac:dyDescent="0.25">
      <c r="A6146" s="1">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4.25" customHeight="1" x14ac:dyDescent="0.25">
      <c r="A6147" s="1">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4.25" customHeight="1" x14ac:dyDescent="0.25">
      <c r="A6148" s="1">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4.25" customHeight="1" x14ac:dyDescent="0.25">
      <c r="A6149" s="1">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4.25" customHeight="1" x14ac:dyDescent="0.25">
      <c r="A6150" s="1">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4.25" customHeight="1" x14ac:dyDescent="0.25">
      <c r="A6151" s="1">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4.25" customHeight="1" x14ac:dyDescent="0.25">
      <c r="A6152" s="1">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4.25" customHeight="1" x14ac:dyDescent="0.25">
      <c r="A6153" s="1">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4.25" customHeight="1" x14ac:dyDescent="0.25">
      <c r="A6154" s="1">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4.25" customHeight="1" x14ac:dyDescent="0.25">
      <c r="A6155" s="1">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4.25" customHeight="1" x14ac:dyDescent="0.25">
      <c r="A6156" s="1">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4.25" customHeight="1" x14ac:dyDescent="0.25">
      <c r="A6157" s="1">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4.25" customHeight="1" x14ac:dyDescent="0.25">
      <c r="A6158" s="1">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4.25" customHeight="1" x14ac:dyDescent="0.25">
      <c r="A6159" s="1">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4.25" customHeight="1" x14ac:dyDescent="0.25">
      <c r="A6160" s="1">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4.25" customHeight="1" x14ac:dyDescent="0.25">
      <c r="A6161" s="1">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4.25" customHeight="1" x14ac:dyDescent="0.25">
      <c r="A6162" s="1">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4.25" customHeight="1" x14ac:dyDescent="0.25">
      <c r="A6163" s="1">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4.25" customHeight="1" x14ac:dyDescent="0.25">
      <c r="A6164" s="1">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4.25" customHeight="1" x14ac:dyDescent="0.25">
      <c r="A6165" s="1">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4.25" customHeight="1" x14ac:dyDescent="0.25">
      <c r="A6166" s="1">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4.25" customHeight="1" x14ac:dyDescent="0.25">
      <c r="A6167" s="1">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4.25" customHeight="1" x14ac:dyDescent="0.25">
      <c r="A6168" s="1">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4.25" customHeight="1" x14ac:dyDescent="0.25">
      <c r="A6169" s="1">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4.25" customHeight="1" x14ac:dyDescent="0.25">
      <c r="A6170" s="1">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4.25" customHeight="1" x14ac:dyDescent="0.25">
      <c r="A6171" s="1">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4.25" customHeight="1" x14ac:dyDescent="0.25">
      <c r="A6172" s="1">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4.25" customHeight="1" x14ac:dyDescent="0.25">
      <c r="A6173" s="1">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4.25" customHeight="1" x14ac:dyDescent="0.25">
      <c r="A6174" s="1">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4.25" customHeight="1" x14ac:dyDescent="0.25">
      <c r="A6175" s="1">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4.25" customHeight="1" x14ac:dyDescent="0.25">
      <c r="A6176" s="1">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4.25" customHeight="1" x14ac:dyDescent="0.25">
      <c r="A6177" s="1">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4.25" customHeight="1" x14ac:dyDescent="0.25">
      <c r="A6178" s="1">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4.25" customHeight="1" x14ac:dyDescent="0.25">
      <c r="A6179" s="1">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4.25" customHeight="1" x14ac:dyDescent="0.25">
      <c r="A6180" s="1">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4.25" customHeight="1" x14ac:dyDescent="0.25">
      <c r="A6181" s="1">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4.25" customHeight="1" x14ac:dyDescent="0.25">
      <c r="A6182" s="1">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4.25" customHeight="1" x14ac:dyDescent="0.25">
      <c r="A6183" s="1">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4.25" customHeight="1" x14ac:dyDescent="0.25">
      <c r="A6184" s="1">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4.25" customHeight="1" x14ac:dyDescent="0.25">
      <c r="A6185" s="1">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4.25" customHeight="1" x14ac:dyDescent="0.25">
      <c r="A6186" s="1">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4.25" customHeight="1" x14ac:dyDescent="0.25">
      <c r="A6187" s="1">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4.25" customHeight="1" x14ac:dyDescent="0.25">
      <c r="A6188" s="1">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4.25" customHeight="1" x14ac:dyDescent="0.25">
      <c r="A6189" s="1">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4.25" customHeight="1" x14ac:dyDescent="0.25">
      <c r="A6190" s="1">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4.25" customHeight="1" x14ac:dyDescent="0.25">
      <c r="A6191" s="1">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4.25" customHeight="1" x14ac:dyDescent="0.25">
      <c r="A6192" s="1">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4.25" customHeight="1" x14ac:dyDescent="0.25">
      <c r="A6193" s="1">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4.25" customHeight="1" x14ac:dyDescent="0.25">
      <c r="A6194" s="1">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4.25" customHeight="1" x14ac:dyDescent="0.25">
      <c r="A6195" s="1">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4.25" customHeight="1" x14ac:dyDescent="0.25">
      <c r="A6196" s="1">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4.25" customHeight="1" x14ac:dyDescent="0.25">
      <c r="A6197" s="1">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4.25" customHeight="1" x14ac:dyDescent="0.25">
      <c r="A6198" s="1">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4.25" customHeight="1" x14ac:dyDescent="0.25">
      <c r="A6199" s="1">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4.25" customHeight="1" x14ac:dyDescent="0.25">
      <c r="A6200" s="1">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4.25" customHeight="1" x14ac:dyDescent="0.25">
      <c r="A6201" s="1">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4.25" customHeight="1" x14ac:dyDescent="0.25">
      <c r="A6202" s="1">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4.25" customHeight="1" x14ac:dyDescent="0.25">
      <c r="A6203" s="1">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4.25" customHeight="1" x14ac:dyDescent="0.25">
      <c r="A6204" s="1">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4.25" customHeight="1" x14ac:dyDescent="0.25">
      <c r="A6205" s="1">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4.25" customHeight="1" x14ac:dyDescent="0.25">
      <c r="A6206" s="1">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4.25" customHeight="1" x14ac:dyDescent="0.25">
      <c r="A6207" s="1">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4.25" customHeight="1" x14ac:dyDescent="0.25">
      <c r="A6208" s="1">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4.25" customHeight="1" x14ac:dyDescent="0.25">
      <c r="A6209" s="1">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4.25" customHeight="1" x14ac:dyDescent="0.25">
      <c r="A6210" s="1">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4.25" customHeight="1" x14ac:dyDescent="0.25">
      <c r="A6211" s="1">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4.25" customHeight="1" x14ac:dyDescent="0.25">
      <c r="A6212" s="1">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4.25" customHeight="1" x14ac:dyDescent="0.25">
      <c r="A6213" s="1">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4.25" customHeight="1" x14ac:dyDescent="0.25">
      <c r="A6214" s="1">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4.25" customHeight="1" x14ac:dyDescent="0.25">
      <c r="A6215" s="1">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4.25" customHeight="1" x14ac:dyDescent="0.25">
      <c r="A6216" s="1">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4.25" customHeight="1" x14ac:dyDescent="0.25">
      <c r="A6217" s="1">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4.25" customHeight="1" x14ac:dyDescent="0.25">
      <c r="A6218" s="1">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4.25" customHeight="1" x14ac:dyDescent="0.25">
      <c r="A6219" s="1">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4.25" customHeight="1" x14ac:dyDescent="0.25">
      <c r="A6220" s="1">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4.25" customHeight="1" x14ac:dyDescent="0.25">
      <c r="A6221" s="1">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4.25" customHeight="1" x14ac:dyDescent="0.25">
      <c r="A6222" s="1">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4.25" customHeight="1" x14ac:dyDescent="0.25">
      <c r="A6223" s="1">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4.25" customHeight="1" x14ac:dyDescent="0.25">
      <c r="A6224" s="1">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4.25" customHeight="1" x14ac:dyDescent="0.25">
      <c r="A6225" s="1">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4.25" customHeight="1" x14ac:dyDescent="0.25">
      <c r="A6226" s="1">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4.25" customHeight="1" x14ac:dyDescent="0.25">
      <c r="A6227" s="1">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4.25" customHeight="1" x14ac:dyDescent="0.25">
      <c r="A6228" s="1">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4.25" customHeight="1" x14ac:dyDescent="0.25">
      <c r="A6229" s="1">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4.25" customHeight="1" x14ac:dyDescent="0.25">
      <c r="A6230" s="1">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4.25" customHeight="1" x14ac:dyDescent="0.25">
      <c r="A6231" s="1">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4.25" customHeight="1" x14ac:dyDescent="0.25">
      <c r="A6232" s="1">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4.25" customHeight="1" x14ac:dyDescent="0.25">
      <c r="A6233" s="1">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4.25" customHeight="1" x14ac:dyDescent="0.25">
      <c r="A6234" s="1">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4.25" customHeight="1" x14ac:dyDescent="0.25">
      <c r="A6235" s="1">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4.25" customHeight="1" x14ac:dyDescent="0.25">
      <c r="A6236" s="1">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4.25" customHeight="1" x14ac:dyDescent="0.25">
      <c r="A6237" s="1">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4.25" customHeight="1" x14ac:dyDescent="0.25">
      <c r="A6238" s="1">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4.25" customHeight="1" x14ac:dyDescent="0.25">
      <c r="A6239" s="1">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4.25" customHeight="1" x14ac:dyDescent="0.25">
      <c r="A6240" s="1">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4.25" customHeight="1" x14ac:dyDescent="0.25">
      <c r="A6241" s="1">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4.25" customHeight="1" x14ac:dyDescent="0.25">
      <c r="A6242" s="1">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4.25" customHeight="1" x14ac:dyDescent="0.25">
      <c r="A6243" s="1">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4.25" customHeight="1" x14ac:dyDescent="0.25">
      <c r="A6244" s="1">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4.25" customHeight="1" x14ac:dyDescent="0.25">
      <c r="A6245" s="1">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4.25" customHeight="1" x14ac:dyDescent="0.25">
      <c r="A6246" s="1">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4.25" customHeight="1" x14ac:dyDescent="0.25">
      <c r="A6247" s="1">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4.25" customHeight="1" x14ac:dyDescent="0.25">
      <c r="A6248" s="1">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4.25" customHeight="1" x14ac:dyDescent="0.25">
      <c r="A6249" s="1">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4.25" customHeight="1" x14ac:dyDescent="0.25">
      <c r="A6250" s="1">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4.25" customHeight="1" x14ac:dyDescent="0.25">
      <c r="A6251" s="1">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4.25" customHeight="1" x14ac:dyDescent="0.25">
      <c r="A6252" s="1">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4.25" customHeight="1" x14ac:dyDescent="0.25">
      <c r="A6253" s="1">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4.25" customHeight="1" x14ac:dyDescent="0.25">
      <c r="A6254" s="1">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4.25" customHeight="1" x14ac:dyDescent="0.25">
      <c r="A6255" s="1">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4.25" customHeight="1" x14ac:dyDescent="0.25">
      <c r="A6256" s="1">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4.25" customHeight="1" x14ac:dyDescent="0.25">
      <c r="A6257" s="1">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4.25" customHeight="1" x14ac:dyDescent="0.25">
      <c r="A6258" s="1">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4.25" customHeight="1" x14ac:dyDescent="0.25">
      <c r="A6259" s="1">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4.25" customHeight="1" x14ac:dyDescent="0.25">
      <c r="A6260" s="1">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4.25" customHeight="1" x14ac:dyDescent="0.25">
      <c r="A6261" s="1">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4.25" customHeight="1" x14ac:dyDescent="0.25">
      <c r="A6262" s="1">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4.25" customHeight="1" x14ac:dyDescent="0.25">
      <c r="A6263" s="1">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4.25" customHeight="1" x14ac:dyDescent="0.25">
      <c r="A6264" s="1">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4.25" customHeight="1" x14ac:dyDescent="0.25">
      <c r="A6265" s="1">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4.25" customHeight="1" x14ac:dyDescent="0.25">
      <c r="A6266" s="1">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4.25" customHeight="1" x14ac:dyDescent="0.25">
      <c r="A6267" s="1">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4.25" customHeight="1" x14ac:dyDescent="0.25">
      <c r="A6268" s="1">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4.25" customHeight="1" x14ac:dyDescent="0.25">
      <c r="A6269" s="1">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4.25" customHeight="1" x14ac:dyDescent="0.25">
      <c r="A6270" s="1">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4.25" customHeight="1" x14ac:dyDescent="0.25">
      <c r="A6271" s="1">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4.25" customHeight="1" x14ac:dyDescent="0.25">
      <c r="A6272" s="1">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4.25" customHeight="1" x14ac:dyDescent="0.25">
      <c r="A6273" s="1">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4.25" customHeight="1" x14ac:dyDescent="0.25">
      <c r="A6274" s="1">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4.25" customHeight="1" x14ac:dyDescent="0.25">
      <c r="A6275" s="1">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4.25" customHeight="1" x14ac:dyDescent="0.25">
      <c r="A6276" s="1">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4.25" customHeight="1" x14ac:dyDescent="0.25">
      <c r="A6277" s="1">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4.25" customHeight="1" x14ac:dyDescent="0.25">
      <c r="A6278" s="1">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4.25" customHeight="1" x14ac:dyDescent="0.25">
      <c r="A6279" s="1">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4.25" customHeight="1" x14ac:dyDescent="0.25">
      <c r="A6280" s="1">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4.25" customHeight="1" x14ac:dyDescent="0.25">
      <c r="A6281" s="1">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4.25" customHeight="1" x14ac:dyDescent="0.25">
      <c r="A6282" s="1">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4.25" customHeight="1" x14ac:dyDescent="0.25">
      <c r="A6283" s="1">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4.25" customHeight="1" x14ac:dyDescent="0.25">
      <c r="A6284" s="1">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4.25" customHeight="1" x14ac:dyDescent="0.25">
      <c r="A6285" s="1">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4.25" customHeight="1" x14ac:dyDescent="0.25">
      <c r="A6286" s="1">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4.25" customHeight="1" x14ac:dyDescent="0.25">
      <c r="A6287" s="1">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4.25" customHeight="1" x14ac:dyDescent="0.25">
      <c r="A6288" s="1">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4.25" customHeight="1" x14ac:dyDescent="0.25">
      <c r="A6289" s="1">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4.25" customHeight="1" x14ac:dyDescent="0.25">
      <c r="A6290" s="1">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4.25" customHeight="1" x14ac:dyDescent="0.25">
      <c r="A6291" s="1">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4.25" customHeight="1" x14ac:dyDescent="0.25">
      <c r="A6292" s="1">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4.25" customHeight="1" x14ac:dyDescent="0.25">
      <c r="A6293" s="1">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4.25" customHeight="1" x14ac:dyDescent="0.25">
      <c r="A6294" s="1">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4.25" customHeight="1" x14ac:dyDescent="0.25">
      <c r="A6295" s="1">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4.25" customHeight="1" x14ac:dyDescent="0.25">
      <c r="A6296" s="1">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4.25" customHeight="1" x14ac:dyDescent="0.25">
      <c r="A6297" s="1">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4.25" customHeight="1" x14ac:dyDescent="0.25">
      <c r="A6298" s="1">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4.25" customHeight="1" x14ac:dyDescent="0.25">
      <c r="A6299" s="1">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4.25" customHeight="1" x14ac:dyDescent="0.25">
      <c r="A6300" s="1">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4.25" customHeight="1" x14ac:dyDescent="0.25">
      <c r="A6301" s="1">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4.25" customHeight="1" x14ac:dyDescent="0.25">
      <c r="A6302" s="1">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4.25" customHeight="1" x14ac:dyDescent="0.25">
      <c r="A6303" s="1">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4.25" customHeight="1" x14ac:dyDescent="0.25">
      <c r="A6304" s="1">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4.25" customHeight="1" x14ac:dyDescent="0.25">
      <c r="A6305" s="1">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4.25" customHeight="1" x14ac:dyDescent="0.25">
      <c r="A6306" s="1">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4.25" customHeight="1" x14ac:dyDescent="0.25">
      <c r="A6307" s="1">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4.25" customHeight="1" x14ac:dyDescent="0.25">
      <c r="A6308" s="1">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4.25" customHeight="1" x14ac:dyDescent="0.25">
      <c r="A6309" s="1">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4.25" customHeight="1" x14ac:dyDescent="0.25">
      <c r="A6310" s="1">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4.25" customHeight="1" x14ac:dyDescent="0.25">
      <c r="A6311" s="1">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4.25" customHeight="1" x14ac:dyDescent="0.25">
      <c r="A6312" s="1">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4.25" customHeight="1" x14ac:dyDescent="0.25">
      <c r="A6313" s="1">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4.25" customHeight="1" x14ac:dyDescent="0.25">
      <c r="A6314" s="1">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4.25" customHeight="1" x14ac:dyDescent="0.25">
      <c r="A6315" s="1">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4.25" customHeight="1" x14ac:dyDescent="0.25">
      <c r="A6316" s="1">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4.25" customHeight="1" x14ac:dyDescent="0.25">
      <c r="A6317" s="1">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4.25" customHeight="1" x14ac:dyDescent="0.25">
      <c r="A6318" s="1">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4.25" customHeight="1" x14ac:dyDescent="0.25">
      <c r="A6319" s="1">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4.25" customHeight="1" x14ac:dyDescent="0.25">
      <c r="A6320" s="1">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4.25" customHeight="1" x14ac:dyDescent="0.25">
      <c r="A6321" s="1">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4.25" customHeight="1" x14ac:dyDescent="0.25">
      <c r="A6322" s="1">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4.25" customHeight="1" x14ac:dyDescent="0.25">
      <c r="A6323" s="1">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4.25" customHeight="1" x14ac:dyDescent="0.25">
      <c r="A6324" s="1">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4.25" customHeight="1" x14ac:dyDescent="0.25">
      <c r="A6325" s="1">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4.25" customHeight="1" x14ac:dyDescent="0.25">
      <c r="A6326" s="1">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4.25" customHeight="1" x14ac:dyDescent="0.25">
      <c r="A6327" s="1">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4.25" customHeight="1" x14ac:dyDescent="0.25">
      <c r="A6328" s="1">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4.25" customHeight="1" x14ac:dyDescent="0.25">
      <c r="A6329" s="1">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4.25" customHeight="1" x14ac:dyDescent="0.25">
      <c r="A6330" s="1">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4.25" customHeight="1" x14ac:dyDescent="0.25">
      <c r="A6331" s="1">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4.25" customHeight="1" x14ac:dyDescent="0.25">
      <c r="A6332" s="1">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4.25" customHeight="1" x14ac:dyDescent="0.25">
      <c r="A6333" s="1">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4.25" customHeight="1" x14ac:dyDescent="0.25">
      <c r="A6334" s="1">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4.25" customHeight="1" x14ac:dyDescent="0.25">
      <c r="A6335" s="1">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4.25" customHeight="1" x14ac:dyDescent="0.25">
      <c r="A6336" s="1">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4.25" customHeight="1" x14ac:dyDescent="0.25">
      <c r="A6337" s="1">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4.25" customHeight="1" x14ac:dyDescent="0.25">
      <c r="A6338" s="1">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4.25" customHeight="1" x14ac:dyDescent="0.25">
      <c r="A6339" s="1">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4.25" customHeight="1" x14ac:dyDescent="0.25">
      <c r="A6340" s="1">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4.25" customHeight="1" x14ac:dyDescent="0.25">
      <c r="A6341" s="1">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4.25" customHeight="1" x14ac:dyDescent="0.25">
      <c r="A6342" s="1">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4.25" customHeight="1" x14ac:dyDescent="0.25">
      <c r="A6343" s="1">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4.25" customHeight="1" x14ac:dyDescent="0.25">
      <c r="A6344" s="1">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4.25" customHeight="1" x14ac:dyDescent="0.25">
      <c r="A6345" s="1">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4.25" customHeight="1" x14ac:dyDescent="0.25">
      <c r="A6346" s="1">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4.25" customHeight="1" x14ac:dyDescent="0.25">
      <c r="A6347" s="1">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4.25" customHeight="1" x14ac:dyDescent="0.25">
      <c r="A6348" s="1">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4.25" customHeight="1" x14ac:dyDescent="0.25">
      <c r="A6349" s="1">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4.25" customHeight="1" x14ac:dyDescent="0.25">
      <c r="A6350" s="1">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4.25" customHeight="1" x14ac:dyDescent="0.25">
      <c r="A6351" s="1">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4.25" customHeight="1" x14ac:dyDescent="0.25">
      <c r="A6352" s="1">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4.25" customHeight="1" x14ac:dyDescent="0.25">
      <c r="A6353" s="1">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4.25" customHeight="1" x14ac:dyDescent="0.25">
      <c r="A6354" s="1">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4.25" customHeight="1" x14ac:dyDescent="0.25">
      <c r="A6355" s="1">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4.25" customHeight="1" x14ac:dyDescent="0.25">
      <c r="A6356" s="1">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4.25" customHeight="1" x14ac:dyDescent="0.25">
      <c r="A6357" s="1">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4.25" customHeight="1" x14ac:dyDescent="0.25">
      <c r="A6358" s="1">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4.25" customHeight="1" x14ac:dyDescent="0.25">
      <c r="A6359" s="1">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4.25" customHeight="1" x14ac:dyDescent="0.25">
      <c r="A6360" s="1">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4.25" customHeight="1" x14ac:dyDescent="0.25">
      <c r="A6361" s="1">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4.25" customHeight="1" x14ac:dyDescent="0.25">
      <c r="A6362" s="1">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4.25" customHeight="1" x14ac:dyDescent="0.25">
      <c r="A6363" s="1">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4.25" customHeight="1" x14ac:dyDescent="0.25">
      <c r="A6364" s="1">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4.25" customHeight="1" x14ac:dyDescent="0.25">
      <c r="A6365" s="1">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4.25" customHeight="1" x14ac:dyDescent="0.25">
      <c r="A6366" s="1">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4.25" customHeight="1" x14ac:dyDescent="0.25">
      <c r="A6367" s="1">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4.25" customHeight="1" x14ac:dyDescent="0.25">
      <c r="A6368" s="1">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4.25" customHeight="1" x14ac:dyDescent="0.25">
      <c r="A6369" s="1">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4.25" customHeight="1" x14ac:dyDescent="0.25">
      <c r="A6370" s="1">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4.25" customHeight="1" x14ac:dyDescent="0.25">
      <c r="A6371" s="1">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4.25" customHeight="1" x14ac:dyDescent="0.25">
      <c r="A6372" s="1">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4.25" customHeight="1" x14ac:dyDescent="0.25">
      <c r="A6373" s="1">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4.25" customHeight="1" x14ac:dyDescent="0.25">
      <c r="A6374" s="1">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4.25" customHeight="1" x14ac:dyDescent="0.25">
      <c r="A6375" s="1">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4.25" customHeight="1" x14ac:dyDescent="0.25">
      <c r="A6376" s="1">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4.25" customHeight="1" x14ac:dyDescent="0.25">
      <c r="A6377" s="1">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4.25" customHeight="1" x14ac:dyDescent="0.25">
      <c r="A6378" s="1">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4.25" customHeight="1" x14ac:dyDescent="0.25">
      <c r="A6379" s="1">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4.25" customHeight="1" x14ac:dyDescent="0.25">
      <c r="A6380" s="1">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4.25" customHeight="1" x14ac:dyDescent="0.25">
      <c r="A6381" s="1">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4.25" customHeight="1" x14ac:dyDescent="0.25">
      <c r="A6382" s="1">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4.25" customHeight="1" x14ac:dyDescent="0.25">
      <c r="A6383" s="1">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4.25" customHeight="1" x14ac:dyDescent="0.25">
      <c r="A6384" s="1">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4.25" customHeight="1" x14ac:dyDescent="0.25">
      <c r="A6385" s="1">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4.25" customHeight="1" x14ac:dyDescent="0.25">
      <c r="A6386" s="1">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4.25" customHeight="1" x14ac:dyDescent="0.25">
      <c r="A6387" s="1">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4.25" customHeight="1" x14ac:dyDescent="0.25">
      <c r="A6388" s="1">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4.25" customHeight="1" x14ac:dyDescent="0.25">
      <c r="A6389" s="1">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4.25" customHeight="1" x14ac:dyDescent="0.25">
      <c r="A6390" s="1">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4.25" customHeight="1" x14ac:dyDescent="0.25">
      <c r="A6391" s="1">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4.25" customHeight="1" x14ac:dyDescent="0.25">
      <c r="A6392" s="1">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4.25" customHeight="1" x14ac:dyDescent="0.25">
      <c r="A6393" s="1">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4.25" customHeight="1" x14ac:dyDescent="0.25">
      <c r="A6394" s="1">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4.25" customHeight="1" x14ac:dyDescent="0.25">
      <c r="A6395" s="1">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4.25" customHeight="1" x14ac:dyDescent="0.25">
      <c r="A6396" s="1">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4.25" customHeight="1" x14ac:dyDescent="0.25">
      <c r="A6397" s="1">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4.25" customHeight="1" x14ac:dyDescent="0.25">
      <c r="A6398" s="1">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4.25" customHeight="1" x14ac:dyDescent="0.25">
      <c r="A6399" s="1">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4.25" customHeight="1" x14ac:dyDescent="0.25">
      <c r="A6400" s="1">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4.25" customHeight="1" x14ac:dyDescent="0.25">
      <c r="A6401" s="1">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4.25" customHeight="1" x14ac:dyDescent="0.25">
      <c r="A6402" s="1">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4.25" customHeight="1" x14ac:dyDescent="0.25">
      <c r="A6403" s="1">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4.25" customHeight="1" x14ac:dyDescent="0.25">
      <c r="A6404" s="1">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4.25" customHeight="1" x14ac:dyDescent="0.25">
      <c r="A6405" s="1">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4.25" customHeight="1" x14ac:dyDescent="0.25">
      <c r="A6406" s="1">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4.25" customHeight="1" x14ac:dyDescent="0.25">
      <c r="A6407" s="1">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4.25" customHeight="1" x14ac:dyDescent="0.25">
      <c r="A6408" s="1">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4.25" customHeight="1" x14ac:dyDescent="0.25">
      <c r="A6409" s="1">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4.25" customHeight="1" x14ac:dyDescent="0.25">
      <c r="A6410" s="1">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4.25" customHeight="1" x14ac:dyDescent="0.25">
      <c r="A6411" s="1">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4.25" customHeight="1" x14ac:dyDescent="0.25">
      <c r="A6412" s="1">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4.25" customHeight="1" x14ac:dyDescent="0.25">
      <c r="A6413" s="1">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4.25" customHeight="1" x14ac:dyDescent="0.25">
      <c r="A6414" s="1">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4.25" customHeight="1" x14ac:dyDescent="0.25">
      <c r="A6415" s="1">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4.25" customHeight="1" x14ac:dyDescent="0.25">
      <c r="A6416" s="1">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4.25" customHeight="1" x14ac:dyDescent="0.25">
      <c r="A6417" s="1">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4.25" customHeight="1" x14ac:dyDescent="0.25">
      <c r="A6418" s="1">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4.25" customHeight="1" x14ac:dyDescent="0.25">
      <c r="A6419" s="1">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4.25" customHeight="1" x14ac:dyDescent="0.25">
      <c r="A6420" s="1">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4.25" customHeight="1" x14ac:dyDescent="0.25">
      <c r="A6421" s="1">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4.25" customHeight="1" x14ac:dyDescent="0.25">
      <c r="A6422" s="1">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4.25" customHeight="1" x14ac:dyDescent="0.25">
      <c r="A6423" s="1">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4.25" customHeight="1" x14ac:dyDescent="0.25">
      <c r="A6424" s="1">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4.25" customHeight="1" x14ac:dyDescent="0.25">
      <c r="A6425" s="1">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4.25" customHeight="1" x14ac:dyDescent="0.25">
      <c r="A6426" s="1">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4.25" customHeight="1" x14ac:dyDescent="0.25">
      <c r="A6427" s="1">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4.25" customHeight="1" x14ac:dyDescent="0.25">
      <c r="A6428" s="1">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4.25" customHeight="1" x14ac:dyDescent="0.25">
      <c r="A6429" s="1">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4.25" customHeight="1" x14ac:dyDescent="0.25">
      <c r="A6430" s="1">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4.25" customHeight="1" x14ac:dyDescent="0.25">
      <c r="A6431" s="1">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4.25" customHeight="1" x14ac:dyDescent="0.25">
      <c r="A6432" s="1">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4.25" customHeight="1" x14ac:dyDescent="0.25">
      <c r="A6433" s="1">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4.25" customHeight="1" x14ac:dyDescent="0.25">
      <c r="A6434" s="1">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4.25" customHeight="1" x14ac:dyDescent="0.25">
      <c r="A6435" s="1">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4.25" customHeight="1" x14ac:dyDescent="0.25">
      <c r="A6436" s="1">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4.25" customHeight="1" x14ac:dyDescent="0.25">
      <c r="A6437" s="1">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4.25" customHeight="1" x14ac:dyDescent="0.25">
      <c r="A6438" s="1">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4.25" customHeight="1" x14ac:dyDescent="0.25">
      <c r="A6439" s="1">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4.25" customHeight="1" x14ac:dyDescent="0.25">
      <c r="A6440" s="1">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4.25" customHeight="1" x14ac:dyDescent="0.25">
      <c r="A6441" s="1">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4.25" customHeight="1" x14ac:dyDescent="0.25">
      <c r="A6442" s="1">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4.25" customHeight="1" x14ac:dyDescent="0.25">
      <c r="A6443" s="1">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4.25" customHeight="1" x14ac:dyDescent="0.25">
      <c r="A6444" s="1">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4.25" customHeight="1" x14ac:dyDescent="0.25">
      <c r="A6445" s="1">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4.25" customHeight="1" x14ac:dyDescent="0.25">
      <c r="A6446" s="1">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4.25" customHeight="1" x14ac:dyDescent="0.25">
      <c r="A6447" s="1">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4.25" customHeight="1" x14ac:dyDescent="0.25">
      <c r="A6448" s="1">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4.25" customHeight="1" x14ac:dyDescent="0.25">
      <c r="A6449" s="1">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4.25" customHeight="1" x14ac:dyDescent="0.25">
      <c r="A6450" s="1">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4.25" customHeight="1" x14ac:dyDescent="0.25">
      <c r="A6451" s="1">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4.25" customHeight="1" x14ac:dyDescent="0.25">
      <c r="A6452" s="1">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4.25" customHeight="1" x14ac:dyDescent="0.25">
      <c r="A6453" s="1">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4.25" customHeight="1" x14ac:dyDescent="0.25">
      <c r="A6454" s="1">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4.25" customHeight="1" x14ac:dyDescent="0.25">
      <c r="A6455" s="1">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4.25" customHeight="1" x14ac:dyDescent="0.25">
      <c r="A6456" s="1">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4.25" customHeight="1" x14ac:dyDescent="0.25">
      <c r="A6457" s="1">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4.25" customHeight="1" x14ac:dyDescent="0.25">
      <c r="A6458" s="1">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4.25" customHeight="1" x14ac:dyDescent="0.25">
      <c r="A6459" s="1">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4.25" customHeight="1" x14ac:dyDescent="0.25">
      <c r="A6460" s="1">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4.25" customHeight="1" x14ac:dyDescent="0.25">
      <c r="A6461" s="1">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4.25" customHeight="1" x14ac:dyDescent="0.25">
      <c r="A6462" s="1">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4.25" customHeight="1" x14ac:dyDescent="0.25">
      <c r="A6463" s="1">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4.25" customHeight="1" x14ac:dyDescent="0.25">
      <c r="A6464" s="1">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4.25" customHeight="1" x14ac:dyDescent="0.25">
      <c r="A6465" s="1">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4.25" customHeight="1" x14ac:dyDescent="0.25">
      <c r="A6466" s="1">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4.25" customHeight="1" x14ac:dyDescent="0.25">
      <c r="A6467" s="1">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4.25" customHeight="1" x14ac:dyDescent="0.25">
      <c r="A6468" s="1">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4.25" customHeight="1" x14ac:dyDescent="0.25">
      <c r="A6469" s="1">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4.25" customHeight="1" x14ac:dyDescent="0.25">
      <c r="A6470" s="1">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4.25" customHeight="1" x14ac:dyDescent="0.25">
      <c r="A6471" s="1">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4.25" customHeight="1" x14ac:dyDescent="0.25">
      <c r="A6472" s="1">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4.25" customHeight="1" x14ac:dyDescent="0.25">
      <c r="A6473" s="1">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4.25" customHeight="1" x14ac:dyDescent="0.25">
      <c r="A6474" s="1">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4.25" customHeight="1" x14ac:dyDescent="0.25">
      <c r="A6475" s="1">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4.25" customHeight="1" x14ac:dyDescent="0.25">
      <c r="A6476" s="1">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4.25" customHeight="1" x14ac:dyDescent="0.25">
      <c r="A6477" s="1">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4.25" customHeight="1" x14ac:dyDescent="0.25">
      <c r="A6478" s="1">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4.25" customHeight="1" x14ac:dyDescent="0.25">
      <c r="A6479" s="1">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4.25" customHeight="1" x14ac:dyDescent="0.25">
      <c r="A6480" s="1">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4.25" customHeight="1" x14ac:dyDescent="0.25">
      <c r="A6481" s="1">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4.25" customHeight="1" x14ac:dyDescent="0.25">
      <c r="A6482" s="1">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4.25" customHeight="1" x14ac:dyDescent="0.25">
      <c r="A6483" s="1">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4.25" customHeight="1" x14ac:dyDescent="0.25">
      <c r="A6484" s="1">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4.25" customHeight="1" x14ac:dyDescent="0.25">
      <c r="A6485" s="1">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4.25" customHeight="1" x14ac:dyDescent="0.25">
      <c r="A6486" s="1">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4.25" customHeight="1" x14ac:dyDescent="0.25">
      <c r="A6487" s="1">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4.25" customHeight="1" x14ac:dyDescent="0.25">
      <c r="A6488" s="1">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4.25" customHeight="1" x14ac:dyDescent="0.25">
      <c r="A6489" s="1">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4.25" customHeight="1" x14ac:dyDescent="0.25">
      <c r="A6490" s="1">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4.25" customHeight="1" x14ac:dyDescent="0.25">
      <c r="A6491" s="1">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4.25" customHeight="1" x14ac:dyDescent="0.25">
      <c r="A6492" s="1">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4.25" customHeight="1" x14ac:dyDescent="0.25">
      <c r="A6493" s="1">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4.25" customHeight="1" x14ac:dyDescent="0.25">
      <c r="A6494" s="1">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4.25" customHeight="1" x14ac:dyDescent="0.25">
      <c r="A6495" s="1">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4.25" customHeight="1" x14ac:dyDescent="0.25">
      <c r="A6496" s="1">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4.25" customHeight="1" x14ac:dyDescent="0.25">
      <c r="A6497" s="1">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4.25" customHeight="1" x14ac:dyDescent="0.25">
      <c r="A6498" s="1">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4.25" customHeight="1" x14ac:dyDescent="0.25">
      <c r="A6499" s="1">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4.25" customHeight="1" x14ac:dyDescent="0.25">
      <c r="A6500" s="1">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4.25" customHeight="1" x14ac:dyDescent="0.25">
      <c r="A6501" s="1">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4.25" customHeight="1" x14ac:dyDescent="0.25">
      <c r="A6502" s="1">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4.25" customHeight="1" x14ac:dyDescent="0.25">
      <c r="A6503" s="1">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4.25" customHeight="1" x14ac:dyDescent="0.25">
      <c r="A6504" s="1">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4.25" customHeight="1" x14ac:dyDescent="0.25">
      <c r="A6505" s="1">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4.25" customHeight="1" x14ac:dyDescent="0.25">
      <c r="A6506" s="1">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4.25" customHeight="1" x14ac:dyDescent="0.25">
      <c r="A6507" s="1">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4.25" customHeight="1" x14ac:dyDescent="0.25">
      <c r="A6508" s="1">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4.25" customHeight="1" x14ac:dyDescent="0.25">
      <c r="A6509" s="1">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4.25" customHeight="1" x14ac:dyDescent="0.25">
      <c r="A6510" s="1">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4.25" customHeight="1" x14ac:dyDescent="0.25">
      <c r="A6511" s="1">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4.25" customHeight="1" x14ac:dyDescent="0.25">
      <c r="A6512" s="1">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4.25" customHeight="1" x14ac:dyDescent="0.25">
      <c r="A6513" s="1">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4.25" customHeight="1" x14ac:dyDescent="0.25">
      <c r="A6514" s="1">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4.25" customHeight="1" x14ac:dyDescent="0.25">
      <c r="A6515" s="1">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4.25" customHeight="1" x14ac:dyDescent="0.25">
      <c r="A6516" s="1">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4.25" customHeight="1" x14ac:dyDescent="0.25">
      <c r="A6517" s="1">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4.25" customHeight="1" x14ac:dyDescent="0.25">
      <c r="A6518" s="1">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4.25" customHeight="1" x14ac:dyDescent="0.25">
      <c r="A6519" s="1">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4.25" customHeight="1" x14ac:dyDescent="0.25">
      <c r="A6520" s="1">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4.25" customHeight="1" x14ac:dyDescent="0.25">
      <c r="A6521" s="1">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4.25" customHeight="1" x14ac:dyDescent="0.25">
      <c r="A6522" s="1">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4.25" customHeight="1" x14ac:dyDescent="0.25">
      <c r="A6523" s="1">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4.25" customHeight="1" x14ac:dyDescent="0.25">
      <c r="A6524" s="1">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4.25" customHeight="1" x14ac:dyDescent="0.25">
      <c r="A6525" s="1">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4.25" customHeight="1" x14ac:dyDescent="0.25">
      <c r="A6526" s="1">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4.25" customHeight="1" x14ac:dyDescent="0.25">
      <c r="A6527" s="1">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4.25" customHeight="1" x14ac:dyDescent="0.25">
      <c r="A6528" s="1">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4.25" customHeight="1" x14ac:dyDescent="0.25">
      <c r="A6529" s="1">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4.25" customHeight="1" x14ac:dyDescent="0.25">
      <c r="A6530" s="1">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4.25" customHeight="1" x14ac:dyDescent="0.25">
      <c r="A6531" s="1">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4.25" customHeight="1" x14ac:dyDescent="0.25">
      <c r="A6532" s="1">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4.25" customHeight="1" x14ac:dyDescent="0.25">
      <c r="A6533" s="1">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4.25" customHeight="1" x14ac:dyDescent="0.25">
      <c r="A6534" s="1">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4.25" customHeight="1" x14ac:dyDescent="0.25">
      <c r="A6535" s="1">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4.25" customHeight="1" x14ac:dyDescent="0.25">
      <c r="A6536" s="1">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4.25" customHeight="1" x14ac:dyDescent="0.25">
      <c r="A6537" s="1">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4.25" customHeight="1" x14ac:dyDescent="0.25">
      <c r="A6538" s="1">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4.25" customHeight="1" x14ac:dyDescent="0.25">
      <c r="A6539" s="1">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4.25" customHeight="1" x14ac:dyDescent="0.25">
      <c r="A6540" s="1">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4.25" customHeight="1" x14ac:dyDescent="0.25">
      <c r="A6541" s="1">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4.25" customHeight="1" x14ac:dyDescent="0.25">
      <c r="A6542" s="1">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4.25" customHeight="1" x14ac:dyDescent="0.25">
      <c r="A6543" s="1">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4.25" customHeight="1" x14ac:dyDescent="0.25">
      <c r="A6544" s="1">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4.25" customHeight="1" x14ac:dyDescent="0.25">
      <c r="A6545" s="1">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4.25" customHeight="1" x14ac:dyDescent="0.25">
      <c r="A6546" s="1">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4.25" customHeight="1" x14ac:dyDescent="0.25">
      <c r="A6547" s="1">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4.25" customHeight="1" x14ac:dyDescent="0.25">
      <c r="A6548" s="1">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4.25" customHeight="1" x14ac:dyDescent="0.25">
      <c r="A6549" s="1">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4.25" customHeight="1" x14ac:dyDescent="0.25">
      <c r="A6550" s="1">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4.25" customHeight="1" x14ac:dyDescent="0.25">
      <c r="A6551" s="1">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4.25" customHeight="1" x14ac:dyDescent="0.25">
      <c r="A6552" s="1">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4.25" customHeight="1" x14ac:dyDescent="0.25">
      <c r="A6553" s="1">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4.25" customHeight="1" x14ac:dyDescent="0.25">
      <c r="A6554" s="1">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4.25" customHeight="1" x14ac:dyDescent="0.25">
      <c r="A6555" s="1">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4.25" customHeight="1" x14ac:dyDescent="0.25">
      <c r="A6556" s="1">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4.25" customHeight="1" x14ac:dyDescent="0.25">
      <c r="A6557" s="1">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4.25" customHeight="1" x14ac:dyDescent="0.25">
      <c r="A6558" s="1">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4.25" customHeight="1" x14ac:dyDescent="0.25">
      <c r="A6559" s="1">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4.25" customHeight="1" x14ac:dyDescent="0.25">
      <c r="A6560" s="1">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4.25" customHeight="1" x14ac:dyDescent="0.25">
      <c r="A6561" s="1">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4.25" customHeight="1" x14ac:dyDescent="0.25">
      <c r="A6562" s="1">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4.25" customHeight="1" x14ac:dyDescent="0.25">
      <c r="A6563" s="1">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4.25" customHeight="1" x14ac:dyDescent="0.25">
      <c r="A6564" s="1">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4.25" customHeight="1" x14ac:dyDescent="0.25">
      <c r="A6565" s="1">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4.25" customHeight="1" x14ac:dyDescent="0.25">
      <c r="A6566" s="1">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4.25" customHeight="1" x14ac:dyDescent="0.25">
      <c r="A6567" s="1">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4.25" customHeight="1" x14ac:dyDescent="0.25">
      <c r="A6568" s="1">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4.25" customHeight="1" x14ac:dyDescent="0.25">
      <c r="A6569" s="1">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4.25" customHeight="1" x14ac:dyDescent="0.25">
      <c r="A6570" s="1">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4.25" customHeight="1" x14ac:dyDescent="0.25">
      <c r="A6571" s="1">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4.25" customHeight="1" x14ac:dyDescent="0.25">
      <c r="A6572" s="1">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4.25" customHeight="1" x14ac:dyDescent="0.25">
      <c r="A6573" s="1">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4.25" customHeight="1" x14ac:dyDescent="0.25">
      <c r="A6574" s="1">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4.25" customHeight="1" x14ac:dyDescent="0.25">
      <c r="A6575" s="1">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4.25" customHeight="1" x14ac:dyDescent="0.25">
      <c r="A6576" s="1">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4.25" customHeight="1" x14ac:dyDescent="0.25">
      <c r="A6577" s="1">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4.25" customHeight="1" x14ac:dyDescent="0.25">
      <c r="A6578" s="1">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4.25" customHeight="1" x14ac:dyDescent="0.25">
      <c r="A6579" s="1">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4.25" customHeight="1" x14ac:dyDescent="0.25">
      <c r="A6580" s="1">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4.25" customHeight="1" x14ac:dyDescent="0.25">
      <c r="A6581" s="1">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4.25" customHeight="1" x14ac:dyDescent="0.25">
      <c r="A6582" s="1">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4.25" customHeight="1" x14ac:dyDescent="0.25">
      <c r="A6583" s="1">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4.25" customHeight="1" x14ac:dyDescent="0.25">
      <c r="A6584" s="1">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4.25" customHeight="1" x14ac:dyDescent="0.25">
      <c r="A6585" s="1">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4.25" customHeight="1" x14ac:dyDescent="0.25">
      <c r="A6586" s="1">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4.25" customHeight="1" x14ac:dyDescent="0.25">
      <c r="A6587" s="1">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4.25" customHeight="1" x14ac:dyDescent="0.25">
      <c r="A6588" s="1">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4.25" customHeight="1" x14ac:dyDescent="0.25">
      <c r="A6589" s="1">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4.25" customHeight="1" x14ac:dyDescent="0.25">
      <c r="A6590" s="1">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4.25" customHeight="1" x14ac:dyDescent="0.25">
      <c r="A6591" s="1">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4.25" customHeight="1" x14ac:dyDescent="0.25">
      <c r="A6592" s="1">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4.25" customHeight="1" x14ac:dyDescent="0.25">
      <c r="A6593" s="1">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4.25" customHeight="1" x14ac:dyDescent="0.25">
      <c r="A6594" s="1">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4.25" customHeight="1" x14ac:dyDescent="0.25">
      <c r="A6595" s="1">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4.25" customHeight="1" x14ac:dyDescent="0.25">
      <c r="A6596" s="1">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4.25" customHeight="1" x14ac:dyDescent="0.25">
      <c r="A6597" s="1">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4.25" customHeight="1" x14ac:dyDescent="0.25">
      <c r="A6598" s="1">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4.25" customHeight="1" x14ac:dyDescent="0.25">
      <c r="A6599" s="1">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4.25" customHeight="1" x14ac:dyDescent="0.25">
      <c r="A6600" s="1">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4.25" customHeight="1" x14ac:dyDescent="0.25">
      <c r="A6601" s="1">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4.25" customHeight="1" x14ac:dyDescent="0.25">
      <c r="A6602" s="1">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4.25" customHeight="1" x14ac:dyDescent="0.25">
      <c r="A6603" s="1">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4.25" customHeight="1" x14ac:dyDescent="0.25">
      <c r="A6604" s="1">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4.25" customHeight="1" x14ac:dyDescent="0.25">
      <c r="A6605" s="1">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4.25" customHeight="1" x14ac:dyDescent="0.25">
      <c r="A6606" s="1">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4.25" customHeight="1" x14ac:dyDescent="0.25">
      <c r="A6607" s="1">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4.25" customHeight="1" x14ac:dyDescent="0.25">
      <c r="A6608" s="1">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4.25" customHeight="1" x14ac:dyDescent="0.25">
      <c r="A6609" s="1">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4.25" customHeight="1" x14ac:dyDescent="0.25">
      <c r="A6610" s="1">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4.25" customHeight="1" x14ac:dyDescent="0.25">
      <c r="A6611" s="1">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4.25" customHeight="1" x14ac:dyDescent="0.25">
      <c r="A6612" s="1">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4.25" customHeight="1" x14ac:dyDescent="0.25">
      <c r="A6613" s="1">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4.25" customHeight="1" x14ac:dyDescent="0.25">
      <c r="A6614" s="1">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4.25" customHeight="1" x14ac:dyDescent="0.25">
      <c r="A6615" s="1">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4.25" customHeight="1" x14ac:dyDescent="0.25">
      <c r="A6616" s="1">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4.25" customHeight="1" x14ac:dyDescent="0.25">
      <c r="A6617" s="1">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4.25" customHeight="1" x14ac:dyDescent="0.25">
      <c r="A6618" s="1">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4.25" customHeight="1" x14ac:dyDescent="0.25">
      <c r="A6619" s="1">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4.25" customHeight="1" x14ac:dyDescent="0.25">
      <c r="A6620" s="1">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4.25" customHeight="1" x14ac:dyDescent="0.25">
      <c r="A6621" s="1">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4.25" customHeight="1" x14ac:dyDescent="0.25">
      <c r="A6622" s="1">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4.25" customHeight="1" x14ac:dyDescent="0.25">
      <c r="A6623" s="1">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4.25" customHeight="1" x14ac:dyDescent="0.25">
      <c r="A6624" s="1">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4.25" customHeight="1" x14ac:dyDescent="0.25">
      <c r="A6625" s="1">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4.25" customHeight="1" x14ac:dyDescent="0.25">
      <c r="A6626" s="1">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4.25" customHeight="1" x14ac:dyDescent="0.25">
      <c r="A6627" s="1">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4.25" customHeight="1" x14ac:dyDescent="0.25">
      <c r="A6628" s="1">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4.25" customHeight="1" x14ac:dyDescent="0.25">
      <c r="A6629" s="1">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4.25" customHeight="1" x14ac:dyDescent="0.25">
      <c r="A6630" s="1">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4.25" customHeight="1" x14ac:dyDescent="0.25">
      <c r="A6631" s="1">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4.25" customHeight="1" x14ac:dyDescent="0.25">
      <c r="A6632" s="1">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4.25" customHeight="1" x14ac:dyDescent="0.25">
      <c r="A6633" s="1">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4.25" customHeight="1" x14ac:dyDescent="0.25">
      <c r="A6634" s="1">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4.25" customHeight="1" x14ac:dyDescent="0.25">
      <c r="A6635" s="1">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4.25" customHeight="1" x14ac:dyDescent="0.25">
      <c r="A6636" s="1">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4.25" customHeight="1" x14ac:dyDescent="0.25">
      <c r="A6637" s="1">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4.25" customHeight="1" x14ac:dyDescent="0.25">
      <c r="A6638" s="1">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4.25" customHeight="1" x14ac:dyDescent="0.25">
      <c r="A6639" s="1">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4.25" customHeight="1" x14ac:dyDescent="0.25">
      <c r="A6640" s="1">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4.25" customHeight="1" x14ac:dyDescent="0.25">
      <c r="A6641" s="1">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4.25" customHeight="1" x14ac:dyDescent="0.25">
      <c r="A6642" s="1">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4.25" customHeight="1" x14ac:dyDescent="0.25">
      <c r="A6643" s="1">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4.25" customHeight="1" x14ac:dyDescent="0.25">
      <c r="A6644" s="1">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4.25" customHeight="1" x14ac:dyDescent="0.25">
      <c r="A6645" s="1">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4.25" customHeight="1" x14ac:dyDescent="0.25">
      <c r="A6646" s="1">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4.25" customHeight="1" x14ac:dyDescent="0.25">
      <c r="A6647" s="1">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4.25" customHeight="1" x14ac:dyDescent="0.25">
      <c r="A6648" s="1">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4.25" customHeight="1" x14ac:dyDescent="0.25">
      <c r="A6649" s="1">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4.25" customHeight="1" x14ac:dyDescent="0.25">
      <c r="A6650" s="1">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4.25" customHeight="1" x14ac:dyDescent="0.25">
      <c r="A6651" s="1">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4.25" customHeight="1" x14ac:dyDescent="0.25">
      <c r="A6652" s="1">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4.25" customHeight="1" x14ac:dyDescent="0.25">
      <c r="A6653" s="1">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4.25" customHeight="1" x14ac:dyDescent="0.25">
      <c r="A6654" s="1">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4.25" customHeight="1" x14ac:dyDescent="0.25">
      <c r="A6655" s="1">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4.25" customHeight="1" x14ac:dyDescent="0.25">
      <c r="A6656" s="1">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4.25" customHeight="1" x14ac:dyDescent="0.25">
      <c r="A6657" s="1">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4.25" customHeight="1" x14ac:dyDescent="0.25">
      <c r="A6658" s="1">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4.25" customHeight="1" x14ac:dyDescent="0.25">
      <c r="A6659" s="1">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4.25" customHeight="1" x14ac:dyDescent="0.25">
      <c r="A6660" s="1">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4.25" customHeight="1" x14ac:dyDescent="0.25">
      <c r="A6661" s="1">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4.25" customHeight="1" x14ac:dyDescent="0.25">
      <c r="A6662" s="1">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4.25" customHeight="1" x14ac:dyDescent="0.25">
      <c r="A6663" s="1">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4.25" customHeight="1" x14ac:dyDescent="0.25">
      <c r="A6664" s="1">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4.25" customHeight="1" x14ac:dyDescent="0.25">
      <c r="A6665" s="1">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4.25" customHeight="1" x14ac:dyDescent="0.25">
      <c r="A6666" s="1">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4.25" customHeight="1" x14ac:dyDescent="0.25">
      <c r="A6667" s="1">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4.25" customHeight="1" x14ac:dyDescent="0.25">
      <c r="A6668" s="1">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4.25" customHeight="1" x14ac:dyDescent="0.25">
      <c r="A6669" s="1">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4.25" customHeight="1" x14ac:dyDescent="0.25">
      <c r="A6670" s="1">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4.25" customHeight="1" x14ac:dyDescent="0.25">
      <c r="A6671" s="1">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4.25" customHeight="1" x14ac:dyDescent="0.25">
      <c r="A6672" s="1">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4.25" customHeight="1" x14ac:dyDescent="0.25">
      <c r="A6673" s="1">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4.25" customHeight="1" x14ac:dyDescent="0.25">
      <c r="A6674" s="1">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4.25" customHeight="1" x14ac:dyDescent="0.25">
      <c r="A6675" s="1">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4.25" customHeight="1" x14ac:dyDescent="0.25">
      <c r="A6676" s="1">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4.25" customHeight="1" x14ac:dyDescent="0.25">
      <c r="A6677" s="1">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4.25" customHeight="1" x14ac:dyDescent="0.25">
      <c r="A6678" s="1">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4.25" customHeight="1" x14ac:dyDescent="0.25">
      <c r="A6679" s="1">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4.25" customHeight="1" x14ac:dyDescent="0.25">
      <c r="A6680" s="1">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4.25" customHeight="1" x14ac:dyDescent="0.25">
      <c r="A6681" s="1">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4.25" customHeight="1" x14ac:dyDescent="0.25">
      <c r="A6682" s="1">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4.25" customHeight="1" x14ac:dyDescent="0.25">
      <c r="A6683" s="1">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4.25" customHeight="1" x14ac:dyDescent="0.25">
      <c r="A6684" s="1">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4.25" customHeight="1" x14ac:dyDescent="0.25">
      <c r="A6685" s="1">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4.25" customHeight="1" x14ac:dyDescent="0.25">
      <c r="A6686" s="1">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4.25" customHeight="1" x14ac:dyDescent="0.25">
      <c r="A6687" s="1">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4.25" customHeight="1" x14ac:dyDescent="0.25">
      <c r="A6688" s="1">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4.25" customHeight="1" x14ac:dyDescent="0.25">
      <c r="A6689" s="1">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4.25" customHeight="1" x14ac:dyDescent="0.25">
      <c r="A6690" s="1">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4.25" customHeight="1" x14ac:dyDescent="0.25">
      <c r="A6691" s="1">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4.25" customHeight="1" x14ac:dyDescent="0.25">
      <c r="A6692" s="1">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4.25" customHeight="1" x14ac:dyDescent="0.25">
      <c r="A6693" s="1">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4.25" customHeight="1" x14ac:dyDescent="0.25">
      <c r="A6694" s="1">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4.25" customHeight="1" x14ac:dyDescent="0.25">
      <c r="A6695" s="1">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4.25" customHeight="1" x14ac:dyDescent="0.25">
      <c r="A6696" s="1">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4.25" customHeight="1" x14ac:dyDescent="0.25">
      <c r="A6697" s="1">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4.25" customHeight="1" x14ac:dyDescent="0.25">
      <c r="A6698" s="1">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4.25" customHeight="1" x14ac:dyDescent="0.25">
      <c r="A6699" s="1">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4.25" customHeight="1" x14ac:dyDescent="0.25">
      <c r="A6700" s="1">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4.25" customHeight="1" x14ac:dyDescent="0.25">
      <c r="A6701" s="1">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4.25" customHeight="1" x14ac:dyDescent="0.25">
      <c r="A6702" s="1">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4.25" customHeight="1" x14ac:dyDescent="0.25">
      <c r="A6703" s="1">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4.25" customHeight="1" x14ac:dyDescent="0.25">
      <c r="A6704" s="1">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4.25" customHeight="1" x14ac:dyDescent="0.25">
      <c r="A6705" s="1">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4.25" customHeight="1" x14ac:dyDescent="0.25">
      <c r="A6706" s="1">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4.25" customHeight="1" x14ac:dyDescent="0.25">
      <c r="A6707" s="1">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4.25" customHeight="1" x14ac:dyDescent="0.25">
      <c r="A6708" s="1">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4.25" customHeight="1" x14ac:dyDescent="0.25">
      <c r="A6709" s="1">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4.25" customHeight="1" x14ac:dyDescent="0.25">
      <c r="A6710" s="1">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4.25" customHeight="1" x14ac:dyDescent="0.25">
      <c r="A6711" s="1">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4.25" customHeight="1" x14ac:dyDescent="0.25">
      <c r="A6712" s="1">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4.25" customHeight="1" x14ac:dyDescent="0.25">
      <c r="A6713" s="1">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4.25" customHeight="1" x14ac:dyDescent="0.25">
      <c r="A6714" s="1">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4.25" customHeight="1" x14ac:dyDescent="0.25">
      <c r="A6715" s="1">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4.25" customHeight="1" x14ac:dyDescent="0.25">
      <c r="A6716" s="1">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4.25" customHeight="1" x14ac:dyDescent="0.25">
      <c r="A6717" s="1">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4.25" customHeight="1" x14ac:dyDescent="0.25">
      <c r="A6718" s="1">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4.25" customHeight="1" x14ac:dyDescent="0.25">
      <c r="A6719" s="1">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4.25" customHeight="1" x14ac:dyDescent="0.25">
      <c r="A6720" s="1">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4.25" customHeight="1" x14ac:dyDescent="0.25">
      <c r="A6721" s="1">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4.25" customHeight="1" x14ac:dyDescent="0.25">
      <c r="A6722" s="1">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4.25" customHeight="1" x14ac:dyDescent="0.25">
      <c r="A6723" s="1">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4.25" customHeight="1" x14ac:dyDescent="0.25">
      <c r="A6724" s="1">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4.25" customHeight="1" x14ac:dyDescent="0.25">
      <c r="A6725" s="1">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4.25" customHeight="1" x14ac:dyDescent="0.25">
      <c r="A6726" s="1">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4.25" customHeight="1" x14ac:dyDescent="0.25">
      <c r="A6727" s="1">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4.25" customHeight="1" x14ac:dyDescent="0.25">
      <c r="A6728" s="1">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4.25" customHeight="1" x14ac:dyDescent="0.25">
      <c r="A6729" s="1">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4.25" customHeight="1" x14ac:dyDescent="0.25">
      <c r="A6730" s="1">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4.25" customHeight="1" x14ac:dyDescent="0.25">
      <c r="A6731" s="1">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4.25" customHeight="1" x14ac:dyDescent="0.25">
      <c r="A6732" s="1">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4.25" customHeight="1" x14ac:dyDescent="0.25">
      <c r="A6733" s="1">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4.25" customHeight="1" x14ac:dyDescent="0.25">
      <c r="A6734" s="1">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4.25" customHeight="1" x14ac:dyDescent="0.25">
      <c r="A6735" s="1">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4.25" customHeight="1" x14ac:dyDescent="0.25">
      <c r="A6736" s="1">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4.25" customHeight="1" x14ac:dyDescent="0.25">
      <c r="A6737" s="1">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4.25" customHeight="1" x14ac:dyDescent="0.25">
      <c r="A6738" s="1">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4.25" customHeight="1" x14ac:dyDescent="0.25">
      <c r="A6739" s="1">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4.25" customHeight="1" x14ac:dyDescent="0.25">
      <c r="A6740" s="1">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4.25" customHeight="1" x14ac:dyDescent="0.25">
      <c r="A6741" s="1">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4.25" customHeight="1" x14ac:dyDescent="0.25">
      <c r="A6742" s="1">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4.25" customHeight="1" x14ac:dyDescent="0.25">
      <c r="A6743" s="1">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4.25" customHeight="1" x14ac:dyDescent="0.25">
      <c r="A6744" s="1">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4.25" customHeight="1" x14ac:dyDescent="0.25">
      <c r="A6745" s="1">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4.25" customHeight="1" x14ac:dyDescent="0.25">
      <c r="A6746" s="1">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4.25" customHeight="1" x14ac:dyDescent="0.25">
      <c r="A6747" s="1">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4.25" customHeight="1" x14ac:dyDescent="0.25">
      <c r="A6748" s="1">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4.25" customHeight="1" x14ac:dyDescent="0.25">
      <c r="A6749" s="1">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4.25" customHeight="1" x14ac:dyDescent="0.25">
      <c r="A6750" s="1">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4.25" customHeight="1" x14ac:dyDescent="0.25">
      <c r="A6751" s="1">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4.25" customHeight="1" x14ac:dyDescent="0.25">
      <c r="A6752" s="1">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4.25" customHeight="1" x14ac:dyDescent="0.25">
      <c r="A6753" s="1">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4.25" customHeight="1" x14ac:dyDescent="0.25">
      <c r="A6754" s="1">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4.25" customHeight="1" x14ac:dyDescent="0.25">
      <c r="A6755" s="1">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4.25" customHeight="1" x14ac:dyDescent="0.25">
      <c r="A6756" s="1">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4.25" customHeight="1" x14ac:dyDescent="0.25">
      <c r="A6757" s="1">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4.25" customHeight="1" x14ac:dyDescent="0.25">
      <c r="A6758" s="1">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4.25" customHeight="1" x14ac:dyDescent="0.25">
      <c r="A6759" s="1">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4.25" customHeight="1" x14ac:dyDescent="0.25">
      <c r="A6760" s="1">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4.25" customHeight="1" x14ac:dyDescent="0.25">
      <c r="A6761" s="1">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4.25" customHeight="1" x14ac:dyDescent="0.25">
      <c r="A6762" s="1">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4.25" customHeight="1" x14ac:dyDescent="0.25">
      <c r="A6763" s="1">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4.25" customHeight="1" x14ac:dyDescent="0.25">
      <c r="A6764" s="1">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4.25" customHeight="1" x14ac:dyDescent="0.25">
      <c r="A6765" s="1">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4.25" customHeight="1" x14ac:dyDescent="0.25">
      <c r="A6766" s="1">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4.25" customHeight="1" x14ac:dyDescent="0.25">
      <c r="A6767" s="1">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4.25" customHeight="1" x14ac:dyDescent="0.25">
      <c r="A6768" s="1">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4.25" customHeight="1" x14ac:dyDescent="0.25">
      <c r="A6769" s="1">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4.25" customHeight="1" x14ac:dyDescent="0.25">
      <c r="A6770" s="1">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4.25" customHeight="1" x14ac:dyDescent="0.25">
      <c r="A6771" s="1">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4.25" customHeight="1" x14ac:dyDescent="0.25">
      <c r="A6772" s="1">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4.25" customHeight="1" x14ac:dyDescent="0.25">
      <c r="A6773" s="1">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4.25" customHeight="1" x14ac:dyDescent="0.25">
      <c r="A6774" s="1">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4.25" customHeight="1" x14ac:dyDescent="0.25">
      <c r="A6775" s="1">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4.25" customHeight="1" x14ac:dyDescent="0.25">
      <c r="A6776" s="1">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4.25" customHeight="1" x14ac:dyDescent="0.25">
      <c r="A6777" s="1">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4.25" customHeight="1" x14ac:dyDescent="0.25">
      <c r="A6778" s="1">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4.25" customHeight="1" x14ac:dyDescent="0.25">
      <c r="A6779" s="1">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4.25" customHeight="1" x14ac:dyDescent="0.25">
      <c r="A6780" s="1">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4.25" customHeight="1" x14ac:dyDescent="0.25">
      <c r="A6781" s="1">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4.25" customHeight="1" x14ac:dyDescent="0.25">
      <c r="A6782" s="1">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4.25" customHeight="1" x14ac:dyDescent="0.25">
      <c r="A6783" s="1">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4.25" customHeight="1" x14ac:dyDescent="0.25">
      <c r="A6784" s="1">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4.25" customHeight="1" x14ac:dyDescent="0.25">
      <c r="A6785" s="1">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4.25" customHeight="1" x14ac:dyDescent="0.25">
      <c r="A6786" s="1">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4.25" customHeight="1" x14ac:dyDescent="0.25">
      <c r="A6787" s="1">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4.25" customHeight="1" x14ac:dyDescent="0.25">
      <c r="A6788" s="1">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4.25" customHeight="1" x14ac:dyDescent="0.25">
      <c r="A6789" s="1">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4.25" customHeight="1" x14ac:dyDescent="0.25">
      <c r="A6790" s="1">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4.25" customHeight="1" x14ac:dyDescent="0.25">
      <c r="A6791" s="1">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4.25" customHeight="1" x14ac:dyDescent="0.25">
      <c r="A6792" s="1">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4.25" customHeight="1" x14ac:dyDescent="0.25">
      <c r="A6793" s="1">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4.25" customHeight="1" x14ac:dyDescent="0.25">
      <c r="A6794" s="1">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4.25" customHeight="1" x14ac:dyDescent="0.25">
      <c r="A6795" s="1">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4.25" customHeight="1" x14ac:dyDescent="0.25">
      <c r="A6796" s="1">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4.25" customHeight="1" x14ac:dyDescent="0.25">
      <c r="A6797" s="1">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4.25" customHeight="1" x14ac:dyDescent="0.25">
      <c r="A6798" s="1">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4.25" customHeight="1" x14ac:dyDescent="0.25">
      <c r="A6799" s="1">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4.25" customHeight="1" x14ac:dyDescent="0.25">
      <c r="A6800" s="1">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4.25" customHeight="1" x14ac:dyDescent="0.25">
      <c r="A6801" s="1">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4.25" customHeight="1" x14ac:dyDescent="0.25">
      <c r="A6802" s="1">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4.25" customHeight="1" x14ac:dyDescent="0.25">
      <c r="A6803" s="1">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4.25" customHeight="1" x14ac:dyDescent="0.25">
      <c r="A6804" s="1">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4.25" customHeight="1" x14ac:dyDescent="0.25">
      <c r="A6805" s="1">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4.25" customHeight="1" x14ac:dyDescent="0.25">
      <c r="A6806" s="1">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4.25" customHeight="1" x14ac:dyDescent="0.25">
      <c r="A6807" s="1">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4.25" customHeight="1" x14ac:dyDescent="0.25">
      <c r="A6808" s="1">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4.25" customHeight="1" x14ac:dyDescent="0.25">
      <c r="A6809" s="1">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4.25" customHeight="1" x14ac:dyDescent="0.25">
      <c r="A6810" s="1">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4.25" customHeight="1" x14ac:dyDescent="0.25">
      <c r="A6811" s="1">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4.25" customHeight="1" x14ac:dyDescent="0.25">
      <c r="A6812" s="1">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4.25" customHeight="1" x14ac:dyDescent="0.25">
      <c r="A6813" s="1">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4.25" customHeight="1" x14ac:dyDescent="0.25">
      <c r="A6814" s="1">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4.25" customHeight="1" x14ac:dyDescent="0.25">
      <c r="A6815" s="1">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4.25" customHeight="1" x14ac:dyDescent="0.25">
      <c r="A6816" s="1">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4.25" customHeight="1" x14ac:dyDescent="0.25">
      <c r="A6817" s="1">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4.25" customHeight="1" x14ac:dyDescent="0.25">
      <c r="A6818" s="1">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4.25" customHeight="1" x14ac:dyDescent="0.25">
      <c r="A6819" s="1">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4.25" customHeight="1" x14ac:dyDescent="0.25">
      <c r="A6820" s="1">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4.25" customHeight="1" x14ac:dyDescent="0.25">
      <c r="A6821" s="1">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4.25" customHeight="1" x14ac:dyDescent="0.25">
      <c r="A6822" s="1">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4.25" customHeight="1" x14ac:dyDescent="0.25">
      <c r="A6823" s="1">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4.25" customHeight="1" x14ac:dyDescent="0.25">
      <c r="A6824" s="1">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4.25" customHeight="1" x14ac:dyDescent="0.25">
      <c r="A6825" s="1">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4.25" customHeight="1" x14ac:dyDescent="0.25">
      <c r="A6826" s="1">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4.25" customHeight="1" x14ac:dyDescent="0.25">
      <c r="A6827" s="1">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4.25" customHeight="1" x14ac:dyDescent="0.25">
      <c r="A6828" s="1">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4.25" customHeight="1" x14ac:dyDescent="0.25">
      <c r="A6829" s="1">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4.25" customHeight="1" x14ac:dyDescent="0.25">
      <c r="A6830" s="1">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4.25" customHeight="1" x14ac:dyDescent="0.25">
      <c r="A6831" s="1">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4.25" customHeight="1" x14ac:dyDescent="0.25">
      <c r="A6832" s="1">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4.25" customHeight="1" x14ac:dyDescent="0.25">
      <c r="A6833" s="1">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4.25" customHeight="1" x14ac:dyDescent="0.25">
      <c r="A6834" s="1">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4.25" customHeight="1" x14ac:dyDescent="0.25">
      <c r="A6835" s="1">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4.25" customHeight="1" x14ac:dyDescent="0.25">
      <c r="A6836" s="1">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4.25" customHeight="1" x14ac:dyDescent="0.25">
      <c r="A6837" s="1">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4.25" customHeight="1" x14ac:dyDescent="0.25">
      <c r="A6838" s="1">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4.25" customHeight="1" x14ac:dyDescent="0.25">
      <c r="A6839" s="1">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4.25" customHeight="1" x14ac:dyDescent="0.25">
      <c r="A6840" s="1">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4.25" customHeight="1" x14ac:dyDescent="0.25">
      <c r="A6841" s="1">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4.25" customHeight="1" x14ac:dyDescent="0.25">
      <c r="A6842" s="1">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4.25" customHeight="1" x14ac:dyDescent="0.25">
      <c r="A6843" s="1">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4.25" customHeight="1" x14ac:dyDescent="0.25">
      <c r="A6844" s="1">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4.25" customHeight="1" x14ac:dyDescent="0.25">
      <c r="A6845" s="1">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4.25" customHeight="1" x14ac:dyDescent="0.25">
      <c r="A6846" s="1">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4.25" customHeight="1" x14ac:dyDescent="0.25">
      <c r="A6847" s="1">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4.25" customHeight="1" x14ac:dyDescent="0.25">
      <c r="A6848" s="1">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4.25" customHeight="1" x14ac:dyDescent="0.25">
      <c r="A6849" s="1">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4.25" customHeight="1" x14ac:dyDescent="0.25">
      <c r="A6850" s="1">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4.25" customHeight="1" x14ac:dyDescent="0.25">
      <c r="A6851" s="1">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4.25" customHeight="1" x14ac:dyDescent="0.25">
      <c r="A6852" s="1">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4.25" customHeight="1" x14ac:dyDescent="0.25">
      <c r="A6853" s="1">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4.25" customHeight="1" x14ac:dyDescent="0.25">
      <c r="A6854" s="1">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4.25" customHeight="1" x14ac:dyDescent="0.25">
      <c r="A6855" s="1">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4.25" customHeight="1" x14ac:dyDescent="0.25">
      <c r="A6856" s="1">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4.25" customHeight="1" x14ac:dyDescent="0.25">
      <c r="A6857" s="1">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4.25" customHeight="1" x14ac:dyDescent="0.25">
      <c r="A6858" s="1">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4.25" customHeight="1" x14ac:dyDescent="0.25">
      <c r="A6859" s="1">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4.25" customHeight="1" x14ac:dyDescent="0.25">
      <c r="A6860" s="1">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4.25" customHeight="1" x14ac:dyDescent="0.25">
      <c r="A6861" s="1">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4.25" customHeight="1" x14ac:dyDescent="0.25">
      <c r="A6862" s="1">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4.25" customHeight="1" x14ac:dyDescent="0.25">
      <c r="A6863" s="1">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4.25" customHeight="1" x14ac:dyDescent="0.25">
      <c r="A6864" s="1">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4.25" customHeight="1" x14ac:dyDescent="0.25">
      <c r="A6865" s="1">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4.25" customHeight="1" x14ac:dyDescent="0.25">
      <c r="A6866" s="1">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4.25" customHeight="1" x14ac:dyDescent="0.25">
      <c r="A6867" s="1">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4.25" customHeight="1" x14ac:dyDescent="0.25">
      <c r="A6868" s="1">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4.25" customHeight="1" x14ac:dyDescent="0.25">
      <c r="A6869" s="1">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4.25" customHeight="1" x14ac:dyDescent="0.25">
      <c r="A6870" s="1">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4.25" customHeight="1" x14ac:dyDescent="0.25">
      <c r="A6871" s="1">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4.25" customHeight="1" x14ac:dyDescent="0.25">
      <c r="A6872" s="1">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4.25" customHeight="1" x14ac:dyDescent="0.25">
      <c r="A6873" s="1">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4.25" customHeight="1" x14ac:dyDescent="0.25">
      <c r="A6874" s="1">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4.25" customHeight="1" x14ac:dyDescent="0.25">
      <c r="A6875" s="1">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4.25" customHeight="1" x14ac:dyDescent="0.25">
      <c r="A6876" s="1">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4.25" customHeight="1" x14ac:dyDescent="0.25">
      <c r="A6877" s="1">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4.25" customHeight="1" x14ac:dyDescent="0.25">
      <c r="A6878" s="1">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4.25" customHeight="1" x14ac:dyDescent="0.25">
      <c r="A6879" s="1">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4.25" customHeight="1" x14ac:dyDescent="0.25">
      <c r="A6880" s="1">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4.25" customHeight="1" x14ac:dyDescent="0.25">
      <c r="A6881" s="1">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4.25" customHeight="1" x14ac:dyDescent="0.25">
      <c r="A6882" s="1">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4.25" customHeight="1" x14ac:dyDescent="0.25">
      <c r="A6883" s="1">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4.25" customHeight="1" x14ac:dyDescent="0.25">
      <c r="A6884" s="1">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4.25" customHeight="1" x14ac:dyDescent="0.25">
      <c r="A6885" s="1">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4.25" customHeight="1" x14ac:dyDescent="0.25">
      <c r="A6886" s="1">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4.25" customHeight="1" x14ac:dyDescent="0.25">
      <c r="A6887" s="1">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4.25" customHeight="1" x14ac:dyDescent="0.25">
      <c r="A6888" s="1">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4.25" customHeight="1" x14ac:dyDescent="0.25">
      <c r="A6889" s="1">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4.25" customHeight="1" x14ac:dyDescent="0.25">
      <c r="A6890" s="1">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4.25" customHeight="1" x14ac:dyDescent="0.25">
      <c r="A6891" s="1">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4.25" customHeight="1" x14ac:dyDescent="0.25">
      <c r="A6892" s="1">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4.25" customHeight="1" x14ac:dyDescent="0.25">
      <c r="A6893" s="1">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4.25" customHeight="1" x14ac:dyDescent="0.25">
      <c r="A6894" s="1">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4.25" customHeight="1" x14ac:dyDescent="0.25">
      <c r="A6895" s="1">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4.25" customHeight="1" x14ac:dyDescent="0.25">
      <c r="A6896" s="1">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4.25" customHeight="1" x14ac:dyDescent="0.25">
      <c r="A6897" s="1">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4.25" customHeight="1" x14ac:dyDescent="0.25">
      <c r="A6898" s="1">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4.25" customHeight="1" x14ac:dyDescent="0.25">
      <c r="A6899" s="1">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4.25" customHeight="1" x14ac:dyDescent="0.25">
      <c r="A6900" s="1">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4.25" customHeight="1" x14ac:dyDescent="0.25">
      <c r="A6901" s="1">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4.25" customHeight="1" x14ac:dyDescent="0.25">
      <c r="A6902" s="1">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4.25" customHeight="1" x14ac:dyDescent="0.25">
      <c r="A6903" s="1">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4.25" customHeight="1" x14ac:dyDescent="0.25">
      <c r="A6904" s="1">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4.25" customHeight="1" x14ac:dyDescent="0.25">
      <c r="A6905" s="1">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4.25" customHeight="1" x14ac:dyDescent="0.25">
      <c r="A6906" s="1">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4.25" customHeight="1" x14ac:dyDescent="0.25">
      <c r="A6907" s="1">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4.25" customHeight="1" x14ac:dyDescent="0.25">
      <c r="A6908" s="1">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4.25" customHeight="1" x14ac:dyDescent="0.25">
      <c r="A6909" s="1">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4.25" customHeight="1" x14ac:dyDescent="0.25">
      <c r="A6910" s="1">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4.25" customHeight="1" x14ac:dyDescent="0.25">
      <c r="A6911" s="1">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4.25" customHeight="1" x14ac:dyDescent="0.25">
      <c r="A6912" s="1">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4.25" customHeight="1" x14ac:dyDescent="0.25">
      <c r="A6913" s="1">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4.25" customHeight="1" x14ac:dyDescent="0.25">
      <c r="A6914" s="1">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4.25" customHeight="1" x14ac:dyDescent="0.25">
      <c r="A6915" s="1">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4.25" customHeight="1" x14ac:dyDescent="0.25">
      <c r="A6916" s="1">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4.25" customHeight="1" x14ac:dyDescent="0.25">
      <c r="A6917" s="1">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4.25" customHeight="1" x14ac:dyDescent="0.25">
      <c r="A6918" s="1">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4.25" customHeight="1" x14ac:dyDescent="0.25">
      <c r="A6919" s="1">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4.25" customHeight="1" x14ac:dyDescent="0.25">
      <c r="A6920" s="1">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4.25" customHeight="1" x14ac:dyDescent="0.25">
      <c r="A6921" s="1">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4.25" customHeight="1" x14ac:dyDescent="0.25">
      <c r="A6922" s="1">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4.25" customHeight="1" x14ac:dyDescent="0.25">
      <c r="A6923" s="1">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4.25" customHeight="1" x14ac:dyDescent="0.25">
      <c r="A6924" s="1">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4.25" customHeight="1" x14ac:dyDescent="0.25">
      <c r="A6925" s="1">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4.25" customHeight="1" x14ac:dyDescent="0.25">
      <c r="A6926" s="1">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4.25" customHeight="1" x14ac:dyDescent="0.25">
      <c r="A6927" s="1">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4.25" customHeight="1" x14ac:dyDescent="0.25">
      <c r="A6928" s="1">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4.25" customHeight="1" x14ac:dyDescent="0.25">
      <c r="A6929" s="1">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4.25" customHeight="1" x14ac:dyDescent="0.25">
      <c r="A6930" s="1">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4.25" customHeight="1" x14ac:dyDescent="0.25">
      <c r="A6931" s="1">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4.25" customHeight="1" x14ac:dyDescent="0.25">
      <c r="A6932" s="1">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4.25" customHeight="1" x14ac:dyDescent="0.25">
      <c r="A6933" s="1">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4.25" customHeight="1" x14ac:dyDescent="0.25">
      <c r="A6934" s="1">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4.25" customHeight="1" x14ac:dyDescent="0.25">
      <c r="A6935" s="1">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4.25" customHeight="1" x14ac:dyDescent="0.25">
      <c r="A6936" s="1">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4.25" customHeight="1" x14ac:dyDescent="0.25">
      <c r="A6937" s="1">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4.25" customHeight="1" x14ac:dyDescent="0.25">
      <c r="A6938" s="1">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4.25" customHeight="1" x14ac:dyDescent="0.25">
      <c r="A6939" s="1">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4.25" customHeight="1" x14ac:dyDescent="0.25">
      <c r="A6940" s="1">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4.25" customHeight="1" x14ac:dyDescent="0.25">
      <c r="A6941" s="1">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4.25" customHeight="1" x14ac:dyDescent="0.25">
      <c r="A6942" s="1">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4.25" customHeight="1" x14ac:dyDescent="0.25">
      <c r="A6943" s="1">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4.25" customHeight="1" x14ac:dyDescent="0.25">
      <c r="A6944" s="1">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4.25" customHeight="1" x14ac:dyDescent="0.25">
      <c r="A6945" s="1">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4.25" customHeight="1" x14ac:dyDescent="0.25">
      <c r="A6946" s="1">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4.25" customHeight="1" x14ac:dyDescent="0.25">
      <c r="A6947" s="1">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4.25" customHeight="1" x14ac:dyDescent="0.25">
      <c r="A6948" s="1">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4.25" customHeight="1" x14ac:dyDescent="0.25">
      <c r="A6949" s="1">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4.25" customHeight="1" x14ac:dyDescent="0.25">
      <c r="A6950" s="1">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4.25" customHeight="1" x14ac:dyDescent="0.25">
      <c r="A6951" s="1">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4.25" customHeight="1" x14ac:dyDescent="0.25">
      <c r="A6952" s="1">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4.25" customHeight="1" x14ac:dyDescent="0.25">
      <c r="A6953" s="1">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4.25" customHeight="1" x14ac:dyDescent="0.25">
      <c r="A6954" s="1">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4.25" customHeight="1" x14ac:dyDescent="0.25">
      <c r="A6955" s="1">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4.25" customHeight="1" x14ac:dyDescent="0.25">
      <c r="A6956" s="1">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4.25" customHeight="1" x14ac:dyDescent="0.25">
      <c r="A6957" s="1">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4.25" customHeight="1" x14ac:dyDescent="0.25">
      <c r="A6958" s="1">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4.25" customHeight="1" x14ac:dyDescent="0.25">
      <c r="A6959" s="1">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4.25" customHeight="1" x14ac:dyDescent="0.25">
      <c r="A6960" s="1">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4.25" customHeight="1" x14ac:dyDescent="0.25">
      <c r="A6961" s="1">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4.25" customHeight="1" x14ac:dyDescent="0.25">
      <c r="A6962" s="1">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4.25" customHeight="1" x14ac:dyDescent="0.25">
      <c r="A6963" s="1">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4.25" customHeight="1" x14ac:dyDescent="0.25">
      <c r="A6964" s="1">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4.25" customHeight="1" x14ac:dyDescent="0.25">
      <c r="A6965" s="1">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4.25" customHeight="1" x14ac:dyDescent="0.25">
      <c r="A6966" s="1">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4.25" customHeight="1" x14ac:dyDescent="0.25">
      <c r="A6967" s="1">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4.25" customHeight="1" x14ac:dyDescent="0.25">
      <c r="A6968" s="1">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4.25" customHeight="1" x14ac:dyDescent="0.25">
      <c r="A6969" s="1">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4.25" customHeight="1" x14ac:dyDescent="0.25">
      <c r="A6970" s="1">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4.25" customHeight="1" x14ac:dyDescent="0.25">
      <c r="A6971" s="1">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4.25" customHeight="1" x14ac:dyDescent="0.25">
      <c r="A6972" s="1">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4.25" customHeight="1" x14ac:dyDescent="0.25">
      <c r="A6973" s="1">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4.25" customHeight="1" x14ac:dyDescent="0.25">
      <c r="A6974" s="1">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4.25" customHeight="1" x14ac:dyDescent="0.25">
      <c r="A6975" s="1">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4.25" customHeight="1" x14ac:dyDescent="0.25">
      <c r="A6976" s="1">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4.25" customHeight="1" x14ac:dyDescent="0.25">
      <c r="A6977" s="1">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4.25" customHeight="1" x14ac:dyDescent="0.25">
      <c r="A6978" s="1">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4.25" customHeight="1" x14ac:dyDescent="0.25">
      <c r="A6979" s="1">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4.25" customHeight="1" x14ac:dyDescent="0.25">
      <c r="A6980" s="1">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4.25" customHeight="1" x14ac:dyDescent="0.25">
      <c r="A6981" s="1">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4.25" customHeight="1" x14ac:dyDescent="0.25">
      <c r="A6982" s="1">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4.25" customHeight="1" x14ac:dyDescent="0.25">
      <c r="A6983" s="1">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4.25" customHeight="1" x14ac:dyDescent="0.25">
      <c r="A6984" s="1">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4.25" customHeight="1" x14ac:dyDescent="0.25">
      <c r="A6985" s="1">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4.25" customHeight="1" x14ac:dyDescent="0.25">
      <c r="A6986" s="1">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4.25" customHeight="1" x14ac:dyDescent="0.25">
      <c r="A6987" s="1">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4.25" customHeight="1" x14ac:dyDescent="0.25">
      <c r="A6988" s="1">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4.25" customHeight="1" x14ac:dyDescent="0.25">
      <c r="A6989" s="1">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4.25" customHeight="1" x14ac:dyDescent="0.25">
      <c r="A6990" s="1">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4.25" customHeight="1" x14ac:dyDescent="0.25">
      <c r="A6991" s="1">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4.25" customHeight="1" x14ac:dyDescent="0.25">
      <c r="A6992" s="1">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4.25" customHeight="1" x14ac:dyDescent="0.25">
      <c r="A6993" s="1">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4.25" customHeight="1" x14ac:dyDescent="0.25">
      <c r="A6994" s="1">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4.25" customHeight="1" x14ac:dyDescent="0.25">
      <c r="A6995" s="1">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4.25" customHeight="1" x14ac:dyDescent="0.25">
      <c r="A6996" s="1">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4.25" customHeight="1" x14ac:dyDescent="0.25">
      <c r="A6997" s="1">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4.25" customHeight="1" x14ac:dyDescent="0.25">
      <c r="A6998" s="1">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4.25" customHeight="1" x14ac:dyDescent="0.25">
      <c r="A6999" s="1">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4.25" customHeight="1" x14ac:dyDescent="0.25">
      <c r="A7000" s="1">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4.25" customHeight="1" x14ac:dyDescent="0.25">
      <c r="A7001" s="1">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4.25" customHeight="1" x14ac:dyDescent="0.25">
      <c r="A7002" s="1">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4.25" customHeight="1" x14ac:dyDescent="0.25">
      <c r="A7003" s="1">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4.25" customHeight="1" x14ac:dyDescent="0.25">
      <c r="A7004" s="1">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4.25" customHeight="1" x14ac:dyDescent="0.25">
      <c r="A7005" s="1">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4.25" customHeight="1" x14ac:dyDescent="0.25">
      <c r="A7006" s="1">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4.25" customHeight="1" x14ac:dyDescent="0.25">
      <c r="A7007" s="1">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4.25" customHeight="1" x14ac:dyDescent="0.25">
      <c r="A7008" s="1">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4.25" customHeight="1" x14ac:dyDescent="0.25">
      <c r="A7009" s="1">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4.25" customHeight="1" x14ac:dyDescent="0.25">
      <c r="A7010" s="1">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4.25" customHeight="1" x14ac:dyDescent="0.25">
      <c r="A7011" s="1">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4.25" customHeight="1" x14ac:dyDescent="0.25">
      <c r="A7012" s="1">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4.25" customHeight="1" x14ac:dyDescent="0.25">
      <c r="A7013" s="1">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4.25" customHeight="1" x14ac:dyDescent="0.25">
      <c r="A7014" s="1">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4.25" customHeight="1" x14ac:dyDescent="0.25">
      <c r="A7015" s="1">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4.25" customHeight="1" x14ac:dyDescent="0.25">
      <c r="A7016" s="1">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4.25" customHeight="1" x14ac:dyDescent="0.25">
      <c r="A7017" s="1">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4.25" customHeight="1" x14ac:dyDescent="0.25">
      <c r="A7018" s="1">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4.25" customHeight="1" x14ac:dyDescent="0.25">
      <c r="A7019" s="1">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4.25" customHeight="1" x14ac:dyDescent="0.25">
      <c r="A7020" s="1">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4.25" customHeight="1" x14ac:dyDescent="0.25">
      <c r="A7021" s="1">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4.25" customHeight="1" x14ac:dyDescent="0.25">
      <c r="A7022" s="1">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4.25" customHeight="1" x14ac:dyDescent="0.25">
      <c r="A7023" s="1">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4.25" customHeight="1" x14ac:dyDescent="0.25">
      <c r="A7024" s="1">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4.25" customHeight="1" x14ac:dyDescent="0.25">
      <c r="A7025" s="1">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4.25" customHeight="1" x14ac:dyDescent="0.25">
      <c r="A7026" s="1">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4.25" customHeight="1" x14ac:dyDescent="0.25">
      <c r="A7027" s="1">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4.25" customHeight="1" x14ac:dyDescent="0.25">
      <c r="A7028" s="1">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4.25" customHeight="1" x14ac:dyDescent="0.25">
      <c r="A7029" s="1">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4.25" customHeight="1" x14ac:dyDescent="0.25">
      <c r="A7030" s="1">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4.25" customHeight="1" x14ac:dyDescent="0.25">
      <c r="A7031" s="1">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4.25" customHeight="1" x14ac:dyDescent="0.25">
      <c r="A7032" s="1">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4.25" customHeight="1" x14ac:dyDescent="0.25">
      <c r="A7033" s="1">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4.25" customHeight="1" x14ac:dyDescent="0.25">
      <c r="A7034" s="1">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4.25" customHeight="1" x14ac:dyDescent="0.25">
      <c r="A7035" s="1">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4.25" customHeight="1" x14ac:dyDescent="0.25">
      <c r="A7036" s="1">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4.25" customHeight="1" x14ac:dyDescent="0.25">
      <c r="A7037" s="1">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4.25" customHeight="1" x14ac:dyDescent="0.25">
      <c r="A7038" s="1">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4.25" customHeight="1" x14ac:dyDescent="0.25">
      <c r="A7039" s="1">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4.25" customHeight="1" x14ac:dyDescent="0.25">
      <c r="A7040" s="1">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4.25" customHeight="1" x14ac:dyDescent="0.25">
      <c r="A7041" s="1">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4.25" customHeight="1" x14ac:dyDescent="0.25">
      <c r="A7042" s="1">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4.25" customHeight="1" x14ac:dyDescent="0.25">
      <c r="A7043" s="1">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4.25" customHeight="1" x14ac:dyDescent="0.25">
      <c r="A7044" s="1">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4.25" customHeight="1" x14ac:dyDescent="0.25">
      <c r="A7045" s="1">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4.25" customHeight="1" x14ac:dyDescent="0.25">
      <c r="A7046" s="1">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4.25" customHeight="1" x14ac:dyDescent="0.25">
      <c r="A7047" s="1">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4.25" customHeight="1" x14ac:dyDescent="0.25">
      <c r="A7048" s="1">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4.25" customHeight="1" x14ac:dyDescent="0.25">
      <c r="A7049" s="1">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4.25" customHeight="1" x14ac:dyDescent="0.25">
      <c r="A7050" s="1">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4.25" customHeight="1" x14ac:dyDescent="0.25">
      <c r="A7051" s="1">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4.25" customHeight="1" x14ac:dyDescent="0.25">
      <c r="A7052" s="1">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4.25" customHeight="1" x14ac:dyDescent="0.25">
      <c r="A7053" s="1">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4.25" customHeight="1" x14ac:dyDescent="0.25">
      <c r="A7054" s="1">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4.25" customHeight="1" x14ac:dyDescent="0.25">
      <c r="A7055" s="1">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4.25" customHeight="1" x14ac:dyDescent="0.25">
      <c r="A7056" s="1">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4.25" customHeight="1" x14ac:dyDescent="0.25">
      <c r="A7057" s="1">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4.25" customHeight="1" x14ac:dyDescent="0.25">
      <c r="A7058" s="1">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4.25" customHeight="1" x14ac:dyDescent="0.25">
      <c r="A7059" s="1">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4.25" customHeight="1" x14ac:dyDescent="0.25">
      <c r="A7060" s="1">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4.25" customHeight="1" x14ac:dyDescent="0.25">
      <c r="A7061" s="1">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4.25" customHeight="1" x14ac:dyDescent="0.25">
      <c r="A7062" s="1">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4.25" customHeight="1" x14ac:dyDescent="0.25">
      <c r="A7063" s="1">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4.25" customHeight="1" x14ac:dyDescent="0.25">
      <c r="A7064" s="1">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4.25" customHeight="1" x14ac:dyDescent="0.25">
      <c r="A7065" s="1">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4.25" customHeight="1" x14ac:dyDescent="0.25">
      <c r="A7066" s="1">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4.25" customHeight="1" x14ac:dyDescent="0.25">
      <c r="A7067" s="1">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4.25" customHeight="1" x14ac:dyDescent="0.25">
      <c r="A7068" s="1">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4.25" customHeight="1" x14ac:dyDescent="0.25">
      <c r="A7069" s="1">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4.25" customHeight="1" x14ac:dyDescent="0.25">
      <c r="A7070" s="1">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4.25" customHeight="1" x14ac:dyDescent="0.25">
      <c r="A7071" s="1">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4.25" customHeight="1" x14ac:dyDescent="0.25">
      <c r="A7072" s="1">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4.25" customHeight="1" x14ac:dyDescent="0.25">
      <c r="A7073" s="1">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4.25" customHeight="1" x14ac:dyDescent="0.25">
      <c r="A7074" s="1">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4.25" customHeight="1" x14ac:dyDescent="0.25">
      <c r="A7075" s="1">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4.25" customHeight="1" x14ac:dyDescent="0.25">
      <c r="A7076" s="1">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4.25" customHeight="1" x14ac:dyDescent="0.25">
      <c r="A7077" s="1">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4.25" customHeight="1" x14ac:dyDescent="0.25">
      <c r="A7078" s="1">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4.25" customHeight="1" x14ac:dyDescent="0.25">
      <c r="A7079" s="1">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4.25" customHeight="1" x14ac:dyDescent="0.25">
      <c r="A7080" s="1">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4.25" customHeight="1" x14ac:dyDescent="0.25">
      <c r="A7081" s="1">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4.25" customHeight="1" x14ac:dyDescent="0.25">
      <c r="A7082" s="1">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4.25" customHeight="1" x14ac:dyDescent="0.25">
      <c r="A7083" s="1">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4.25" customHeight="1" x14ac:dyDescent="0.25">
      <c r="A7084" s="1">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4.25" customHeight="1" x14ac:dyDescent="0.25">
      <c r="A7085" s="1">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4.25" customHeight="1" x14ac:dyDescent="0.25">
      <c r="A7086" s="1">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4.25" customHeight="1" x14ac:dyDescent="0.25">
      <c r="A7087" s="1">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4.25" customHeight="1" x14ac:dyDescent="0.25">
      <c r="A7088" s="1">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4.25" customHeight="1" x14ac:dyDescent="0.25">
      <c r="A7089" s="1">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4.25" customHeight="1" x14ac:dyDescent="0.25">
      <c r="A7090" s="1">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4.25" customHeight="1" x14ac:dyDescent="0.25">
      <c r="A7091" s="1">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4.25" customHeight="1" x14ac:dyDescent="0.25">
      <c r="A7092" s="1">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4.25" customHeight="1" x14ac:dyDescent="0.25">
      <c r="A7093" s="1">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4.25" customHeight="1" x14ac:dyDescent="0.25">
      <c r="A7094" s="1">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4.25" customHeight="1" x14ac:dyDescent="0.25">
      <c r="A7095" s="1">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4.25" customHeight="1" x14ac:dyDescent="0.25">
      <c r="A7096" s="1">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4.25" customHeight="1" x14ac:dyDescent="0.25">
      <c r="A7097" s="1">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4.25" customHeight="1" x14ac:dyDescent="0.25">
      <c r="A7098" s="1">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4.25" customHeight="1" x14ac:dyDescent="0.25">
      <c r="A7099" s="1">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4.25" customHeight="1" x14ac:dyDescent="0.25">
      <c r="A7100" s="1">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4.25" customHeight="1" x14ac:dyDescent="0.25">
      <c r="A7101" s="1">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4.25" customHeight="1" x14ac:dyDescent="0.25">
      <c r="A7102" s="1">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4.25" customHeight="1" x14ac:dyDescent="0.25">
      <c r="A7103" s="1">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4.25" customHeight="1" x14ac:dyDescent="0.25">
      <c r="A7104" s="1">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4.25" customHeight="1" x14ac:dyDescent="0.25">
      <c r="A7105" s="1">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4.25" customHeight="1" x14ac:dyDescent="0.25">
      <c r="A7106" s="1">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4.25" customHeight="1" x14ac:dyDescent="0.25">
      <c r="A7107" s="1">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4.25" customHeight="1" x14ac:dyDescent="0.25">
      <c r="A7108" s="1">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4.25" customHeight="1" x14ac:dyDescent="0.25">
      <c r="A7109" s="1">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4.25" customHeight="1" x14ac:dyDescent="0.25">
      <c r="A7110" s="1">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4.25" customHeight="1" x14ac:dyDescent="0.25">
      <c r="A7111" s="1">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4.25" customHeight="1" x14ac:dyDescent="0.25">
      <c r="A7112" s="1">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4.25" customHeight="1" x14ac:dyDescent="0.25">
      <c r="A7113" s="1">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4.25" customHeight="1" x14ac:dyDescent="0.25">
      <c r="A7114" s="1">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4.25" customHeight="1" x14ac:dyDescent="0.25">
      <c r="A7115" s="1">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4.25" customHeight="1" x14ac:dyDescent="0.25">
      <c r="A7116" s="1">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4.25" customHeight="1" x14ac:dyDescent="0.25">
      <c r="A7117" s="1">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4.25" customHeight="1" x14ac:dyDescent="0.25">
      <c r="A7118" s="1">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4.25" customHeight="1" x14ac:dyDescent="0.25">
      <c r="A7119" s="1">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4.25" customHeight="1" x14ac:dyDescent="0.25">
      <c r="A7120" s="1">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4.25" customHeight="1" x14ac:dyDescent="0.25">
      <c r="A7121" s="1">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4.25" customHeight="1" x14ac:dyDescent="0.25">
      <c r="A7122" s="1">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4.25" customHeight="1" x14ac:dyDescent="0.25">
      <c r="A7123" s="1">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4.25" customHeight="1" x14ac:dyDescent="0.25">
      <c r="A7124" s="1">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4.25" customHeight="1" x14ac:dyDescent="0.25">
      <c r="A7125" s="1">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4.25" customHeight="1" x14ac:dyDescent="0.25">
      <c r="A7126" s="1">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4.25" customHeight="1" x14ac:dyDescent="0.25">
      <c r="A7127" s="1">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4.25" customHeight="1" x14ac:dyDescent="0.25">
      <c r="A7128" s="1">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4.25" customHeight="1" x14ac:dyDescent="0.25">
      <c r="A7129" s="1">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4.25" customHeight="1" x14ac:dyDescent="0.25">
      <c r="A7130" s="1">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4.25" customHeight="1" x14ac:dyDescent="0.25">
      <c r="A7131" s="1">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4.25" customHeight="1" x14ac:dyDescent="0.25">
      <c r="A7132" s="1">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4.25" customHeight="1" x14ac:dyDescent="0.25">
      <c r="A7133" s="1">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4.25" customHeight="1" x14ac:dyDescent="0.25">
      <c r="A7134" s="1">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4.25" customHeight="1" x14ac:dyDescent="0.25">
      <c r="A7135" s="1">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4.25" customHeight="1" x14ac:dyDescent="0.25">
      <c r="A7136" s="1">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4.25" customHeight="1" x14ac:dyDescent="0.25">
      <c r="A7137" s="1">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4.25" customHeight="1" x14ac:dyDescent="0.25">
      <c r="A7138" s="1">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4.25" customHeight="1" x14ac:dyDescent="0.25">
      <c r="A7139" s="1">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4.25" customHeight="1" x14ac:dyDescent="0.25">
      <c r="A7140" s="1">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4.25" customHeight="1" x14ac:dyDescent="0.25">
      <c r="A7141" s="1">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4.25" customHeight="1" x14ac:dyDescent="0.25">
      <c r="A7142" s="1">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4.25" customHeight="1" x14ac:dyDescent="0.25">
      <c r="A7143" s="1">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4.25" customHeight="1" x14ac:dyDescent="0.25">
      <c r="A7144" s="1">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4.25" customHeight="1" x14ac:dyDescent="0.25">
      <c r="A7145" s="1">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4.25" customHeight="1" x14ac:dyDescent="0.25">
      <c r="A7146" s="1">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4.25" customHeight="1" x14ac:dyDescent="0.25">
      <c r="A7147" s="1">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4.25" customHeight="1" x14ac:dyDescent="0.25">
      <c r="A7148" s="1">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4.25" customHeight="1" x14ac:dyDescent="0.25">
      <c r="A7149" s="1">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4.25" customHeight="1" x14ac:dyDescent="0.25">
      <c r="A7150" s="1">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4.25" customHeight="1" x14ac:dyDescent="0.25">
      <c r="A7151" s="1">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4.25" customHeight="1" x14ac:dyDescent="0.25">
      <c r="A7152" s="1">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4.25" customHeight="1" x14ac:dyDescent="0.25">
      <c r="A7153" s="1">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4.25" customHeight="1" x14ac:dyDescent="0.25">
      <c r="A7154" s="1">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4.25" customHeight="1" x14ac:dyDescent="0.25">
      <c r="A7155" s="1">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4.25" customHeight="1" x14ac:dyDescent="0.25">
      <c r="A7156" s="1">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4.25" customHeight="1" x14ac:dyDescent="0.25">
      <c r="A7157" s="1">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4.25" customHeight="1" x14ac:dyDescent="0.25">
      <c r="A7158" s="1">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4.25" customHeight="1" x14ac:dyDescent="0.25">
      <c r="A7159" s="1">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4.25" customHeight="1" x14ac:dyDescent="0.25">
      <c r="A7160" s="1">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4.25" customHeight="1" x14ac:dyDescent="0.25">
      <c r="A7161" s="1">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4.25" customHeight="1" x14ac:dyDescent="0.25">
      <c r="A7162" s="1">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4.25" customHeight="1" x14ac:dyDescent="0.25">
      <c r="A7163" s="1">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4.25" customHeight="1" x14ac:dyDescent="0.25">
      <c r="A7164" s="1">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4.25" customHeight="1" x14ac:dyDescent="0.25">
      <c r="A7165" s="1">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4.25" customHeight="1" x14ac:dyDescent="0.25">
      <c r="A7166" s="1">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4.25" customHeight="1" x14ac:dyDescent="0.25">
      <c r="A7167" s="1">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4.25" customHeight="1" x14ac:dyDescent="0.25">
      <c r="A7168" s="1">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4.25" customHeight="1" x14ac:dyDescent="0.25">
      <c r="A7169" s="1">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4.25" customHeight="1" x14ac:dyDescent="0.25">
      <c r="A7170" s="1">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4.25" customHeight="1" x14ac:dyDescent="0.25">
      <c r="A7171" s="1">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4.25" customHeight="1" x14ac:dyDescent="0.25">
      <c r="A7172" s="1">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4.25" customHeight="1" x14ac:dyDescent="0.25">
      <c r="A7173" s="1">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4.25" customHeight="1" x14ac:dyDescent="0.25">
      <c r="A7174" s="1">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4.25" customHeight="1" x14ac:dyDescent="0.25">
      <c r="A7175" s="1">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4.25" customHeight="1" x14ac:dyDescent="0.25">
      <c r="A7176" s="1">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4.25" customHeight="1" x14ac:dyDescent="0.25">
      <c r="A7177" s="1">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4.25" customHeight="1" x14ac:dyDescent="0.25">
      <c r="A7178" s="1">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4.25" customHeight="1" x14ac:dyDescent="0.25">
      <c r="A7179" s="1">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4.25" customHeight="1" x14ac:dyDescent="0.25">
      <c r="A7180" s="1">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4.25" customHeight="1" x14ac:dyDescent="0.25">
      <c r="A7181" s="1">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4.25" customHeight="1" x14ac:dyDescent="0.25">
      <c r="A7182" s="1">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4.25" customHeight="1" x14ac:dyDescent="0.25">
      <c r="A7183" s="1">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4.25" customHeight="1" x14ac:dyDescent="0.25">
      <c r="A7184" s="1">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4.25" customHeight="1" x14ac:dyDescent="0.25">
      <c r="A7185" s="1">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4.25" customHeight="1" x14ac:dyDescent="0.25">
      <c r="A7186" s="1">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4.25" customHeight="1" x14ac:dyDescent="0.25">
      <c r="A7187" s="1">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4.25" customHeight="1" x14ac:dyDescent="0.25">
      <c r="A7188" s="1">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4.25" customHeight="1" x14ac:dyDescent="0.25">
      <c r="A7189" s="1">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4.25" customHeight="1" x14ac:dyDescent="0.25">
      <c r="A7190" s="1">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4.25" customHeight="1" x14ac:dyDescent="0.25">
      <c r="A7191" s="1">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4.25" customHeight="1" x14ac:dyDescent="0.25">
      <c r="A7192" s="1">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4.25" customHeight="1" x14ac:dyDescent="0.25">
      <c r="A7193" s="1">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4.25" customHeight="1" x14ac:dyDescent="0.25">
      <c r="A7194" s="1">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4.25" customHeight="1" x14ac:dyDescent="0.25">
      <c r="A7195" s="1">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4.25" customHeight="1" x14ac:dyDescent="0.25">
      <c r="A7196" s="1">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4.25" customHeight="1" x14ac:dyDescent="0.25">
      <c r="A7197" s="1">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4.25" customHeight="1" x14ac:dyDescent="0.25">
      <c r="A7198" s="1">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4.25" customHeight="1" x14ac:dyDescent="0.25">
      <c r="A7199" s="1">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4.25" customHeight="1" x14ac:dyDescent="0.25">
      <c r="A7200" s="1">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4.25" customHeight="1" x14ac:dyDescent="0.25">
      <c r="A7201" s="1">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4.25" customHeight="1" x14ac:dyDescent="0.25">
      <c r="A7202" s="1">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4.25" customHeight="1" x14ac:dyDescent="0.25">
      <c r="A7203" s="1">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4.25" customHeight="1" x14ac:dyDescent="0.25">
      <c r="A7204" s="1">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4.25" customHeight="1" x14ac:dyDescent="0.25">
      <c r="A7205" s="1">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4.25" customHeight="1" x14ac:dyDescent="0.25">
      <c r="A7206" s="1">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4.25" customHeight="1" x14ac:dyDescent="0.25">
      <c r="A7207" s="1">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4.25" customHeight="1" x14ac:dyDescent="0.25">
      <c r="A7208" s="1">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4.25" customHeight="1" x14ac:dyDescent="0.25">
      <c r="A7209" s="1">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4.25" customHeight="1" x14ac:dyDescent="0.25">
      <c r="A7210" s="1">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4.25" customHeight="1" x14ac:dyDescent="0.25">
      <c r="A7211" s="1">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4.25" customHeight="1" x14ac:dyDescent="0.25">
      <c r="A7212" s="1">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4.25" customHeight="1" x14ac:dyDescent="0.25">
      <c r="A7213" s="1">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4.25" customHeight="1" x14ac:dyDescent="0.25">
      <c r="A7214" s="1">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4.25" customHeight="1" x14ac:dyDescent="0.25">
      <c r="A7215" s="1">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4.25" customHeight="1" x14ac:dyDescent="0.25">
      <c r="A7216" s="1">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4.25" customHeight="1" x14ac:dyDescent="0.25">
      <c r="A7217" s="1">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4.25" customHeight="1" x14ac:dyDescent="0.25">
      <c r="A7218" s="1">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4.25" customHeight="1" x14ac:dyDescent="0.25">
      <c r="A7219" s="1">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4.25" customHeight="1" x14ac:dyDescent="0.25">
      <c r="A7220" s="1">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4.25" customHeight="1" x14ac:dyDescent="0.25">
      <c r="A7221" s="1">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4.25" customHeight="1" x14ac:dyDescent="0.25">
      <c r="A7222" s="1">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4.25" customHeight="1" x14ac:dyDescent="0.25">
      <c r="A7223" s="1">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4.25" customHeight="1" x14ac:dyDescent="0.25">
      <c r="A7224" s="1">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4.25" customHeight="1" x14ac:dyDescent="0.25">
      <c r="A7225" s="1">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4.25" customHeight="1" x14ac:dyDescent="0.25">
      <c r="A7226" s="1">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4.25" customHeight="1" x14ac:dyDescent="0.25">
      <c r="A7227" s="1">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4.25" customHeight="1" x14ac:dyDescent="0.25">
      <c r="A7228" s="1">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4.25" customHeight="1" x14ac:dyDescent="0.25">
      <c r="A7229" s="1">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4.25" customHeight="1" x14ac:dyDescent="0.25">
      <c r="A7230" s="1">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4.25" customHeight="1" x14ac:dyDescent="0.25">
      <c r="A7231" s="1">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4.25" customHeight="1" x14ac:dyDescent="0.25">
      <c r="A7232" s="1">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4.25" customHeight="1" x14ac:dyDescent="0.25">
      <c r="A7233" s="1">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4.25" customHeight="1" x14ac:dyDescent="0.25">
      <c r="A7234" s="1">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4.25" customHeight="1" x14ac:dyDescent="0.25">
      <c r="A7235" s="1">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4.25" customHeight="1" x14ac:dyDescent="0.25">
      <c r="A7236" s="1">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4.25" customHeight="1" x14ac:dyDescent="0.25">
      <c r="A7237" s="1">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4.25" customHeight="1" x14ac:dyDescent="0.25">
      <c r="A7238" s="1">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4.25" customHeight="1" x14ac:dyDescent="0.25">
      <c r="A7239" s="1">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4.25" customHeight="1" x14ac:dyDescent="0.25">
      <c r="A7240" s="1">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4.25" customHeight="1" x14ac:dyDescent="0.25">
      <c r="A7241" s="1">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4.25" customHeight="1" x14ac:dyDescent="0.25">
      <c r="A7242" s="1">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4.25" customHeight="1" x14ac:dyDescent="0.25">
      <c r="A7243" s="1">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4.25" customHeight="1" x14ac:dyDescent="0.25">
      <c r="A7244" s="1">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4.25" customHeight="1" x14ac:dyDescent="0.25">
      <c r="A7245" s="1">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4.25" customHeight="1" x14ac:dyDescent="0.25">
      <c r="A7246" s="1">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4.25" customHeight="1" x14ac:dyDescent="0.25">
      <c r="A7247" s="1">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4.25" customHeight="1" x14ac:dyDescent="0.25">
      <c r="A7248" s="1">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4.25" customHeight="1" x14ac:dyDescent="0.25">
      <c r="A7249" s="1">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4.25" customHeight="1" x14ac:dyDescent="0.25">
      <c r="A7250" s="1">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4.25" customHeight="1" x14ac:dyDescent="0.25">
      <c r="A7251" s="1">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4.25" customHeight="1" x14ac:dyDescent="0.25">
      <c r="A7252" s="1">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4.25" customHeight="1" x14ac:dyDescent="0.25">
      <c r="A7253" s="1">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4.25" customHeight="1" x14ac:dyDescent="0.25">
      <c r="A7254" s="1">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4.25" customHeight="1" x14ac:dyDescent="0.25">
      <c r="A7255" s="1">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4.25" customHeight="1" x14ac:dyDescent="0.25">
      <c r="A7256" s="1">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4.25" customHeight="1" x14ac:dyDescent="0.25">
      <c r="A7257" s="1">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4.25" customHeight="1" x14ac:dyDescent="0.25">
      <c r="A7258" s="1">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4.25" customHeight="1" x14ac:dyDescent="0.25">
      <c r="A7259" s="1">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4.25" customHeight="1" x14ac:dyDescent="0.25">
      <c r="A7260" s="1">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4.25" customHeight="1" x14ac:dyDescent="0.25">
      <c r="A7261" s="1">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4.25" customHeight="1" x14ac:dyDescent="0.25">
      <c r="A7262" s="1">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4.25" customHeight="1" x14ac:dyDescent="0.25">
      <c r="A7263" s="1">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4.25" customHeight="1" x14ac:dyDescent="0.25">
      <c r="A7264" s="1">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4.25" customHeight="1" x14ac:dyDescent="0.25">
      <c r="A7265" s="1">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4.25" customHeight="1" x14ac:dyDescent="0.25">
      <c r="A7266" s="1">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4.25" customHeight="1" x14ac:dyDescent="0.25">
      <c r="A7267" s="1">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4.25" customHeight="1" x14ac:dyDescent="0.25">
      <c r="A7268" s="1">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4.25" customHeight="1" x14ac:dyDescent="0.25">
      <c r="A7269" s="1">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4.25" customHeight="1" x14ac:dyDescent="0.25">
      <c r="A7270" s="1">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4.25" customHeight="1" x14ac:dyDescent="0.25">
      <c r="A7271" s="1">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4.25" customHeight="1" x14ac:dyDescent="0.25">
      <c r="A7272" s="1">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4.25" customHeight="1" x14ac:dyDescent="0.25">
      <c r="A7273" s="1">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4.25" customHeight="1" x14ac:dyDescent="0.25">
      <c r="A7274" s="1">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4.25" customHeight="1" x14ac:dyDescent="0.25">
      <c r="A7275" s="1">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4.25" customHeight="1" x14ac:dyDescent="0.25">
      <c r="A7276" s="1">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4.25" customHeight="1" x14ac:dyDescent="0.25">
      <c r="A7277" s="1">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4.25" customHeight="1" x14ac:dyDescent="0.25">
      <c r="A7278" s="1">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4.25" customHeight="1" x14ac:dyDescent="0.25">
      <c r="A7279" s="1">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4.25" customHeight="1" x14ac:dyDescent="0.25">
      <c r="A7280" s="1">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4.25" customHeight="1" x14ac:dyDescent="0.25">
      <c r="A7281" s="1">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4.25" customHeight="1" x14ac:dyDescent="0.25">
      <c r="A7282" s="1">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4.25" customHeight="1" x14ac:dyDescent="0.25">
      <c r="A7283" s="1">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4.25" customHeight="1" x14ac:dyDescent="0.25">
      <c r="A7284" s="1">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4.25" customHeight="1" x14ac:dyDescent="0.25">
      <c r="A7285" s="1">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4.25" customHeight="1" x14ac:dyDescent="0.25">
      <c r="A7286" s="1">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4.25" customHeight="1" x14ac:dyDescent="0.25">
      <c r="A7287" s="1">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4.25" customHeight="1" x14ac:dyDescent="0.25">
      <c r="A7288" s="1">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4.25" customHeight="1" x14ac:dyDescent="0.25">
      <c r="A7289" s="1">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4.25" customHeight="1" x14ac:dyDescent="0.25">
      <c r="A7290" s="1">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4.25" customHeight="1" x14ac:dyDescent="0.25">
      <c r="A7291" s="1">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4.25" customHeight="1" x14ac:dyDescent="0.25">
      <c r="A7292" s="1">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4.25" customHeight="1" x14ac:dyDescent="0.25">
      <c r="A7293" s="1">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4.25" customHeight="1" x14ac:dyDescent="0.25">
      <c r="A7294" s="1">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4.25" customHeight="1" x14ac:dyDescent="0.25">
      <c r="A7295" s="1">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4.25" customHeight="1" x14ac:dyDescent="0.25">
      <c r="A7296" s="1">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4.25" customHeight="1" x14ac:dyDescent="0.25">
      <c r="A7297" s="1">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4.25" customHeight="1" x14ac:dyDescent="0.25">
      <c r="A7298" s="1">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4.25" customHeight="1" x14ac:dyDescent="0.25">
      <c r="A7299" s="1">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4.25" customHeight="1" x14ac:dyDescent="0.25">
      <c r="A7300" s="1">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4.25" customHeight="1" x14ac:dyDescent="0.25">
      <c r="A7301" s="1">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4.25" customHeight="1" x14ac:dyDescent="0.25">
      <c r="A7302" s="1">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4.25" customHeight="1" x14ac:dyDescent="0.25">
      <c r="A7303" s="1">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4.25" customHeight="1" x14ac:dyDescent="0.25">
      <c r="A7304" s="1">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4.25" customHeight="1" x14ac:dyDescent="0.25">
      <c r="A7305" s="1">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4.25" customHeight="1" x14ac:dyDescent="0.25">
      <c r="A7306" s="1">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4.25" customHeight="1" x14ac:dyDescent="0.25">
      <c r="A7307" s="1">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4.25" customHeight="1" x14ac:dyDescent="0.25">
      <c r="A7308" s="1">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4.25" customHeight="1" x14ac:dyDescent="0.25">
      <c r="A7309" s="1">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4.25" customHeight="1" x14ac:dyDescent="0.25">
      <c r="A7310" s="1">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4.25" customHeight="1" x14ac:dyDescent="0.25">
      <c r="A7311" s="1">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4.25" customHeight="1" x14ac:dyDescent="0.25">
      <c r="A7312" s="1">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4.25" customHeight="1" x14ac:dyDescent="0.25">
      <c r="A7313" s="1">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4.25" customHeight="1" x14ac:dyDescent="0.25">
      <c r="A7314" s="1">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4.25" customHeight="1" x14ac:dyDescent="0.25">
      <c r="A7315" s="1">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4.25" customHeight="1" x14ac:dyDescent="0.25">
      <c r="A7316" s="1">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4.25" customHeight="1" x14ac:dyDescent="0.25">
      <c r="A7317" s="1">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4.25" customHeight="1" x14ac:dyDescent="0.25">
      <c r="A7318" s="1">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4.25" customHeight="1" x14ac:dyDescent="0.25">
      <c r="A7319" s="1">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4.25" customHeight="1" x14ac:dyDescent="0.25">
      <c r="A7320" s="1">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4.25" customHeight="1" x14ac:dyDescent="0.25">
      <c r="A7321" s="1">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4.25" customHeight="1" x14ac:dyDescent="0.25">
      <c r="A7322" s="1">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4.25" customHeight="1" x14ac:dyDescent="0.25">
      <c r="A7323" s="1">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4.25" customHeight="1" x14ac:dyDescent="0.25">
      <c r="A7324" s="1">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4.25" customHeight="1" x14ac:dyDescent="0.25">
      <c r="A7325" s="1">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4.25" customHeight="1" x14ac:dyDescent="0.25">
      <c r="A7326" s="1">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4.25" customHeight="1" x14ac:dyDescent="0.25">
      <c r="A7327" s="1">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4.25" customHeight="1" x14ac:dyDescent="0.25">
      <c r="A7328" s="1">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4.25" customHeight="1" x14ac:dyDescent="0.25">
      <c r="A7329" s="1">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4.25" customHeight="1" x14ac:dyDescent="0.25">
      <c r="A7330" s="1">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4.25" customHeight="1" x14ac:dyDescent="0.25">
      <c r="A7331" s="1">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4.25" customHeight="1" x14ac:dyDescent="0.25">
      <c r="A7332" s="1">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4.25" customHeight="1" x14ac:dyDescent="0.25">
      <c r="A7333" s="1">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4.25" customHeight="1" x14ac:dyDescent="0.25">
      <c r="A7334" s="1">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4.25" customHeight="1" x14ac:dyDescent="0.25">
      <c r="A7335" s="1">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4.25" customHeight="1" x14ac:dyDescent="0.25">
      <c r="A7336" s="1">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4.25" customHeight="1" x14ac:dyDescent="0.25">
      <c r="A7337" s="1">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4.25" customHeight="1" x14ac:dyDescent="0.25">
      <c r="A7338" s="1">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4.25" customHeight="1" x14ac:dyDescent="0.25">
      <c r="A7339" s="1">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4.25" customHeight="1" x14ac:dyDescent="0.25">
      <c r="A7340" s="1">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4.25" customHeight="1" x14ac:dyDescent="0.25">
      <c r="A7341" s="1">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4.25" customHeight="1" x14ac:dyDescent="0.25">
      <c r="A7342" s="1">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4.25" customHeight="1" x14ac:dyDescent="0.25">
      <c r="A7343" s="1">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4.25" customHeight="1" x14ac:dyDescent="0.25">
      <c r="A7344" s="1">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4.25" customHeight="1" x14ac:dyDescent="0.25">
      <c r="A7345" s="1">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4.25" customHeight="1" x14ac:dyDescent="0.25">
      <c r="A7346" s="1">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4.25" customHeight="1" x14ac:dyDescent="0.25">
      <c r="A7347" s="1">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4.25" customHeight="1" x14ac:dyDescent="0.25">
      <c r="A7348" s="1">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4.25" customHeight="1" x14ac:dyDescent="0.25">
      <c r="A7349" s="1">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4.25" customHeight="1" x14ac:dyDescent="0.25">
      <c r="A7350" s="1">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4.25" customHeight="1" x14ac:dyDescent="0.25">
      <c r="A7351" s="1">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4.25" customHeight="1" x14ac:dyDescent="0.25">
      <c r="A7352" s="1">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4.25" customHeight="1" x14ac:dyDescent="0.25">
      <c r="A7353" s="1">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4.25" customHeight="1" x14ac:dyDescent="0.25">
      <c r="A7354" s="1">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4.25" customHeight="1" x14ac:dyDescent="0.25">
      <c r="A7355" s="1">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4.25" customHeight="1" x14ac:dyDescent="0.25">
      <c r="A7356" s="1">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4.25" customHeight="1" x14ac:dyDescent="0.25">
      <c r="A7357" s="1">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4.25" customHeight="1" x14ac:dyDescent="0.25">
      <c r="A7358" s="1">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4.25" customHeight="1" x14ac:dyDescent="0.25">
      <c r="A7359" s="1">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4.25" customHeight="1" x14ac:dyDescent="0.25">
      <c r="A7360" s="1">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4.25" customHeight="1" x14ac:dyDescent="0.25">
      <c r="A7361" s="1">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4.25" customHeight="1" x14ac:dyDescent="0.25">
      <c r="A7362" s="1">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4.25" customHeight="1" x14ac:dyDescent="0.25">
      <c r="A7363" s="1">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4.25" customHeight="1" x14ac:dyDescent="0.25">
      <c r="A7364" s="1">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4.25" customHeight="1" x14ac:dyDescent="0.25">
      <c r="A7365" s="1">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4.25" customHeight="1" x14ac:dyDescent="0.25">
      <c r="A7366" s="1">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4.25" customHeight="1" x14ac:dyDescent="0.25">
      <c r="A7367" s="1">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4.25" customHeight="1" x14ac:dyDescent="0.25">
      <c r="A7368" s="1">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4.25" customHeight="1" x14ac:dyDescent="0.25">
      <c r="A7369" s="1">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4.25" customHeight="1" x14ac:dyDescent="0.25">
      <c r="A7370" s="1">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4.25" customHeight="1" x14ac:dyDescent="0.25">
      <c r="A7371" s="1">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4.25" customHeight="1" x14ac:dyDescent="0.25">
      <c r="A7372" s="1">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4.25" customHeight="1" x14ac:dyDescent="0.25">
      <c r="A7373" s="1">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4.25" customHeight="1" x14ac:dyDescent="0.25">
      <c r="A7374" s="1">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4.25" customHeight="1" x14ac:dyDescent="0.25">
      <c r="A7375" s="1">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4.25" customHeight="1" x14ac:dyDescent="0.25">
      <c r="A7376" s="1">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4.25" customHeight="1" x14ac:dyDescent="0.25">
      <c r="A7377" s="1">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4.25" customHeight="1" x14ac:dyDescent="0.25">
      <c r="A7378" s="1">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4.25" customHeight="1" x14ac:dyDescent="0.25">
      <c r="A7379" s="1">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4.25" customHeight="1" x14ac:dyDescent="0.25">
      <c r="A7380" s="1">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4.25" customHeight="1" x14ac:dyDescent="0.25">
      <c r="A7381" s="1">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4.25" customHeight="1" x14ac:dyDescent="0.25">
      <c r="A7382" s="1">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4.25" customHeight="1" x14ac:dyDescent="0.25">
      <c r="A7383" s="1">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4.25" customHeight="1" x14ac:dyDescent="0.25">
      <c r="A7384" s="1">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4.25" customHeight="1" x14ac:dyDescent="0.25">
      <c r="A7385" s="1">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4.25" customHeight="1" x14ac:dyDescent="0.25">
      <c r="A7386" s="1">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4.25" customHeight="1" x14ac:dyDescent="0.25">
      <c r="A7387" s="1">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4.25" customHeight="1" x14ac:dyDescent="0.25">
      <c r="A7388" s="1">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4.25" customHeight="1" x14ac:dyDescent="0.25">
      <c r="A7389" s="1">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4.25" customHeight="1" x14ac:dyDescent="0.25">
      <c r="A7390" s="1">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4.25" customHeight="1" x14ac:dyDescent="0.25">
      <c r="A7391" s="1">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4.25" customHeight="1" x14ac:dyDescent="0.25">
      <c r="A7392" s="1">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4.25" customHeight="1" x14ac:dyDescent="0.25">
      <c r="A7393" s="1">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4.25" customHeight="1" x14ac:dyDescent="0.25">
      <c r="A7394" s="1">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4.25" customHeight="1" x14ac:dyDescent="0.25">
      <c r="A7395" s="1">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4.25" customHeight="1" x14ac:dyDescent="0.25">
      <c r="A7396" s="1">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4.25" customHeight="1" x14ac:dyDescent="0.25">
      <c r="A7397" s="1">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4.25" customHeight="1" x14ac:dyDescent="0.25">
      <c r="A7398" s="1">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4.25" customHeight="1" x14ac:dyDescent="0.25">
      <c r="A7399" s="1">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4.25" customHeight="1" x14ac:dyDescent="0.25">
      <c r="A7400" s="1">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4.25" customHeight="1" x14ac:dyDescent="0.25">
      <c r="A7401" s="1">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4.25" customHeight="1" x14ac:dyDescent="0.25">
      <c r="A7402" s="1">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4.25" customHeight="1" x14ac:dyDescent="0.25">
      <c r="A7403" s="1">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4.25" customHeight="1" x14ac:dyDescent="0.25">
      <c r="A7404" s="1">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4.25" customHeight="1" x14ac:dyDescent="0.25">
      <c r="A7405" s="1">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4.25" customHeight="1" x14ac:dyDescent="0.25">
      <c r="A7406" s="1">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4.25" customHeight="1" x14ac:dyDescent="0.25">
      <c r="A7407" s="1">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4.25" customHeight="1" x14ac:dyDescent="0.25">
      <c r="A7408" s="1">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4.25" customHeight="1" x14ac:dyDescent="0.25">
      <c r="A7409" s="1">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4.25" customHeight="1" x14ac:dyDescent="0.25">
      <c r="A7410" s="1">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4.25" customHeight="1" x14ac:dyDescent="0.25">
      <c r="A7411" s="1">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4.25" customHeight="1" x14ac:dyDescent="0.25">
      <c r="A7412" s="1">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4.25" customHeight="1" x14ac:dyDescent="0.25">
      <c r="A7413" s="1">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4.25" customHeight="1" x14ac:dyDescent="0.25">
      <c r="A7414" s="1">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4.25" customHeight="1" x14ac:dyDescent="0.25">
      <c r="A7415" s="1">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4.25" customHeight="1" x14ac:dyDescent="0.25">
      <c r="A7416" s="1">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4.25" customHeight="1" x14ac:dyDescent="0.25">
      <c r="A7417" s="1">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4.25" customHeight="1" x14ac:dyDescent="0.25">
      <c r="A7418" s="1">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4.25" customHeight="1" x14ac:dyDescent="0.25">
      <c r="A7419" s="1">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4.25" customHeight="1" x14ac:dyDescent="0.25">
      <c r="A7420" s="1">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4.25" customHeight="1" x14ac:dyDescent="0.25">
      <c r="A7421" s="1">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4.25" customHeight="1" x14ac:dyDescent="0.25">
      <c r="A7422" s="1">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4.25" customHeight="1" x14ac:dyDescent="0.25">
      <c r="A7423" s="1">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4.25" customHeight="1" x14ac:dyDescent="0.25">
      <c r="A7424" s="1">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4.25" customHeight="1" x14ac:dyDescent="0.25">
      <c r="A7425" s="1">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4.25" customHeight="1" x14ac:dyDescent="0.25">
      <c r="A7426" s="1">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4.25" customHeight="1" x14ac:dyDescent="0.25">
      <c r="A7427" s="1">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4.25" customHeight="1" x14ac:dyDescent="0.25">
      <c r="A7428" s="1">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4.25" customHeight="1" x14ac:dyDescent="0.25">
      <c r="A7429" s="1">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4.25" customHeight="1" x14ac:dyDescent="0.25">
      <c r="A7430" s="1">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4.25" customHeight="1" x14ac:dyDescent="0.25">
      <c r="A7431" s="1">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4.25" customHeight="1" x14ac:dyDescent="0.25">
      <c r="A7432" s="1">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4.25" customHeight="1" x14ac:dyDescent="0.25">
      <c r="A7433" s="1">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4.25" customHeight="1" x14ac:dyDescent="0.25">
      <c r="A7434" s="1">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4.25" customHeight="1" x14ac:dyDescent="0.25">
      <c r="A7435" s="1">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4.25" customHeight="1" x14ac:dyDescent="0.25">
      <c r="A7436" s="1">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4.25" customHeight="1" x14ac:dyDescent="0.25">
      <c r="A7437" s="1">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4.25" customHeight="1" x14ac:dyDescent="0.25">
      <c r="A7438" s="1">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4.25" customHeight="1" x14ac:dyDescent="0.25">
      <c r="A7439" s="1">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4.25" customHeight="1" x14ac:dyDescent="0.25">
      <c r="A7440" s="1">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4.25" customHeight="1" x14ac:dyDescent="0.25">
      <c r="A7441" s="1">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4.25" customHeight="1" x14ac:dyDescent="0.25">
      <c r="A7442" s="1">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4.25" customHeight="1" x14ac:dyDescent="0.25">
      <c r="A7443" s="1">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4.25" customHeight="1" x14ac:dyDescent="0.25">
      <c r="A7444" s="1">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4.25" customHeight="1" x14ac:dyDescent="0.25">
      <c r="A7445" s="1">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4.25" customHeight="1" x14ac:dyDescent="0.25">
      <c r="A7446" s="1">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4.25" customHeight="1" x14ac:dyDescent="0.25">
      <c r="A7447" s="1">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4.25" customHeight="1" x14ac:dyDescent="0.25">
      <c r="A7448" s="1">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4.25" customHeight="1" x14ac:dyDescent="0.25">
      <c r="A7449" s="1">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4.25" customHeight="1" x14ac:dyDescent="0.25">
      <c r="A7450" s="1">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4.25" customHeight="1" x14ac:dyDescent="0.25">
      <c r="A7451" s="1">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4.25" customHeight="1" x14ac:dyDescent="0.25">
      <c r="A7452" s="1">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4.25" customHeight="1" x14ac:dyDescent="0.25">
      <c r="A7453" s="1">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4.25" customHeight="1" x14ac:dyDescent="0.25">
      <c r="A7454" s="1">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4.25" customHeight="1" x14ac:dyDescent="0.25">
      <c r="A7455" s="1">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4.25" customHeight="1" x14ac:dyDescent="0.25">
      <c r="A7456" s="1">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4.25" customHeight="1" x14ac:dyDescent="0.25">
      <c r="A7457" s="1">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4.25" customHeight="1" x14ac:dyDescent="0.25">
      <c r="A7458" s="1">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4.25" customHeight="1" x14ac:dyDescent="0.25">
      <c r="A7459" s="1">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4.25" customHeight="1" x14ac:dyDescent="0.25">
      <c r="A7460" s="1">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4.25" customHeight="1" x14ac:dyDescent="0.25">
      <c r="A7461" s="1">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4.25" customHeight="1" x14ac:dyDescent="0.25">
      <c r="A7462" s="1">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4.25" customHeight="1" x14ac:dyDescent="0.25">
      <c r="A7463" s="1">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4.25" customHeight="1" x14ac:dyDescent="0.25">
      <c r="A7464" s="1">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4.25" customHeight="1" x14ac:dyDescent="0.25">
      <c r="A7465" s="1">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4.25" customHeight="1" x14ac:dyDescent="0.25">
      <c r="A7466" s="1">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4.25" customHeight="1" x14ac:dyDescent="0.25">
      <c r="A7467" s="1">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4.25" customHeight="1" x14ac:dyDescent="0.25">
      <c r="A7468" s="1">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4.25" customHeight="1" x14ac:dyDescent="0.25">
      <c r="A7469" s="1">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4.25" customHeight="1" x14ac:dyDescent="0.25">
      <c r="A7470" s="1">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4.25" customHeight="1" x14ac:dyDescent="0.25">
      <c r="A7471" s="1">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4.25" customHeight="1" x14ac:dyDescent="0.25">
      <c r="A7472" s="1">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4.25" customHeight="1" x14ac:dyDescent="0.25">
      <c r="A7473" s="1">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4.25" customHeight="1" x14ac:dyDescent="0.25">
      <c r="A7474" s="1">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4.25" customHeight="1" x14ac:dyDescent="0.25">
      <c r="A7475" s="1">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4.25" customHeight="1" x14ac:dyDescent="0.25">
      <c r="A7476" s="1">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4.25" customHeight="1" x14ac:dyDescent="0.25">
      <c r="A7477" s="1">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4.25" customHeight="1" x14ac:dyDescent="0.25">
      <c r="A7478" s="1">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4.25" customHeight="1" x14ac:dyDescent="0.25">
      <c r="A7479" s="1">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4.25" customHeight="1" x14ac:dyDescent="0.25">
      <c r="A7480" s="1">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4.25" customHeight="1" x14ac:dyDescent="0.25">
      <c r="A7481" s="1">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4.25" customHeight="1" x14ac:dyDescent="0.25">
      <c r="A7482" s="1">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4.25" customHeight="1" x14ac:dyDescent="0.25">
      <c r="A7483" s="1">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4.25" customHeight="1" x14ac:dyDescent="0.25">
      <c r="A7484" s="1">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4.25" customHeight="1" x14ac:dyDescent="0.25">
      <c r="A7485" s="1">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4.25" customHeight="1" x14ac:dyDescent="0.25">
      <c r="A7486" s="1">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4.25" customHeight="1" x14ac:dyDescent="0.25">
      <c r="A7487" s="1">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4.25" customHeight="1" x14ac:dyDescent="0.25">
      <c r="A7488" s="1">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4.25" customHeight="1" x14ac:dyDescent="0.25">
      <c r="A7489" s="1">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4.25" customHeight="1" x14ac:dyDescent="0.25">
      <c r="A7490" s="1">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4.25" customHeight="1" x14ac:dyDescent="0.25">
      <c r="A7491" s="1">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4.25" customHeight="1" x14ac:dyDescent="0.25">
      <c r="A7492" s="1">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4.25" customHeight="1" x14ac:dyDescent="0.25">
      <c r="A7493" s="1">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4.25" customHeight="1" x14ac:dyDescent="0.25">
      <c r="A7494" s="1">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4.25" customHeight="1" x14ac:dyDescent="0.25">
      <c r="A7495" s="1">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4.25" customHeight="1" x14ac:dyDescent="0.25">
      <c r="A7496" s="1">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4.25" customHeight="1" x14ac:dyDescent="0.25">
      <c r="A7497" s="1">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4.25" customHeight="1" x14ac:dyDescent="0.25">
      <c r="A7498" s="1">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4.25" customHeight="1" x14ac:dyDescent="0.25">
      <c r="A7499" s="1">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4.25" customHeight="1" x14ac:dyDescent="0.25">
      <c r="A7500" s="1">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4.25" customHeight="1" x14ac:dyDescent="0.25">
      <c r="A7501" s="1">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4.25" customHeight="1" x14ac:dyDescent="0.25">
      <c r="A7502" s="1">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4.25" customHeight="1" x14ac:dyDescent="0.25">
      <c r="A7503" s="1">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4.25" customHeight="1" x14ac:dyDescent="0.25">
      <c r="A7504" s="1">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4.25" customHeight="1" x14ac:dyDescent="0.25">
      <c r="A7505" s="1">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4.25" customHeight="1" x14ac:dyDescent="0.25">
      <c r="A7506" s="1">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4.25" customHeight="1" x14ac:dyDescent="0.25">
      <c r="A7507" s="1">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4.25" customHeight="1" x14ac:dyDescent="0.25">
      <c r="A7508" s="1">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4.25" customHeight="1" x14ac:dyDescent="0.25">
      <c r="A7509" s="1">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4.25" customHeight="1" x14ac:dyDescent="0.25">
      <c r="A7510" s="1">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4.25" customHeight="1" x14ac:dyDescent="0.25">
      <c r="A7511" s="1">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4.25" customHeight="1" x14ac:dyDescent="0.25">
      <c r="A7512" s="1">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4.25" customHeight="1" x14ac:dyDescent="0.25">
      <c r="A7513" s="1">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4.25" customHeight="1" x14ac:dyDescent="0.25">
      <c r="A7514" s="1">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4.25" customHeight="1" x14ac:dyDescent="0.25">
      <c r="A7515" s="1">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4.25" customHeight="1" x14ac:dyDescent="0.25">
      <c r="A7516" s="1">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4.25" customHeight="1" x14ac:dyDescent="0.25">
      <c r="A7517" s="1">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4.25" customHeight="1" x14ac:dyDescent="0.25">
      <c r="A7518" s="1">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4.25" customHeight="1" x14ac:dyDescent="0.25">
      <c r="A7519" s="1">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4.25" customHeight="1" x14ac:dyDescent="0.25">
      <c r="A7520" s="1">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4.25" customHeight="1" x14ac:dyDescent="0.25">
      <c r="A7521" s="1">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4.25" customHeight="1" x14ac:dyDescent="0.25">
      <c r="A7522" s="1">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4.25" customHeight="1" x14ac:dyDescent="0.25">
      <c r="A7523" s="1">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4.25" customHeight="1" x14ac:dyDescent="0.25">
      <c r="A7524" s="1">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4.25" customHeight="1" x14ac:dyDescent="0.25">
      <c r="A7525" s="1">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4.25" customHeight="1" x14ac:dyDescent="0.25">
      <c r="A7526" s="1">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4.25" customHeight="1" x14ac:dyDescent="0.25">
      <c r="A7527" s="1">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4.25" customHeight="1" x14ac:dyDescent="0.25">
      <c r="A7528" s="1">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4.25" customHeight="1" x14ac:dyDescent="0.25">
      <c r="A7529" s="1">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4.25" customHeight="1" x14ac:dyDescent="0.25">
      <c r="A7530" s="1">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4.25" customHeight="1" x14ac:dyDescent="0.25">
      <c r="A7531" s="1">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4.25" customHeight="1" x14ac:dyDescent="0.25">
      <c r="A7532" s="1">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4.25" customHeight="1" x14ac:dyDescent="0.25">
      <c r="A7533" s="1">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4.25" customHeight="1" x14ac:dyDescent="0.25">
      <c r="A7534" s="1">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4.25" customHeight="1" x14ac:dyDescent="0.25">
      <c r="A7535" s="1">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4.25" customHeight="1" x14ac:dyDescent="0.25">
      <c r="A7536" s="1">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4.25" customHeight="1" x14ac:dyDescent="0.25">
      <c r="A7537" s="1">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4.25" customHeight="1" x14ac:dyDescent="0.25">
      <c r="A7538" s="1">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4.25" customHeight="1" x14ac:dyDescent="0.25">
      <c r="A7539" s="1">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4.25" customHeight="1" x14ac:dyDescent="0.25">
      <c r="A7540" s="1">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4.25" customHeight="1" x14ac:dyDescent="0.25">
      <c r="A7541" s="1">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4.25" customHeight="1" x14ac:dyDescent="0.25">
      <c r="A7542" s="1">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4.25" customHeight="1" x14ac:dyDescent="0.25">
      <c r="A7543" s="1">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4.25" customHeight="1" x14ac:dyDescent="0.25">
      <c r="A7544" s="1">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4.25" customHeight="1" x14ac:dyDescent="0.25">
      <c r="A7545" s="1">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4.25" customHeight="1" x14ac:dyDescent="0.25">
      <c r="A7546" s="1">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4.25" customHeight="1" x14ac:dyDescent="0.25">
      <c r="A7547" s="1">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4.25" customHeight="1" x14ac:dyDescent="0.25">
      <c r="A7548" s="1">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4.25" customHeight="1" x14ac:dyDescent="0.25">
      <c r="A7549" s="1">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4.25" customHeight="1" x14ac:dyDescent="0.25">
      <c r="A7550" s="1">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4.25" customHeight="1" x14ac:dyDescent="0.25">
      <c r="A7551" s="1">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4.25" customHeight="1" x14ac:dyDescent="0.25">
      <c r="A7552" s="1">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4.25" customHeight="1" x14ac:dyDescent="0.25">
      <c r="A7553" s="1">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4.25" customHeight="1" x14ac:dyDescent="0.25">
      <c r="A7554" s="1">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4.25" customHeight="1" x14ac:dyDescent="0.25">
      <c r="A7555" s="1">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4.25" customHeight="1" x14ac:dyDescent="0.25">
      <c r="A7556" s="1">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4.25" customHeight="1" x14ac:dyDescent="0.25">
      <c r="A7557" s="1">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4.25" customHeight="1" x14ac:dyDescent="0.25">
      <c r="A7558" s="1">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4.25" customHeight="1" x14ac:dyDescent="0.25">
      <c r="A7559" s="1">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4.25" customHeight="1" x14ac:dyDescent="0.25">
      <c r="A7560" s="1">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4.25" customHeight="1" x14ac:dyDescent="0.25">
      <c r="A7561" s="1">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4.25" customHeight="1" x14ac:dyDescent="0.25">
      <c r="A7562" s="1">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4.25" customHeight="1" x14ac:dyDescent="0.25">
      <c r="A7563" s="1">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4.25" customHeight="1" x14ac:dyDescent="0.25">
      <c r="A7564" s="1">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4.25" customHeight="1" x14ac:dyDescent="0.25">
      <c r="A7565" s="1">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4.25" customHeight="1" x14ac:dyDescent="0.25">
      <c r="A7566" s="1">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4.25" customHeight="1" x14ac:dyDescent="0.25">
      <c r="A7567" s="1">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4.25" customHeight="1" x14ac:dyDescent="0.25">
      <c r="A7568" s="1">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4.25" customHeight="1" x14ac:dyDescent="0.25">
      <c r="A7569" s="1">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4.25" customHeight="1" x14ac:dyDescent="0.25">
      <c r="A7570" s="1">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4.25" customHeight="1" x14ac:dyDescent="0.25">
      <c r="A7571" s="1">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4.25" customHeight="1" x14ac:dyDescent="0.25">
      <c r="A7572" s="1">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4.25" customHeight="1" x14ac:dyDescent="0.25">
      <c r="A7573" s="1">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4.25" customHeight="1" x14ac:dyDescent="0.25">
      <c r="A7574" s="1">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4.25" customHeight="1" x14ac:dyDescent="0.25">
      <c r="A7575" s="1">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4.25" customHeight="1" x14ac:dyDescent="0.25">
      <c r="A7576" s="1">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4.25" customHeight="1" x14ac:dyDescent="0.25">
      <c r="A7577" s="1">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4.25" customHeight="1" x14ac:dyDescent="0.25">
      <c r="A7578" s="1">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4.25" customHeight="1" x14ac:dyDescent="0.25">
      <c r="A7579" s="1">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4.25" customHeight="1" x14ac:dyDescent="0.25">
      <c r="A7580" s="1">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4.25" customHeight="1" x14ac:dyDescent="0.25">
      <c r="A7581" s="1">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4.25" customHeight="1" x14ac:dyDescent="0.25">
      <c r="A7582" s="1">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4.25" customHeight="1" x14ac:dyDescent="0.25">
      <c r="A7583" s="1">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4.25" customHeight="1" x14ac:dyDescent="0.25">
      <c r="A7584" s="1">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4.25" customHeight="1" x14ac:dyDescent="0.25">
      <c r="A7585" s="1">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4.25" customHeight="1" x14ac:dyDescent="0.25">
      <c r="A7586" s="1">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4.25" customHeight="1" x14ac:dyDescent="0.25">
      <c r="A7587" s="1">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4.25" customHeight="1" x14ac:dyDescent="0.25">
      <c r="A7588" s="1">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4.25" customHeight="1" x14ac:dyDescent="0.25">
      <c r="A7589" s="1">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4.25" customHeight="1" x14ac:dyDescent="0.25">
      <c r="A7590" s="1">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4.25" customHeight="1" x14ac:dyDescent="0.25">
      <c r="A7591" s="1">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4.25" customHeight="1" x14ac:dyDescent="0.25">
      <c r="A7592" s="1">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4.25" customHeight="1" x14ac:dyDescent="0.25">
      <c r="A7593" s="1">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4.25" customHeight="1" x14ac:dyDescent="0.25">
      <c r="A7594" s="1">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4.25" customHeight="1" x14ac:dyDescent="0.25">
      <c r="A7595" s="1">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4.25" customHeight="1" x14ac:dyDescent="0.25">
      <c r="A7596" s="1">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4.25" customHeight="1" x14ac:dyDescent="0.25">
      <c r="A7597" s="1">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4.25" customHeight="1" x14ac:dyDescent="0.25">
      <c r="A7598" s="1">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4.25" customHeight="1" x14ac:dyDescent="0.25">
      <c r="A7599" s="1">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4.25" customHeight="1" x14ac:dyDescent="0.25">
      <c r="A7600" s="1">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4.25" customHeight="1" x14ac:dyDescent="0.25">
      <c r="A7601" s="1">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4.25" customHeight="1" x14ac:dyDescent="0.25">
      <c r="A7602" s="1">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4.25" customHeight="1" x14ac:dyDescent="0.25">
      <c r="A7603" s="1">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4.25" customHeight="1" x14ac:dyDescent="0.25">
      <c r="A7604" s="1">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4.25" customHeight="1" x14ac:dyDescent="0.25">
      <c r="A7605" s="1">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4.25" customHeight="1" x14ac:dyDescent="0.25">
      <c r="A7606" s="1">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4.25" customHeight="1" x14ac:dyDescent="0.25">
      <c r="A7607" s="1">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4.25" customHeight="1" x14ac:dyDescent="0.25">
      <c r="A7608" s="1">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4.25" customHeight="1" x14ac:dyDescent="0.25">
      <c r="A7609" s="1">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4.25" customHeight="1" x14ac:dyDescent="0.25">
      <c r="A7610" s="1">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4.25" customHeight="1" x14ac:dyDescent="0.25">
      <c r="A7611" s="1">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4.25" customHeight="1" x14ac:dyDescent="0.25">
      <c r="A7612" s="1">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4.25" customHeight="1" x14ac:dyDescent="0.25">
      <c r="A7613" s="1">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4.25" customHeight="1" x14ac:dyDescent="0.25">
      <c r="A7614" s="1">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4.25" customHeight="1" x14ac:dyDescent="0.25">
      <c r="A7615" s="1">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4.25" customHeight="1" x14ac:dyDescent="0.25">
      <c r="A7616" s="1">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4.25" customHeight="1" x14ac:dyDescent="0.25">
      <c r="A7617" s="1">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4.25" customHeight="1" x14ac:dyDescent="0.25">
      <c r="A7618" s="1">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4.25" customHeight="1" x14ac:dyDescent="0.25">
      <c r="A7619" s="1">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4.25" customHeight="1" x14ac:dyDescent="0.25">
      <c r="A7620" s="1">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4.25" customHeight="1" x14ac:dyDescent="0.25">
      <c r="A7621" s="1">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4.25" customHeight="1" x14ac:dyDescent="0.25">
      <c r="A7622" s="1">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4.25" customHeight="1" x14ac:dyDescent="0.25">
      <c r="A7623" s="1">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4.25" customHeight="1" x14ac:dyDescent="0.25">
      <c r="A7624" s="1">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4.25" customHeight="1" x14ac:dyDescent="0.25">
      <c r="A7625" s="1">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4.25" customHeight="1" x14ac:dyDescent="0.25">
      <c r="A7626" s="1">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4.25" customHeight="1" x14ac:dyDescent="0.25">
      <c r="A7627" s="1">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4.25" customHeight="1" x14ac:dyDescent="0.25">
      <c r="A7628" s="1">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4.25" customHeight="1" x14ac:dyDescent="0.25">
      <c r="A7629" s="1">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4.25" customHeight="1" x14ac:dyDescent="0.25">
      <c r="A7630" s="1">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4.25" customHeight="1" x14ac:dyDescent="0.25">
      <c r="A7631" s="1">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4.25" customHeight="1" x14ac:dyDescent="0.25">
      <c r="A7632" s="1">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4.25" customHeight="1" x14ac:dyDescent="0.25">
      <c r="A7633" s="1">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4.25" customHeight="1" x14ac:dyDescent="0.25">
      <c r="A7634" s="1">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4.25" customHeight="1" x14ac:dyDescent="0.25">
      <c r="A7635" s="1">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4.25" customHeight="1" x14ac:dyDescent="0.25">
      <c r="A7636" s="1">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4.25" customHeight="1" x14ac:dyDescent="0.25">
      <c r="A7637" s="1">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4.25" customHeight="1" x14ac:dyDescent="0.25">
      <c r="A7638" s="1">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4.25" customHeight="1" x14ac:dyDescent="0.25">
      <c r="A7639" s="1">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4.25" customHeight="1" x14ac:dyDescent="0.25">
      <c r="A7640" s="1">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4.25" customHeight="1" x14ac:dyDescent="0.25">
      <c r="A7641" s="1">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4.25" customHeight="1" x14ac:dyDescent="0.25">
      <c r="A7642" s="1">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4.25" customHeight="1" x14ac:dyDescent="0.25">
      <c r="A7643" s="1">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4.25" customHeight="1" x14ac:dyDescent="0.25">
      <c r="A7644" s="1">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4.25" customHeight="1" x14ac:dyDescent="0.25">
      <c r="A7645" s="1">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4.25" customHeight="1" x14ac:dyDescent="0.25">
      <c r="A7646" s="1">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4.25" customHeight="1" x14ac:dyDescent="0.25">
      <c r="A7647" s="1">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4.25" customHeight="1" x14ac:dyDescent="0.25">
      <c r="A7648" s="1">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4.25" customHeight="1" x14ac:dyDescent="0.25">
      <c r="A7649" s="1">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4.25" customHeight="1" x14ac:dyDescent="0.25">
      <c r="A7650" s="1">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4.25" customHeight="1" x14ac:dyDescent="0.25">
      <c r="A7651" s="1">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4.25" customHeight="1" x14ac:dyDescent="0.25">
      <c r="A7652" s="1">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4.25" customHeight="1" x14ac:dyDescent="0.25">
      <c r="A7653" s="1">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4.25" customHeight="1" x14ac:dyDescent="0.25">
      <c r="A7654" s="1">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4.25" customHeight="1" x14ac:dyDescent="0.25">
      <c r="A7655" s="1">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4.25" customHeight="1" x14ac:dyDescent="0.25">
      <c r="A7656" s="1">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4.25" customHeight="1" x14ac:dyDescent="0.25">
      <c r="A7657" s="1">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4.25" customHeight="1" x14ac:dyDescent="0.25">
      <c r="A7658" s="1">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4.25" customHeight="1" x14ac:dyDescent="0.25">
      <c r="A7659" s="1">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4.25" customHeight="1" x14ac:dyDescent="0.25">
      <c r="A7660" s="1">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4.25" customHeight="1" x14ac:dyDescent="0.25">
      <c r="A7661" s="1">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4.25" customHeight="1" x14ac:dyDescent="0.25">
      <c r="A7662" s="1">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4.25" customHeight="1" x14ac:dyDescent="0.25">
      <c r="A7663" s="1">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4.25" customHeight="1" x14ac:dyDescent="0.25">
      <c r="A7664" s="1">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4.25" customHeight="1" x14ac:dyDescent="0.25">
      <c r="A7665" s="1">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4.25" customHeight="1" x14ac:dyDescent="0.25">
      <c r="A7666" s="1">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4.25" customHeight="1" x14ac:dyDescent="0.25">
      <c r="A7667" s="1">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4.25" customHeight="1" x14ac:dyDescent="0.25">
      <c r="A7668" s="1">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4.25" customHeight="1" x14ac:dyDescent="0.25">
      <c r="A7669" s="1">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4.25" customHeight="1" x14ac:dyDescent="0.25">
      <c r="A7670" s="1">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4.25" customHeight="1" x14ac:dyDescent="0.25">
      <c r="A7671" s="1">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4.25" customHeight="1" x14ac:dyDescent="0.25">
      <c r="A7672" s="1">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4.25" customHeight="1" x14ac:dyDescent="0.25">
      <c r="A7673" s="1">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4.25" customHeight="1" x14ac:dyDescent="0.25">
      <c r="A7674" s="1">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4.25" customHeight="1" x14ac:dyDescent="0.25">
      <c r="A7675" s="1">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4.25" customHeight="1" x14ac:dyDescent="0.25">
      <c r="A7676" s="1">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4.25" customHeight="1" x14ac:dyDescent="0.25">
      <c r="A7677" s="1">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4.25" customHeight="1" x14ac:dyDescent="0.25">
      <c r="A7678" s="1">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4.25" customHeight="1" x14ac:dyDescent="0.25">
      <c r="A7679" s="1">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4.25" customHeight="1" x14ac:dyDescent="0.25">
      <c r="A7680" s="1">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4.25" customHeight="1" x14ac:dyDescent="0.25">
      <c r="A7681" s="1">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4.25" customHeight="1" x14ac:dyDescent="0.25">
      <c r="A7682" s="1">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4.25" customHeight="1" x14ac:dyDescent="0.25">
      <c r="A7683" s="1">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4.25" customHeight="1" x14ac:dyDescent="0.25">
      <c r="A7684" s="1">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4.25" customHeight="1" x14ac:dyDescent="0.25">
      <c r="A7685" s="1">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4.25" customHeight="1" x14ac:dyDescent="0.25">
      <c r="A7686" s="1">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4.25" customHeight="1" x14ac:dyDescent="0.25">
      <c r="A7687" s="1">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4.25" customHeight="1" x14ac:dyDescent="0.25">
      <c r="A7688" s="1">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4.25" customHeight="1" x14ac:dyDescent="0.25">
      <c r="A7689" s="1">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4.25" customHeight="1" x14ac:dyDescent="0.25">
      <c r="A7690" s="1">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4.25" customHeight="1" x14ac:dyDescent="0.25">
      <c r="A7691" s="1">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4.25" customHeight="1" x14ac:dyDescent="0.25">
      <c r="A7692" s="1">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4.25" customHeight="1" x14ac:dyDescent="0.25">
      <c r="A7693" s="1">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4.25" customHeight="1" x14ac:dyDescent="0.25">
      <c r="A7694" s="1">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4.25" customHeight="1" x14ac:dyDescent="0.25">
      <c r="A7695" s="1">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4.25" customHeight="1" x14ac:dyDescent="0.25">
      <c r="A7696" s="1">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4.25" customHeight="1" x14ac:dyDescent="0.25">
      <c r="A7697" s="1">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4.25" customHeight="1" x14ac:dyDescent="0.25">
      <c r="A7698" s="1">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4.25" customHeight="1" x14ac:dyDescent="0.25">
      <c r="A7699" s="1">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4.25" customHeight="1" x14ac:dyDescent="0.25">
      <c r="A7700" s="1">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4.25" customHeight="1" x14ac:dyDescent="0.25">
      <c r="A7701" s="1">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4.25" customHeight="1" x14ac:dyDescent="0.25">
      <c r="A7702" s="1">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4.25" customHeight="1" x14ac:dyDescent="0.25">
      <c r="A7703" s="1">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4.25" customHeight="1" x14ac:dyDescent="0.25">
      <c r="A7704" s="1">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4.25" customHeight="1" x14ac:dyDescent="0.25">
      <c r="A7705" s="1">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4.25" customHeight="1" x14ac:dyDescent="0.25">
      <c r="A7706" s="1">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4.25" customHeight="1" x14ac:dyDescent="0.25">
      <c r="A7707" s="1">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4.25" customHeight="1" x14ac:dyDescent="0.25">
      <c r="A7708" s="1">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4.25" customHeight="1" x14ac:dyDescent="0.25">
      <c r="A7709" s="1">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4.25" customHeight="1" x14ac:dyDescent="0.25">
      <c r="A7710" s="1">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4.25" customHeight="1" x14ac:dyDescent="0.25">
      <c r="A7711" s="1">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4.25" customHeight="1" x14ac:dyDescent="0.25">
      <c r="A7712" s="1">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4.25" customHeight="1" x14ac:dyDescent="0.25">
      <c r="A7713" s="1">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4.25" customHeight="1" x14ac:dyDescent="0.25">
      <c r="A7714" s="1">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4.25" customHeight="1" x14ac:dyDescent="0.25">
      <c r="A7715" s="1">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4.25" customHeight="1" x14ac:dyDescent="0.25">
      <c r="A7716" s="1">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4.25" customHeight="1" x14ac:dyDescent="0.25">
      <c r="A7717" s="1">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4.25" customHeight="1" x14ac:dyDescent="0.25">
      <c r="A7718" s="1">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4.25" customHeight="1" x14ac:dyDescent="0.25">
      <c r="A7719" s="1">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4.25" customHeight="1" x14ac:dyDescent="0.25">
      <c r="A7720" s="1">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4.25" customHeight="1" x14ac:dyDescent="0.25">
      <c r="A7721" s="1">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4.25" customHeight="1" x14ac:dyDescent="0.25">
      <c r="A7722" s="1">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4.25" customHeight="1" x14ac:dyDescent="0.25">
      <c r="A7723" s="1">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4.25" customHeight="1" x14ac:dyDescent="0.25">
      <c r="A7724" s="1">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4.25" customHeight="1" x14ac:dyDescent="0.25">
      <c r="A7725" s="1">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4.25" customHeight="1" x14ac:dyDescent="0.25">
      <c r="A7726" s="1">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4.25" customHeight="1" x14ac:dyDescent="0.25">
      <c r="A7727" s="1">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4.25" customHeight="1" x14ac:dyDescent="0.25">
      <c r="A7728" s="1">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4.25" customHeight="1" x14ac:dyDescent="0.25">
      <c r="A7729" s="1">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4.25" customHeight="1" x14ac:dyDescent="0.25">
      <c r="A7730" s="1">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4.25" customHeight="1" x14ac:dyDescent="0.25">
      <c r="A7731" s="1">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4.25" customHeight="1" x14ac:dyDescent="0.25">
      <c r="A7732" s="1">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4.25" customHeight="1" x14ac:dyDescent="0.25">
      <c r="A7733" s="1">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4.25" customHeight="1" x14ac:dyDescent="0.25">
      <c r="A7734" s="1">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4.25" customHeight="1" x14ac:dyDescent="0.25">
      <c r="A7735" s="1">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4.25" customHeight="1" x14ac:dyDescent="0.25">
      <c r="A7736" s="1">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4.25" customHeight="1" x14ac:dyDescent="0.25">
      <c r="A7737" s="1">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4.25" customHeight="1" x14ac:dyDescent="0.25">
      <c r="A7738" s="1">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4.25" customHeight="1" x14ac:dyDescent="0.25">
      <c r="A7739" s="1">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4.25" customHeight="1" x14ac:dyDescent="0.25">
      <c r="A7740" s="1">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4.25" customHeight="1" x14ac:dyDescent="0.25">
      <c r="A7741" s="1">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4.25" customHeight="1" x14ac:dyDescent="0.25">
      <c r="A7742" s="1">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4.25" customHeight="1" x14ac:dyDescent="0.25">
      <c r="A7743" s="1">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4.25" customHeight="1" x14ac:dyDescent="0.25">
      <c r="A7744" s="1">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4.25" customHeight="1" x14ac:dyDescent="0.25">
      <c r="A7745" s="1">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4.25" customHeight="1" x14ac:dyDescent="0.25">
      <c r="A7746" s="1">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4.25" customHeight="1" x14ac:dyDescent="0.25">
      <c r="A7747" s="1">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4.25" customHeight="1" x14ac:dyDescent="0.25">
      <c r="A7748" s="1">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4.25" customHeight="1" x14ac:dyDescent="0.25">
      <c r="A7749" s="1">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4.25" customHeight="1" x14ac:dyDescent="0.25">
      <c r="A7750" s="1">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4.25" customHeight="1" x14ac:dyDescent="0.25">
      <c r="A7751" s="1">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4.25" customHeight="1" x14ac:dyDescent="0.25">
      <c r="A7752" s="1">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4.25" customHeight="1" x14ac:dyDescent="0.25">
      <c r="A7753" s="1">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4.25" customHeight="1" x14ac:dyDescent="0.25">
      <c r="A7754" s="1">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4.25" customHeight="1" x14ac:dyDescent="0.25">
      <c r="A7755" s="1">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4.25" customHeight="1" x14ac:dyDescent="0.25">
      <c r="A7756" s="1">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4.25" customHeight="1" x14ac:dyDescent="0.25">
      <c r="A7757" s="1">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4.25" customHeight="1" x14ac:dyDescent="0.25">
      <c r="A7758" s="1">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4.25" customHeight="1" x14ac:dyDescent="0.25">
      <c r="A7759" s="1">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4.25" customHeight="1" x14ac:dyDescent="0.25">
      <c r="A7760" s="1">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4.25" customHeight="1" x14ac:dyDescent="0.25">
      <c r="A7761" s="1">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4.25" customHeight="1" x14ac:dyDescent="0.25">
      <c r="A7762" s="1">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4.25" customHeight="1" x14ac:dyDescent="0.25">
      <c r="A7763" s="1">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4.25" customHeight="1" x14ac:dyDescent="0.25">
      <c r="A7764" s="1">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4.25" customHeight="1" x14ac:dyDescent="0.25">
      <c r="A7765" s="1">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4.25" customHeight="1" x14ac:dyDescent="0.25">
      <c r="A7766" s="1">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4.25" customHeight="1" x14ac:dyDescent="0.25">
      <c r="A7767" s="1">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4.25" customHeight="1" x14ac:dyDescent="0.25">
      <c r="A7768" s="1">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4.25" customHeight="1" x14ac:dyDescent="0.25">
      <c r="A7769" s="1">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4.25" customHeight="1" x14ac:dyDescent="0.25">
      <c r="A7770" s="1">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4.25" customHeight="1" x14ac:dyDescent="0.25">
      <c r="A7771" s="1">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4.25" customHeight="1" x14ac:dyDescent="0.25">
      <c r="A7772" s="1">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4.25" customHeight="1" x14ac:dyDescent="0.25">
      <c r="A7773" s="1">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4.25" customHeight="1" x14ac:dyDescent="0.25">
      <c r="A7774" s="1">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4.25" customHeight="1" x14ac:dyDescent="0.25">
      <c r="A7775" s="1">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4.25" customHeight="1" x14ac:dyDescent="0.25">
      <c r="A7776" s="1">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4.25" customHeight="1" x14ac:dyDescent="0.25">
      <c r="A7777" s="1">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4.25" customHeight="1" x14ac:dyDescent="0.25">
      <c r="A7778" s="1">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4.25" customHeight="1" x14ac:dyDescent="0.25">
      <c r="A7779" s="1">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4.25" customHeight="1" x14ac:dyDescent="0.25">
      <c r="A7780" s="1">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4.25" customHeight="1" x14ac:dyDescent="0.25">
      <c r="A7781" s="1">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4.25" customHeight="1" x14ac:dyDescent="0.25">
      <c r="A7782" s="1">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4.25" customHeight="1" x14ac:dyDescent="0.25">
      <c r="A7783" s="1">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4.25" customHeight="1" x14ac:dyDescent="0.25">
      <c r="A7784" s="1">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4.25" customHeight="1" x14ac:dyDescent="0.25">
      <c r="A7785" s="1">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4.25" customHeight="1" x14ac:dyDescent="0.25">
      <c r="A7786" s="1">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4.25" customHeight="1" x14ac:dyDescent="0.25">
      <c r="A7787" s="1">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4.25" customHeight="1" x14ac:dyDescent="0.25">
      <c r="A7788" s="1">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4.25" customHeight="1" x14ac:dyDescent="0.25">
      <c r="A7789" s="1">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4.25" customHeight="1" x14ac:dyDescent="0.25">
      <c r="A7790" s="1">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4.25" customHeight="1" x14ac:dyDescent="0.25">
      <c r="A7791" s="1">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4.25" customHeight="1" x14ac:dyDescent="0.25">
      <c r="A7792" s="1">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4.25" customHeight="1" x14ac:dyDescent="0.25">
      <c r="A7793" s="1">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4.25" customHeight="1" x14ac:dyDescent="0.25">
      <c r="A7794" s="1">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4.25" customHeight="1" x14ac:dyDescent="0.25">
      <c r="A7795" s="1">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4.25" customHeight="1" x14ac:dyDescent="0.25">
      <c r="A7796" s="1">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4.25" customHeight="1" x14ac:dyDescent="0.25">
      <c r="A7797" s="1">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4.25" customHeight="1" x14ac:dyDescent="0.25">
      <c r="A7798" s="1">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4.25" customHeight="1" x14ac:dyDescent="0.25">
      <c r="A7799" s="1">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4.25" customHeight="1" x14ac:dyDescent="0.25">
      <c r="A7800" s="1">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4.25" customHeight="1" x14ac:dyDescent="0.25">
      <c r="A7801" s="1">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4.25" customHeight="1" x14ac:dyDescent="0.25">
      <c r="A7802" s="1">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4.25" customHeight="1" x14ac:dyDescent="0.25">
      <c r="A7803" s="1">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4.25" customHeight="1" x14ac:dyDescent="0.25">
      <c r="A7804" s="1">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4.25" customHeight="1" x14ac:dyDescent="0.25">
      <c r="A7805" s="1">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4.25" customHeight="1" x14ac:dyDescent="0.25">
      <c r="A7806" s="1">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4.25" customHeight="1" x14ac:dyDescent="0.25">
      <c r="A7807" s="1">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4.25" customHeight="1" x14ac:dyDescent="0.25">
      <c r="A7808" s="1">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4.25" customHeight="1" x14ac:dyDescent="0.25">
      <c r="A7809" s="1">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4.25" customHeight="1" x14ac:dyDescent="0.25">
      <c r="A7810" s="1">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4.25" customHeight="1" x14ac:dyDescent="0.25">
      <c r="A7811" s="1">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4.25" customHeight="1" x14ac:dyDescent="0.25">
      <c r="A7812" s="1">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4.25" customHeight="1" x14ac:dyDescent="0.25">
      <c r="A7813" s="1">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4.25" customHeight="1" x14ac:dyDescent="0.25">
      <c r="A7814" s="1">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4.25" customHeight="1" x14ac:dyDescent="0.25">
      <c r="A7815" s="1">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4.25" customHeight="1" x14ac:dyDescent="0.25">
      <c r="A7816" s="1">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4.25" customHeight="1" x14ac:dyDescent="0.25">
      <c r="A7817" s="1">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4.25" customHeight="1" x14ac:dyDescent="0.25">
      <c r="A7818" s="1">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4.25" customHeight="1" x14ac:dyDescent="0.25">
      <c r="A7819" s="1">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4.25" customHeight="1" x14ac:dyDescent="0.25">
      <c r="A7820" s="1">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4.25" customHeight="1" x14ac:dyDescent="0.25">
      <c r="A7821" s="1">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4.25" customHeight="1" x14ac:dyDescent="0.25">
      <c r="A7822" s="1">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4.25" customHeight="1" x14ac:dyDescent="0.25">
      <c r="A7823" s="1">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4.25" customHeight="1" x14ac:dyDescent="0.25">
      <c r="A7824" s="1">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4.25" customHeight="1" x14ac:dyDescent="0.25">
      <c r="A7825" s="1">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4.25" customHeight="1" x14ac:dyDescent="0.25">
      <c r="A7826" s="1">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4.25" customHeight="1" x14ac:dyDescent="0.25">
      <c r="A7827" s="1">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4.25" customHeight="1" x14ac:dyDescent="0.25">
      <c r="A7828" s="1">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4.25" customHeight="1" x14ac:dyDescent="0.25">
      <c r="A7829" s="1">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4.25" customHeight="1" x14ac:dyDescent="0.25">
      <c r="A7830" s="1">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4.25" customHeight="1" x14ac:dyDescent="0.25">
      <c r="A7831" s="1">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4.25" customHeight="1" x14ac:dyDescent="0.25">
      <c r="A7832" s="1">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4.25" customHeight="1" x14ac:dyDescent="0.25">
      <c r="A7833" s="1">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4.25" customHeight="1" x14ac:dyDescent="0.25">
      <c r="A7834" s="1">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4.25" customHeight="1" x14ac:dyDescent="0.25">
      <c r="A7835" s="1">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4.25" customHeight="1" x14ac:dyDescent="0.25">
      <c r="A7836" s="1">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4.25" customHeight="1" x14ac:dyDescent="0.25">
      <c r="A7837" s="1">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4.25" customHeight="1" x14ac:dyDescent="0.25">
      <c r="A7838" s="1">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4.25" customHeight="1" x14ac:dyDescent="0.25">
      <c r="A7839" s="1">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4.25" customHeight="1" x14ac:dyDescent="0.25">
      <c r="A7840" s="1">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4.25" customHeight="1" x14ac:dyDescent="0.25">
      <c r="A7841" s="1">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4.25" customHeight="1" x14ac:dyDescent="0.25">
      <c r="A7842" s="1">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4.25" customHeight="1" x14ac:dyDescent="0.25">
      <c r="A7843" s="1">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4.25" customHeight="1" x14ac:dyDescent="0.25">
      <c r="A7844" s="1">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4.25" customHeight="1" x14ac:dyDescent="0.25">
      <c r="A7845" s="1">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4.25" customHeight="1" x14ac:dyDescent="0.25">
      <c r="A7846" s="1">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4.25" customHeight="1" x14ac:dyDescent="0.25">
      <c r="A7847" s="1">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4.25" customHeight="1" x14ac:dyDescent="0.25">
      <c r="A7848" s="1">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4.25" customHeight="1" x14ac:dyDescent="0.25">
      <c r="A7849" s="1">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4.25" customHeight="1" x14ac:dyDescent="0.25">
      <c r="A7850" s="1">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4.25" customHeight="1" x14ac:dyDescent="0.25">
      <c r="A7851" s="1">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4.25" customHeight="1" x14ac:dyDescent="0.25">
      <c r="A7852" s="1">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4.25" customHeight="1" x14ac:dyDescent="0.25">
      <c r="A7853" s="1">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4.25" customHeight="1" x14ac:dyDescent="0.25">
      <c r="A7854" s="1">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4.25" customHeight="1" x14ac:dyDescent="0.25">
      <c r="A7855" s="1">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4.25" customHeight="1" x14ac:dyDescent="0.25">
      <c r="A7856" s="1">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4.25" customHeight="1" x14ac:dyDescent="0.25">
      <c r="A7857" s="1">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4.25" customHeight="1" x14ac:dyDescent="0.25">
      <c r="A7858" s="1">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4.25" customHeight="1" x14ac:dyDescent="0.25">
      <c r="A7859" s="1">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4.25" customHeight="1" x14ac:dyDescent="0.25">
      <c r="A7860" s="1">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4.25" customHeight="1" x14ac:dyDescent="0.25">
      <c r="A7861" s="1">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4.25" customHeight="1" x14ac:dyDescent="0.25">
      <c r="A7862" s="1">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4.25" customHeight="1" x14ac:dyDescent="0.25">
      <c r="A7863" s="1">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4.25" customHeight="1" x14ac:dyDescent="0.25">
      <c r="A7864" s="1">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4.25" customHeight="1" x14ac:dyDescent="0.25">
      <c r="A7865" s="1">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4.25" customHeight="1" x14ac:dyDescent="0.25">
      <c r="A7866" s="1">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4.25" customHeight="1" x14ac:dyDescent="0.25">
      <c r="A7867" s="1">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4.25" customHeight="1" x14ac:dyDescent="0.25">
      <c r="A7868" s="1">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4.25" customHeight="1" x14ac:dyDescent="0.25">
      <c r="A7869" s="1">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4.25" customHeight="1" x14ac:dyDescent="0.25">
      <c r="A7870" s="1">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4.25" customHeight="1" x14ac:dyDescent="0.25">
      <c r="A7871" s="1">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4.25" customHeight="1" x14ac:dyDescent="0.25">
      <c r="A7872" s="1">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4.25" customHeight="1" x14ac:dyDescent="0.25">
      <c r="A7873" s="1">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4.25" customHeight="1" x14ac:dyDescent="0.25">
      <c r="A7874" s="1">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4.25" customHeight="1" x14ac:dyDescent="0.25">
      <c r="A7875" s="1">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4.25" customHeight="1" x14ac:dyDescent="0.25">
      <c r="A7876" s="1">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4.25" customHeight="1" x14ac:dyDescent="0.25">
      <c r="A7877" s="1">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4.25" customHeight="1" x14ac:dyDescent="0.25">
      <c r="A7878" s="1">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4.25" customHeight="1" x14ac:dyDescent="0.25">
      <c r="A7879" s="1">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4.25" customHeight="1" x14ac:dyDescent="0.25">
      <c r="A7880" s="1">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4.25" customHeight="1" x14ac:dyDescent="0.25">
      <c r="A7881" s="1">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4.25" customHeight="1" x14ac:dyDescent="0.25">
      <c r="A7882" s="1">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4.25" customHeight="1" x14ac:dyDescent="0.25">
      <c r="A7883" s="1">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4.25" customHeight="1" x14ac:dyDescent="0.25">
      <c r="A7884" s="1">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4.25" customHeight="1" x14ac:dyDescent="0.25">
      <c r="A7885" s="1">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4.25" customHeight="1" x14ac:dyDescent="0.25">
      <c r="A7886" s="1">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4.25" customHeight="1" x14ac:dyDescent="0.25">
      <c r="A7887" s="1">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4.25" customHeight="1" x14ac:dyDescent="0.25">
      <c r="A7888" s="1">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4.25" customHeight="1" x14ac:dyDescent="0.25">
      <c r="A7889" s="1">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4.25" customHeight="1" x14ac:dyDescent="0.25">
      <c r="A7890" s="1">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4.25" customHeight="1" x14ac:dyDescent="0.25">
      <c r="A7891" s="1">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4.25" customHeight="1" x14ac:dyDescent="0.25">
      <c r="A7892" s="1">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4.25" customHeight="1" x14ac:dyDescent="0.25">
      <c r="A7893" s="1">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4.25" customHeight="1" x14ac:dyDescent="0.25">
      <c r="A7894" s="1">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4.25" customHeight="1" x14ac:dyDescent="0.25">
      <c r="A7895" s="1">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4.25" customHeight="1" x14ac:dyDescent="0.25">
      <c r="A7896" s="1">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4.25" customHeight="1" x14ac:dyDescent="0.25">
      <c r="A7897" s="1">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4.25" customHeight="1" x14ac:dyDescent="0.25">
      <c r="A7898" s="1">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4.25" customHeight="1" x14ac:dyDescent="0.25">
      <c r="A7899" s="1">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4.25" customHeight="1" x14ac:dyDescent="0.25">
      <c r="A7900" s="1">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4.25" customHeight="1" x14ac:dyDescent="0.25">
      <c r="A7901" s="1">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4.25" customHeight="1" x14ac:dyDescent="0.25">
      <c r="A7902" s="1">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4.25" customHeight="1" x14ac:dyDescent="0.25">
      <c r="A7903" s="1">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4.25" customHeight="1" x14ac:dyDescent="0.25">
      <c r="A7904" s="1">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4.25" customHeight="1" x14ac:dyDescent="0.25">
      <c r="A7905" s="1">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4.25" customHeight="1" x14ac:dyDescent="0.25">
      <c r="A7906" s="1">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4.25" customHeight="1" x14ac:dyDescent="0.25">
      <c r="A7907" s="1">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4.25" customHeight="1" x14ac:dyDescent="0.25">
      <c r="A7908" s="1">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4.25" customHeight="1" x14ac:dyDescent="0.25">
      <c r="A7909" s="1">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4.25" customHeight="1" x14ac:dyDescent="0.25">
      <c r="A7910" s="1">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4.25" customHeight="1" x14ac:dyDescent="0.25">
      <c r="A7911" s="1">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4.25" customHeight="1" x14ac:dyDescent="0.25">
      <c r="A7912" s="1">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4.25" customHeight="1" x14ac:dyDescent="0.25">
      <c r="A7913" s="1">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4.25" customHeight="1" x14ac:dyDescent="0.25">
      <c r="A7914" s="1">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4.25" customHeight="1" x14ac:dyDescent="0.25">
      <c r="A7915" s="1">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4.25" customHeight="1" x14ac:dyDescent="0.25">
      <c r="A7916" s="1">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4.25" customHeight="1" x14ac:dyDescent="0.25">
      <c r="A7917" s="1">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4.25" customHeight="1" x14ac:dyDescent="0.25">
      <c r="A7918" s="1">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4.25" customHeight="1" x14ac:dyDescent="0.25">
      <c r="A7919" s="1">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4.25" customHeight="1" x14ac:dyDescent="0.25">
      <c r="A7920" s="1">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4.25" customHeight="1" x14ac:dyDescent="0.25">
      <c r="A7921" s="1">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4.25" customHeight="1" x14ac:dyDescent="0.25">
      <c r="A7922" s="1">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4.25" customHeight="1" x14ac:dyDescent="0.25">
      <c r="A7923" s="1">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4.25" customHeight="1" x14ac:dyDescent="0.25">
      <c r="A7924" s="1">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4.25" customHeight="1" x14ac:dyDescent="0.25">
      <c r="A7925" s="1">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4.25" customHeight="1" x14ac:dyDescent="0.25">
      <c r="A7926" s="1">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4.25" customHeight="1" x14ac:dyDescent="0.25">
      <c r="A7927" s="1">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4.25" customHeight="1" x14ac:dyDescent="0.25">
      <c r="A7928" s="1">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4.25" customHeight="1" x14ac:dyDescent="0.25">
      <c r="A7929" s="1">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4.25" customHeight="1" x14ac:dyDescent="0.25">
      <c r="A7930" s="1">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4.25" customHeight="1" x14ac:dyDescent="0.25">
      <c r="A7931" s="1">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4.25" customHeight="1" x14ac:dyDescent="0.25">
      <c r="A7932" s="1">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4.25" customHeight="1" x14ac:dyDescent="0.25">
      <c r="A7933" s="1">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4.25" customHeight="1" x14ac:dyDescent="0.25">
      <c r="A7934" s="1">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4.25" customHeight="1" x14ac:dyDescent="0.25">
      <c r="A7935" s="1">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4.25" customHeight="1" x14ac:dyDescent="0.25">
      <c r="A7936" s="1">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4.25" customHeight="1" x14ac:dyDescent="0.25">
      <c r="A7937" s="1">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4.25" customHeight="1" x14ac:dyDescent="0.25">
      <c r="A7938" s="1">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4.25" customHeight="1" x14ac:dyDescent="0.25">
      <c r="A7939" s="1">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4.25" customHeight="1" x14ac:dyDescent="0.25">
      <c r="A7940" s="1">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4.25" customHeight="1" x14ac:dyDescent="0.25">
      <c r="A7941" s="1">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4.25" customHeight="1" x14ac:dyDescent="0.25">
      <c r="A7942" s="1">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4.25" customHeight="1" x14ac:dyDescent="0.25">
      <c r="A7943" s="1">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4.25" customHeight="1" x14ac:dyDescent="0.25">
      <c r="A7944" s="1">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4.25" customHeight="1" x14ac:dyDescent="0.25">
      <c r="A7945" s="1">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4.25" customHeight="1" x14ac:dyDescent="0.25">
      <c r="A7946" s="1">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4.25" customHeight="1" x14ac:dyDescent="0.25">
      <c r="A7947" s="1">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4.25" customHeight="1" x14ac:dyDescent="0.25">
      <c r="A7948" s="1">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4.25" customHeight="1" x14ac:dyDescent="0.25">
      <c r="A7949" s="1">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4.25" customHeight="1" x14ac:dyDescent="0.25">
      <c r="A7950" s="1">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4.25" customHeight="1" x14ac:dyDescent="0.25">
      <c r="A7951" s="1">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4.25" customHeight="1" x14ac:dyDescent="0.25">
      <c r="A7952" s="1">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4.25" customHeight="1" x14ac:dyDescent="0.25">
      <c r="A7953" s="1">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4.25" customHeight="1" x14ac:dyDescent="0.25">
      <c r="A7954" s="1">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4.25" customHeight="1" x14ac:dyDescent="0.25">
      <c r="A7955" s="1">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4.25" customHeight="1" x14ac:dyDescent="0.25">
      <c r="A7956" s="1">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4.25" customHeight="1" x14ac:dyDescent="0.25">
      <c r="A7957" s="1">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4.25" customHeight="1" x14ac:dyDescent="0.25">
      <c r="A7958" s="1">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4.25" customHeight="1" x14ac:dyDescent="0.25">
      <c r="A7959" s="1">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4.25" customHeight="1" x14ac:dyDescent="0.25">
      <c r="A7960" s="1">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4.25" customHeight="1" x14ac:dyDescent="0.25">
      <c r="A7961" s="1">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4.25" customHeight="1" x14ac:dyDescent="0.25">
      <c r="A7962" s="1">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4.25" customHeight="1" x14ac:dyDescent="0.25">
      <c r="A7963" s="1">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4.25" customHeight="1" x14ac:dyDescent="0.25">
      <c r="A7964" s="1">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4.25" customHeight="1" x14ac:dyDescent="0.25">
      <c r="A7965" s="1">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4.25" customHeight="1" x14ac:dyDescent="0.25">
      <c r="A7966" s="1">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4.25" customHeight="1" x14ac:dyDescent="0.25">
      <c r="A7967" s="1">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4.25" customHeight="1" x14ac:dyDescent="0.25">
      <c r="A7968" s="1">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4.25" customHeight="1" x14ac:dyDescent="0.25">
      <c r="A7969" s="1">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4.25" customHeight="1" x14ac:dyDescent="0.25">
      <c r="A7970" s="1">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4.25" customHeight="1" x14ac:dyDescent="0.25">
      <c r="A7971" s="1">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4.25" customHeight="1" x14ac:dyDescent="0.25">
      <c r="A7972" s="1">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4.25" customHeight="1" x14ac:dyDescent="0.25">
      <c r="A7973" s="1">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4.25" customHeight="1" x14ac:dyDescent="0.25">
      <c r="A7974" s="1">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4.25" customHeight="1" x14ac:dyDescent="0.25">
      <c r="A7975" s="1">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4.25" customHeight="1" x14ac:dyDescent="0.25">
      <c r="A7976" s="1">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4.25" customHeight="1" x14ac:dyDescent="0.25">
      <c r="A7977" s="1">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4.25" customHeight="1" x14ac:dyDescent="0.25">
      <c r="A7978" s="1">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4.25" customHeight="1" x14ac:dyDescent="0.25">
      <c r="A7979" s="1">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4.25" customHeight="1" x14ac:dyDescent="0.25">
      <c r="A7980" s="1">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4.25" customHeight="1" x14ac:dyDescent="0.25">
      <c r="A7981" s="1">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4.25" customHeight="1" x14ac:dyDescent="0.25">
      <c r="A7982" s="1">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4.25" customHeight="1" x14ac:dyDescent="0.25">
      <c r="A7983" s="1">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4.25" customHeight="1" x14ac:dyDescent="0.25">
      <c r="A7984" s="1">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4.25" customHeight="1" x14ac:dyDescent="0.25">
      <c r="A7985" s="1">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4.25" customHeight="1" x14ac:dyDescent="0.25">
      <c r="A7986" s="1">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4.25" customHeight="1" x14ac:dyDescent="0.25">
      <c r="A7987" s="1">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4.25" customHeight="1" x14ac:dyDescent="0.25">
      <c r="A7988" s="1">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4.25" customHeight="1" x14ac:dyDescent="0.25">
      <c r="A7989" s="1">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4.25" customHeight="1" x14ac:dyDescent="0.25">
      <c r="A7990" s="1">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4.25" customHeight="1" x14ac:dyDescent="0.25">
      <c r="A7991" s="1">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4.25" customHeight="1" x14ac:dyDescent="0.25">
      <c r="A7992" s="1">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4.25" customHeight="1" x14ac:dyDescent="0.25">
      <c r="A7993" s="1">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4.25" customHeight="1" x14ac:dyDescent="0.25">
      <c r="A7994" s="1">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4.25" customHeight="1" x14ac:dyDescent="0.25">
      <c r="A7995" s="1">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4.25" customHeight="1" x14ac:dyDescent="0.25">
      <c r="A7996" s="1">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4.25" customHeight="1" x14ac:dyDescent="0.25">
      <c r="A7997" s="1">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4.25" customHeight="1" x14ac:dyDescent="0.25">
      <c r="A7998" s="1">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4.25" customHeight="1" x14ac:dyDescent="0.25">
      <c r="A7999" s="1">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4.25" customHeight="1" x14ac:dyDescent="0.25">
      <c r="A8000" s="1">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4.25" customHeight="1" x14ac:dyDescent="0.25">
      <c r="A8001" s="1">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4.25" customHeight="1" x14ac:dyDescent="0.25">
      <c r="A8002" s="1">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4.25" customHeight="1" x14ac:dyDescent="0.25">
      <c r="A8003" s="1">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4.25" customHeight="1" x14ac:dyDescent="0.25">
      <c r="A8004" s="1">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4.25" customHeight="1" x14ac:dyDescent="0.25">
      <c r="A8005" s="1">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4.25" customHeight="1" x14ac:dyDescent="0.25">
      <c r="A8006" s="1">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4.25" customHeight="1" x14ac:dyDescent="0.25">
      <c r="A8007" s="1">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4.25" customHeight="1" x14ac:dyDescent="0.25">
      <c r="A8008" s="1">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4.25" customHeight="1" x14ac:dyDescent="0.25">
      <c r="A8009" s="1">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4.25" customHeight="1" x14ac:dyDescent="0.25">
      <c r="A8010" s="1">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4.25" customHeight="1" x14ac:dyDescent="0.25">
      <c r="A8011" s="1">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4.25" customHeight="1" x14ac:dyDescent="0.25">
      <c r="A8012" s="1">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4.25" customHeight="1" x14ac:dyDescent="0.25">
      <c r="A8013" s="1">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4.25" customHeight="1" x14ac:dyDescent="0.25">
      <c r="A8014" s="1">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4.25" customHeight="1" x14ac:dyDescent="0.25">
      <c r="A8015" s="1">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4.25" customHeight="1" x14ac:dyDescent="0.25">
      <c r="A8016" s="1">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4.25" customHeight="1" x14ac:dyDescent="0.25">
      <c r="A8017" s="1">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4.25" customHeight="1" x14ac:dyDescent="0.25">
      <c r="A8018" s="1">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4.25" customHeight="1" x14ac:dyDescent="0.25">
      <c r="A8019" s="1">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4.25" customHeight="1" x14ac:dyDescent="0.25">
      <c r="A8020" s="1">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4.25" customHeight="1" x14ac:dyDescent="0.25">
      <c r="A8021" s="1">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4.25" customHeight="1" x14ac:dyDescent="0.25">
      <c r="A8022" s="1">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4.25" customHeight="1" x14ac:dyDescent="0.25">
      <c r="A8023" s="1">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4.25" customHeight="1" x14ac:dyDescent="0.25">
      <c r="A8024" s="1">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4.25" customHeight="1" x14ac:dyDescent="0.25">
      <c r="A8025" s="1">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4.25" customHeight="1" x14ac:dyDescent="0.25">
      <c r="A8026" s="1">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4.25" customHeight="1" x14ac:dyDescent="0.25">
      <c r="A8027" s="1">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4.25" customHeight="1" x14ac:dyDescent="0.25">
      <c r="A8028" s="1">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4.25" customHeight="1" x14ac:dyDescent="0.25">
      <c r="A8029" s="1">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4.25" customHeight="1" x14ac:dyDescent="0.25">
      <c r="A8030" s="1">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4.25" customHeight="1" x14ac:dyDescent="0.25">
      <c r="A8031" s="1">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4.25" customHeight="1" x14ac:dyDescent="0.25">
      <c r="A8032" s="1">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4.25" customHeight="1" x14ac:dyDescent="0.25">
      <c r="A8033" s="1">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4.25" customHeight="1" x14ac:dyDescent="0.25">
      <c r="A8034" s="1">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4.25" customHeight="1" x14ac:dyDescent="0.25">
      <c r="A8035" s="1">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4.25" customHeight="1" x14ac:dyDescent="0.25">
      <c r="A8036" s="1">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4.25" customHeight="1" x14ac:dyDescent="0.25">
      <c r="A8037" s="1">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4.25" customHeight="1" x14ac:dyDescent="0.25">
      <c r="A8038" s="1">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4.25" customHeight="1" x14ac:dyDescent="0.25">
      <c r="A8039" s="1">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4.25" customHeight="1" x14ac:dyDescent="0.25">
      <c r="A8040" s="1">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4.25" customHeight="1" x14ac:dyDescent="0.25">
      <c r="A8041" s="1">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4.25" customHeight="1" x14ac:dyDescent="0.25">
      <c r="A8042" s="1">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4.25" customHeight="1" x14ac:dyDescent="0.25">
      <c r="A8043" s="1">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4.25" customHeight="1" x14ac:dyDescent="0.25">
      <c r="A8044" s="1">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4.25" customHeight="1" x14ac:dyDescent="0.25">
      <c r="A8045" s="1">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4.25" customHeight="1" x14ac:dyDescent="0.25">
      <c r="A8046" s="1">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4.25" customHeight="1" x14ac:dyDescent="0.25">
      <c r="A8047" s="1">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4.25" customHeight="1" x14ac:dyDescent="0.25">
      <c r="A8048" s="1">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4.25" customHeight="1" x14ac:dyDescent="0.25">
      <c r="A8049" s="1">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4.25" customHeight="1" x14ac:dyDescent="0.25">
      <c r="A8050" s="1">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4.25" customHeight="1" x14ac:dyDescent="0.25">
      <c r="A8051" s="1">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4.25" customHeight="1" x14ac:dyDescent="0.25">
      <c r="A8052" s="1">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4.25" customHeight="1" x14ac:dyDescent="0.25">
      <c r="A8053" s="1">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4.25" customHeight="1" x14ac:dyDescent="0.25">
      <c r="A8054" s="1">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4.25" customHeight="1" x14ac:dyDescent="0.25">
      <c r="A8055" s="1">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4.25" customHeight="1" x14ac:dyDescent="0.25">
      <c r="A8056" s="1">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4.25" customHeight="1" x14ac:dyDescent="0.25">
      <c r="A8057" s="1">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4.25" customHeight="1" x14ac:dyDescent="0.25">
      <c r="A8058" s="1">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4.25" customHeight="1" x14ac:dyDescent="0.25">
      <c r="A8059" s="1">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4.25" customHeight="1" x14ac:dyDescent="0.25">
      <c r="A8060" s="1">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4.25" customHeight="1" x14ac:dyDescent="0.25">
      <c r="A8061" s="1">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4.25" customHeight="1" x14ac:dyDescent="0.25">
      <c r="A8062" s="1">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4.25" customHeight="1" x14ac:dyDescent="0.25">
      <c r="A8063" s="1">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4.25" customHeight="1" x14ac:dyDescent="0.25">
      <c r="A8064" s="1">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4.25" customHeight="1" x14ac:dyDescent="0.25">
      <c r="A8065" s="1">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4.25" customHeight="1" x14ac:dyDescent="0.25">
      <c r="A8066" s="1">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4.25" customHeight="1" x14ac:dyDescent="0.25">
      <c r="A8067" s="1">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4.25" customHeight="1" x14ac:dyDescent="0.25">
      <c r="A8068" s="1">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4.25" customHeight="1" x14ac:dyDescent="0.25">
      <c r="A8069" s="1">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4.25" customHeight="1" x14ac:dyDescent="0.25">
      <c r="A8070" s="1">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4.25" customHeight="1" x14ac:dyDescent="0.25">
      <c r="A8071" s="1">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4.25" customHeight="1" x14ac:dyDescent="0.25">
      <c r="A8072" s="1">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4.25" customHeight="1" x14ac:dyDescent="0.25">
      <c r="A8073" s="1">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4.25" customHeight="1" x14ac:dyDescent="0.25">
      <c r="A8074" s="1">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4.25" customHeight="1" x14ac:dyDescent="0.25">
      <c r="A8075" s="1">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4.25" customHeight="1" x14ac:dyDescent="0.25">
      <c r="A8076" s="1">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4.25" customHeight="1" x14ac:dyDescent="0.25">
      <c r="A8077" s="1">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4.25" customHeight="1" x14ac:dyDescent="0.25">
      <c r="A8078" s="1">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4.25" customHeight="1" x14ac:dyDescent="0.25">
      <c r="A8079" s="1">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4.25" customHeight="1" x14ac:dyDescent="0.25">
      <c r="A8080" s="1">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4.25" customHeight="1" x14ac:dyDescent="0.25">
      <c r="A8081" s="1">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4.25" customHeight="1" x14ac:dyDescent="0.25">
      <c r="A8082" s="1">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4.25" customHeight="1" x14ac:dyDescent="0.25">
      <c r="A8083" s="1">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4.25" customHeight="1" x14ac:dyDescent="0.25">
      <c r="A8084" s="1">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4.25" customHeight="1" x14ac:dyDescent="0.25">
      <c r="A8085" s="1">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4.25" customHeight="1" x14ac:dyDescent="0.25">
      <c r="A8086" s="1">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4.25" customHeight="1" x14ac:dyDescent="0.25">
      <c r="A8087" s="1">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4.25" customHeight="1" x14ac:dyDescent="0.25">
      <c r="A8088" s="1">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4.25" customHeight="1" x14ac:dyDescent="0.25">
      <c r="A8089" s="1">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4.25" customHeight="1" x14ac:dyDescent="0.25">
      <c r="A8090" s="1">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4.25" customHeight="1" x14ac:dyDescent="0.25">
      <c r="A8091" s="1">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4.25" customHeight="1" x14ac:dyDescent="0.25">
      <c r="A8092" s="1">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4.25" customHeight="1" x14ac:dyDescent="0.25">
      <c r="A8093" s="1">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4.25" customHeight="1" x14ac:dyDescent="0.25">
      <c r="A8094" s="1">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4.25" customHeight="1" x14ac:dyDescent="0.25">
      <c r="A8095" s="1">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4.25" customHeight="1" x14ac:dyDescent="0.25">
      <c r="A8096" s="1">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4.25" customHeight="1" x14ac:dyDescent="0.25">
      <c r="A8097" s="1">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4.25" customHeight="1" x14ac:dyDescent="0.25">
      <c r="A8098" s="1">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4.25" customHeight="1" x14ac:dyDescent="0.25">
      <c r="A8099" s="1">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4.25" customHeight="1" x14ac:dyDescent="0.25">
      <c r="A8100" s="1">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4.25" customHeight="1" x14ac:dyDescent="0.25">
      <c r="A8101" s="1">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4.25" customHeight="1" x14ac:dyDescent="0.25">
      <c r="A8102" s="1">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4.25" customHeight="1" x14ac:dyDescent="0.25">
      <c r="A8103" s="1">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4.25" customHeight="1" x14ac:dyDescent="0.25">
      <c r="A8104" s="1">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4.25" customHeight="1" x14ac:dyDescent="0.25">
      <c r="A8105" s="1">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4.25" customHeight="1" x14ac:dyDescent="0.25">
      <c r="A8106" s="1">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4.25" customHeight="1" x14ac:dyDescent="0.25">
      <c r="A8107" s="1">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4.25" customHeight="1" x14ac:dyDescent="0.25">
      <c r="A8108" s="1">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4.25" customHeight="1" x14ac:dyDescent="0.25">
      <c r="A8109" s="1">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4.25" customHeight="1" x14ac:dyDescent="0.25">
      <c r="A8110" s="1">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4.25" customHeight="1" x14ac:dyDescent="0.25">
      <c r="A8111" s="1">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4.25" customHeight="1" x14ac:dyDescent="0.25">
      <c r="A8112" s="1">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4.25" customHeight="1" x14ac:dyDescent="0.25">
      <c r="A8113" s="1">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4.25" customHeight="1" x14ac:dyDescent="0.25">
      <c r="A8114" s="1">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4.25" customHeight="1" x14ac:dyDescent="0.25">
      <c r="A8115" s="1">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4.25" customHeight="1" x14ac:dyDescent="0.25">
      <c r="A8116" s="1">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4.25" customHeight="1" x14ac:dyDescent="0.25">
      <c r="A8117" s="1">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4.25" customHeight="1" x14ac:dyDescent="0.25">
      <c r="A8118" s="1">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4.25" customHeight="1" x14ac:dyDescent="0.25">
      <c r="A8119" s="1">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4.25" customHeight="1" x14ac:dyDescent="0.25">
      <c r="A8120" s="1">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4.25" customHeight="1" x14ac:dyDescent="0.25">
      <c r="A8121" s="1">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4.25" customHeight="1" x14ac:dyDescent="0.25">
      <c r="A8122" s="1">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4.25" customHeight="1" x14ac:dyDescent="0.25">
      <c r="A8123" s="1">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4.25" customHeight="1" x14ac:dyDescent="0.25">
      <c r="A8124" s="1">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4.25" customHeight="1" x14ac:dyDescent="0.25">
      <c r="A8125" s="1">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4.25" customHeight="1" x14ac:dyDescent="0.25">
      <c r="A8126" s="1">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4.25" customHeight="1" x14ac:dyDescent="0.25">
      <c r="A8127" s="1">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4.25" customHeight="1" x14ac:dyDescent="0.25">
      <c r="A8128" s="1">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4.25" customHeight="1" x14ac:dyDescent="0.25">
      <c r="A8129" s="1">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4.25" customHeight="1" x14ac:dyDescent="0.25">
      <c r="A8130" s="1">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4.25" customHeight="1" x14ac:dyDescent="0.25">
      <c r="A8131" s="1">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4.25" customHeight="1" x14ac:dyDescent="0.25">
      <c r="A8132" s="1">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4.25" customHeight="1" x14ac:dyDescent="0.25">
      <c r="A8133" s="1">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4.25" customHeight="1" x14ac:dyDescent="0.25">
      <c r="A8134" s="1">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4.25" customHeight="1" x14ac:dyDescent="0.25">
      <c r="A8135" s="1">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4.25" customHeight="1" x14ac:dyDescent="0.25">
      <c r="A8136" s="1">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4.25" customHeight="1" x14ac:dyDescent="0.25">
      <c r="A8137" s="1">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4.25" customHeight="1" x14ac:dyDescent="0.25">
      <c r="A8138" s="1">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4.25" customHeight="1" x14ac:dyDescent="0.25">
      <c r="A8139" s="1">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4.25" customHeight="1" x14ac:dyDescent="0.25">
      <c r="A8140" s="1">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4.25" customHeight="1" x14ac:dyDescent="0.25">
      <c r="A8141" s="1">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4.25" customHeight="1" x14ac:dyDescent="0.25">
      <c r="A8142" s="1">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4.25" customHeight="1" x14ac:dyDescent="0.25">
      <c r="A8143" s="1">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4.25" customHeight="1" x14ac:dyDescent="0.25">
      <c r="A8144" s="1">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4.25" customHeight="1" x14ac:dyDescent="0.25">
      <c r="A8145" s="1">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4.25" customHeight="1" x14ac:dyDescent="0.25">
      <c r="A8146" s="1">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4.25" customHeight="1" x14ac:dyDescent="0.25">
      <c r="A8147" s="1">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4.25" customHeight="1" x14ac:dyDescent="0.25">
      <c r="A8148" s="1">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4.25" customHeight="1" x14ac:dyDescent="0.25">
      <c r="A8149" s="1">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4.25" customHeight="1" x14ac:dyDescent="0.25">
      <c r="A8150" s="1">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4.25" customHeight="1" x14ac:dyDescent="0.25">
      <c r="A8151" s="1">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4.25" customHeight="1" x14ac:dyDescent="0.25">
      <c r="A8152" s="1">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4.25" customHeight="1" x14ac:dyDescent="0.25">
      <c r="A8153" s="1">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4.25" customHeight="1" x14ac:dyDescent="0.25">
      <c r="A8154" s="1">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4.25" customHeight="1" x14ac:dyDescent="0.25">
      <c r="A8155" s="1">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4.25" customHeight="1" x14ac:dyDescent="0.25">
      <c r="A8156" s="1">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4.25" customHeight="1" x14ac:dyDescent="0.25">
      <c r="A8157" s="1">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4.25" customHeight="1" x14ac:dyDescent="0.25">
      <c r="A8158" s="1">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4.25" customHeight="1" x14ac:dyDescent="0.25">
      <c r="A8159" s="1">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4.25" customHeight="1" x14ac:dyDescent="0.25">
      <c r="A8160" s="1">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4.25" customHeight="1" x14ac:dyDescent="0.25">
      <c r="A8161" s="1">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4.25" customHeight="1" x14ac:dyDescent="0.25">
      <c r="A8162" s="1">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4.25" customHeight="1" x14ac:dyDescent="0.25">
      <c r="A8163" s="1">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4.25" customHeight="1" x14ac:dyDescent="0.25">
      <c r="A8164" s="1">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4.25" customHeight="1" x14ac:dyDescent="0.25">
      <c r="A8165" s="1">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4.25" customHeight="1" x14ac:dyDescent="0.25">
      <c r="A8166" s="1">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4.25" customHeight="1" x14ac:dyDescent="0.25">
      <c r="A8167" s="1">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4.25" customHeight="1" x14ac:dyDescent="0.25">
      <c r="A8168" s="1">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4.25" customHeight="1" x14ac:dyDescent="0.25">
      <c r="A8169" s="1">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4.25" customHeight="1" x14ac:dyDescent="0.25">
      <c r="A8170" s="1">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4.25" customHeight="1" x14ac:dyDescent="0.25">
      <c r="A8171" s="1">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4.25" customHeight="1" x14ac:dyDescent="0.25">
      <c r="A8172" s="1">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4.25" customHeight="1" x14ac:dyDescent="0.25">
      <c r="A8173" s="1">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4.25" customHeight="1" x14ac:dyDescent="0.25">
      <c r="A8174" s="1">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4.25" customHeight="1" x14ac:dyDescent="0.25">
      <c r="A8175" s="1">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4.25" customHeight="1" x14ac:dyDescent="0.25">
      <c r="A8176" s="1">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4.25" customHeight="1" x14ac:dyDescent="0.25">
      <c r="A8177" s="1">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4.25" customHeight="1" x14ac:dyDescent="0.25">
      <c r="A8178" s="1">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4.25" customHeight="1" x14ac:dyDescent="0.25">
      <c r="A8179" s="1">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4.25" customHeight="1" x14ac:dyDescent="0.25">
      <c r="A8180" s="1">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4.25" customHeight="1" x14ac:dyDescent="0.25">
      <c r="A8181" s="1">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4.25" customHeight="1" x14ac:dyDescent="0.25">
      <c r="A8182" s="1">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4.25" customHeight="1" x14ac:dyDescent="0.25">
      <c r="A8183" s="1">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4.25" customHeight="1" x14ac:dyDescent="0.25">
      <c r="A8184" s="1">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4.25" customHeight="1" x14ac:dyDescent="0.25">
      <c r="A8185" s="1">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4.25" customHeight="1" x14ac:dyDescent="0.25">
      <c r="A8186" s="1">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4.25" customHeight="1" x14ac:dyDescent="0.25">
      <c r="A8187" s="1">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4.25" customHeight="1" x14ac:dyDescent="0.25">
      <c r="A8188" s="1">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4.25" customHeight="1" x14ac:dyDescent="0.25">
      <c r="A8189" s="1">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4.25" customHeight="1" x14ac:dyDescent="0.25">
      <c r="A8190" s="1">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4.25" customHeight="1" x14ac:dyDescent="0.25">
      <c r="A8191" s="1">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4.25" customHeight="1" x14ac:dyDescent="0.25">
      <c r="A8192" s="1">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4.25" customHeight="1" x14ac:dyDescent="0.25">
      <c r="A8193" s="1">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4.25" customHeight="1" x14ac:dyDescent="0.25">
      <c r="A8194" s="1">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4.25" customHeight="1" x14ac:dyDescent="0.25">
      <c r="A8195" s="1">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4.25" customHeight="1" x14ac:dyDescent="0.25">
      <c r="A8196" s="1">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4.25" customHeight="1" x14ac:dyDescent="0.25">
      <c r="A8197" s="1">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4.25" customHeight="1" x14ac:dyDescent="0.25">
      <c r="A8198" s="1">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4.25" customHeight="1" x14ac:dyDescent="0.25">
      <c r="A8199" s="1">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4.25" customHeight="1" x14ac:dyDescent="0.25">
      <c r="A8200" s="1">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4.25" customHeight="1" x14ac:dyDescent="0.25">
      <c r="A8201" s="1">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4.25" customHeight="1" x14ac:dyDescent="0.25">
      <c r="A8202" s="1">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4.25" customHeight="1" x14ac:dyDescent="0.25">
      <c r="A8203" s="1">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4.25" customHeight="1" x14ac:dyDescent="0.25">
      <c r="A8204" s="1">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4.25" customHeight="1" x14ac:dyDescent="0.25">
      <c r="A8205" s="1">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4.25" customHeight="1" x14ac:dyDescent="0.25">
      <c r="A8206" s="1">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4.25" customHeight="1" x14ac:dyDescent="0.25">
      <c r="A8207" s="1">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4.25" customHeight="1" x14ac:dyDescent="0.25">
      <c r="A8208" s="1">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4.25" customHeight="1" x14ac:dyDescent="0.25">
      <c r="A8209" s="1">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4.25" customHeight="1" x14ac:dyDescent="0.25">
      <c r="A8210" s="1">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4.25" customHeight="1" x14ac:dyDescent="0.25">
      <c r="A8211" s="1">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4.25" customHeight="1" x14ac:dyDescent="0.25">
      <c r="A8212" s="1">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4.25" customHeight="1" x14ac:dyDescent="0.25">
      <c r="A8213" s="1">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4.25" customHeight="1" x14ac:dyDescent="0.25">
      <c r="A8214" s="1">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4.25" customHeight="1" x14ac:dyDescent="0.25">
      <c r="A8215" s="1">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4.25" customHeight="1" x14ac:dyDescent="0.25">
      <c r="A8216" s="1">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4.25" customHeight="1" x14ac:dyDescent="0.25">
      <c r="A8217" s="1">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4.25" customHeight="1" x14ac:dyDescent="0.25">
      <c r="A8218" s="1">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4.25" customHeight="1" x14ac:dyDescent="0.25">
      <c r="A8219" s="1">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4.25" customHeight="1" x14ac:dyDescent="0.25">
      <c r="A8220" s="1">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4.25" customHeight="1" x14ac:dyDescent="0.25">
      <c r="A8221" s="1">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4.25" customHeight="1" x14ac:dyDescent="0.25">
      <c r="A8222" s="1">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4.25" customHeight="1" x14ac:dyDescent="0.25">
      <c r="A8223" s="1">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4.25" customHeight="1" x14ac:dyDescent="0.25">
      <c r="A8224" s="1">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4.25" customHeight="1" x14ac:dyDescent="0.25">
      <c r="A8225" s="1">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4.25" customHeight="1" x14ac:dyDescent="0.25">
      <c r="A8226" s="1">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4.25" customHeight="1" x14ac:dyDescent="0.25">
      <c r="A8227" s="1">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4.25" customHeight="1" x14ac:dyDescent="0.25">
      <c r="A8228" s="1">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4.25" customHeight="1" x14ac:dyDescent="0.25">
      <c r="A8229" s="1">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4.25" customHeight="1" x14ac:dyDescent="0.25">
      <c r="A8230" s="1">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4.25" customHeight="1" x14ac:dyDescent="0.25">
      <c r="A8231" s="1">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4.25" customHeight="1" x14ac:dyDescent="0.25">
      <c r="A8232" s="1">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4.25" customHeight="1" x14ac:dyDescent="0.25">
      <c r="A8233" s="1">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4.25" customHeight="1" x14ac:dyDescent="0.25">
      <c r="A8234" s="1">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4.25" customHeight="1" x14ac:dyDescent="0.25">
      <c r="A8235" s="1">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4.25" customHeight="1" x14ac:dyDescent="0.25">
      <c r="A8236" s="1">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4.25" customHeight="1" x14ac:dyDescent="0.25">
      <c r="A8237" s="1">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4.25" customHeight="1" x14ac:dyDescent="0.25">
      <c r="A8238" s="1">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4.25" customHeight="1" x14ac:dyDescent="0.25">
      <c r="A8239" s="1">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4.25" customHeight="1" x14ac:dyDescent="0.25">
      <c r="A8240" s="1">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4.25" customHeight="1" x14ac:dyDescent="0.25">
      <c r="A8241" s="1">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4.25" customHeight="1" x14ac:dyDescent="0.25">
      <c r="A8242" s="1">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4.25" customHeight="1" x14ac:dyDescent="0.25">
      <c r="A8243" s="1">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4.25" customHeight="1" x14ac:dyDescent="0.25">
      <c r="A8244" s="1">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4.25" customHeight="1" x14ac:dyDescent="0.25">
      <c r="A8245" s="1">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4.25" customHeight="1" x14ac:dyDescent="0.25">
      <c r="A8246" s="1">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4.25" customHeight="1" x14ac:dyDescent="0.25">
      <c r="A8247" s="1">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4.25" customHeight="1" x14ac:dyDescent="0.25">
      <c r="A8248" s="1">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4.25" customHeight="1" x14ac:dyDescent="0.25">
      <c r="A8249" s="1">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4.25" customHeight="1" x14ac:dyDescent="0.25">
      <c r="A8250" s="1">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4.25" customHeight="1" x14ac:dyDescent="0.25">
      <c r="A8251" s="1">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4.25" customHeight="1" x14ac:dyDescent="0.25">
      <c r="A8252" s="1">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4.25" customHeight="1" x14ac:dyDescent="0.25">
      <c r="A8253" s="1">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4.25" customHeight="1" x14ac:dyDescent="0.25">
      <c r="A8254" s="1">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4.25" customHeight="1" x14ac:dyDescent="0.25">
      <c r="A8255" s="1">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4.25" customHeight="1" x14ac:dyDescent="0.25">
      <c r="A8256" s="1">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4.25" customHeight="1" x14ac:dyDescent="0.25">
      <c r="A8257" s="1">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4.25" customHeight="1" x14ac:dyDescent="0.25">
      <c r="A8258" s="1">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4.25" customHeight="1" x14ac:dyDescent="0.25">
      <c r="A8259" s="1">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4.25" customHeight="1" x14ac:dyDescent="0.25">
      <c r="A8260" s="1">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4.25" customHeight="1" x14ac:dyDescent="0.25">
      <c r="A8261" s="1">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4.25" customHeight="1" x14ac:dyDescent="0.25">
      <c r="A8262" s="1">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4.25" customHeight="1" x14ac:dyDescent="0.25">
      <c r="A8263" s="1">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4.25" customHeight="1" x14ac:dyDescent="0.25">
      <c r="A8264" s="1">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4.25" customHeight="1" x14ac:dyDescent="0.25">
      <c r="A8265" s="1">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4.25" customHeight="1" x14ac:dyDescent="0.25">
      <c r="A8266" s="1">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4.25" customHeight="1" x14ac:dyDescent="0.25">
      <c r="A8267" s="1">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4.25" customHeight="1" x14ac:dyDescent="0.25">
      <c r="A8268" s="1">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4.25" customHeight="1" x14ac:dyDescent="0.25">
      <c r="A8269" s="1">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4.25" customHeight="1" x14ac:dyDescent="0.25">
      <c r="A8270" s="1">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4.25" customHeight="1" x14ac:dyDescent="0.25">
      <c r="A8271" s="1">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4.25" customHeight="1" x14ac:dyDescent="0.25">
      <c r="A8272" s="1">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4.25" customHeight="1" x14ac:dyDescent="0.25">
      <c r="A8273" s="1">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4.25" customHeight="1" x14ac:dyDescent="0.25">
      <c r="A8274" s="1">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4.25" customHeight="1" x14ac:dyDescent="0.25">
      <c r="A8275" s="1">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4.25" customHeight="1" x14ac:dyDescent="0.25">
      <c r="A8276" s="1">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4.25" customHeight="1" x14ac:dyDescent="0.25">
      <c r="A8277" s="1">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4.25" customHeight="1" x14ac:dyDescent="0.25">
      <c r="A8278" s="1">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4.25" customHeight="1" x14ac:dyDescent="0.25">
      <c r="A8279" s="1">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4.25" customHeight="1" x14ac:dyDescent="0.25">
      <c r="A8280" s="1">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4.25" customHeight="1" x14ac:dyDescent="0.25">
      <c r="A8281" s="1">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4.25" customHeight="1" x14ac:dyDescent="0.25">
      <c r="A8282" s="1">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4.25" customHeight="1" x14ac:dyDescent="0.25">
      <c r="A8283" s="1">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4.25" customHeight="1" x14ac:dyDescent="0.25">
      <c r="A8284" s="1">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4.25" customHeight="1" x14ac:dyDescent="0.25">
      <c r="A8285" s="1">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4.25" customHeight="1" x14ac:dyDescent="0.25">
      <c r="A8286" s="1">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4.25" customHeight="1" x14ac:dyDescent="0.25">
      <c r="A8287" s="1">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4.25" customHeight="1" x14ac:dyDescent="0.25">
      <c r="A8288" s="1">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4.25" customHeight="1" x14ac:dyDescent="0.25">
      <c r="A8289" s="1">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4.25" customHeight="1" x14ac:dyDescent="0.25">
      <c r="A8290" s="1">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4.25" customHeight="1" x14ac:dyDescent="0.25">
      <c r="A8291" s="1">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4.25" customHeight="1" x14ac:dyDescent="0.25">
      <c r="A8292" s="1">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4.25" customHeight="1" x14ac:dyDescent="0.25">
      <c r="A8293" s="1">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4.25" customHeight="1" x14ac:dyDescent="0.25">
      <c r="A8294" s="1">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4.25" customHeight="1" x14ac:dyDescent="0.25">
      <c r="A8295" s="1">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4.25" customHeight="1" x14ac:dyDescent="0.25">
      <c r="A8296" s="1">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4.25" customHeight="1" x14ac:dyDescent="0.25">
      <c r="A8297" s="1">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4.25" customHeight="1" x14ac:dyDescent="0.25">
      <c r="A8298" s="1">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4.25" customHeight="1" x14ac:dyDescent="0.25">
      <c r="A8299" s="1">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4.25" customHeight="1" x14ac:dyDescent="0.25">
      <c r="A8300" s="1">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4.25" customHeight="1" x14ac:dyDescent="0.25">
      <c r="A8301" s="1">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4.25" customHeight="1" x14ac:dyDescent="0.25">
      <c r="A8302" s="1">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4.25" customHeight="1" x14ac:dyDescent="0.25">
      <c r="A8303" s="1">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4.25" customHeight="1" x14ac:dyDescent="0.25">
      <c r="A8304" s="1">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4.25" customHeight="1" x14ac:dyDescent="0.25">
      <c r="A8305" s="1">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4.25" customHeight="1" x14ac:dyDescent="0.25">
      <c r="A8306" s="1">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4.25" customHeight="1" x14ac:dyDescent="0.25">
      <c r="A8307" s="1">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4.25" customHeight="1" x14ac:dyDescent="0.25">
      <c r="A8308" s="1">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4.25" customHeight="1" x14ac:dyDescent="0.25">
      <c r="A8309" s="1">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4.25" customHeight="1" x14ac:dyDescent="0.25">
      <c r="A8310" s="1">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4.25" customHeight="1" x14ac:dyDescent="0.25">
      <c r="A8311" s="1">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4.25" customHeight="1" x14ac:dyDescent="0.25">
      <c r="A8312" s="1">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4.25" customHeight="1" x14ac:dyDescent="0.25">
      <c r="A8313" s="1">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4.25" customHeight="1" x14ac:dyDescent="0.25">
      <c r="A8314" s="1">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4.25" customHeight="1" x14ac:dyDescent="0.25">
      <c r="A8315" s="1">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4.25" customHeight="1" x14ac:dyDescent="0.25">
      <c r="A8316" s="1">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4.25" customHeight="1" x14ac:dyDescent="0.25">
      <c r="A8317" s="1">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4.25" customHeight="1" x14ac:dyDescent="0.25">
      <c r="A8318" s="1">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4.25" customHeight="1" x14ac:dyDescent="0.25">
      <c r="A8319" s="1">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4.25" customHeight="1" x14ac:dyDescent="0.25">
      <c r="A8320" s="1">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4.25" customHeight="1" x14ac:dyDescent="0.25">
      <c r="A8321" s="1">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4.25" customHeight="1" x14ac:dyDescent="0.25">
      <c r="A8322" s="1">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4.25" customHeight="1" x14ac:dyDescent="0.25">
      <c r="A8323" s="1">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4.25" customHeight="1" x14ac:dyDescent="0.25">
      <c r="A8324" s="1">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4.25" customHeight="1" x14ac:dyDescent="0.25">
      <c r="A8325" s="1">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4.25" customHeight="1" x14ac:dyDescent="0.25">
      <c r="A8326" s="1">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4.25" customHeight="1" x14ac:dyDescent="0.25">
      <c r="A8327" s="1">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4.25" customHeight="1" x14ac:dyDescent="0.25">
      <c r="A8328" s="1">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4.25" customHeight="1" x14ac:dyDescent="0.25">
      <c r="A8329" s="1">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4.25" customHeight="1" x14ac:dyDescent="0.25">
      <c r="A8330" s="1">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4.25" customHeight="1" x14ac:dyDescent="0.25">
      <c r="A8331" s="1">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4.25" customHeight="1" x14ac:dyDescent="0.25">
      <c r="A8332" s="1">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4.25" customHeight="1" x14ac:dyDescent="0.25">
      <c r="A8333" s="1">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4.25" customHeight="1" x14ac:dyDescent="0.25">
      <c r="A8334" s="1">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4.25" customHeight="1" x14ac:dyDescent="0.25">
      <c r="A8335" s="1">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4.25" customHeight="1" x14ac:dyDescent="0.25">
      <c r="A8336" s="1">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4.25" customHeight="1" x14ac:dyDescent="0.25">
      <c r="A8337" s="1">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4.25" customHeight="1" x14ac:dyDescent="0.25">
      <c r="A8338" s="1">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4.25" customHeight="1" x14ac:dyDescent="0.25">
      <c r="A8339" s="1">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4.25" customHeight="1" x14ac:dyDescent="0.25">
      <c r="A8340" s="1">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4.25" customHeight="1" x14ac:dyDescent="0.25">
      <c r="A8341" s="1">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4.25" customHeight="1" x14ac:dyDescent="0.25">
      <c r="A8342" s="1">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4.25" customHeight="1" x14ac:dyDescent="0.25">
      <c r="A8343" s="1">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4.25" customHeight="1" x14ac:dyDescent="0.25">
      <c r="A8344" s="1">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4.25" customHeight="1" x14ac:dyDescent="0.25">
      <c r="A8345" s="1">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4.25" customHeight="1" x14ac:dyDescent="0.25">
      <c r="A8346" s="1">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4.25" customHeight="1" x14ac:dyDescent="0.25">
      <c r="A8347" s="1">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4.25" customHeight="1" x14ac:dyDescent="0.25">
      <c r="A8348" s="1">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4.25" customHeight="1" x14ac:dyDescent="0.25">
      <c r="A8349" s="1">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4.25" customHeight="1" x14ac:dyDescent="0.25">
      <c r="A8350" s="1">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4.25" customHeight="1" x14ac:dyDescent="0.25">
      <c r="A8351" s="1">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4.25" customHeight="1" x14ac:dyDescent="0.25">
      <c r="A8352" s="1">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4.25" customHeight="1" x14ac:dyDescent="0.25">
      <c r="A8353" s="1">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4.25" customHeight="1" x14ac:dyDescent="0.25">
      <c r="A8354" s="1">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4.25" customHeight="1" x14ac:dyDescent="0.25">
      <c r="A8355" s="1">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4.25" customHeight="1" x14ac:dyDescent="0.25">
      <c r="A8356" s="1">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4.25" customHeight="1" x14ac:dyDescent="0.25">
      <c r="A8357" s="1">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4.25" customHeight="1" x14ac:dyDescent="0.25">
      <c r="A8358" s="1">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4.25" customHeight="1" x14ac:dyDescent="0.25">
      <c r="A8359" s="1">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4.25" customHeight="1" x14ac:dyDescent="0.25">
      <c r="A8360" s="1">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4.25" customHeight="1" x14ac:dyDescent="0.25">
      <c r="A8361" s="1">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4.25" customHeight="1" x14ac:dyDescent="0.25">
      <c r="A8362" s="1">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4.25" customHeight="1" x14ac:dyDescent="0.25">
      <c r="A8363" s="1">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4.25" customHeight="1" x14ac:dyDescent="0.25">
      <c r="A8364" s="1">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4.25" customHeight="1" x14ac:dyDescent="0.25">
      <c r="A8365" s="1">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4.25" customHeight="1" x14ac:dyDescent="0.25">
      <c r="A8366" s="1">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4.25" customHeight="1" x14ac:dyDescent="0.25">
      <c r="A8367" s="1">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4.25" customHeight="1" x14ac:dyDescent="0.25">
      <c r="A8368" s="1">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4.25" customHeight="1" x14ac:dyDescent="0.25">
      <c r="A8369" s="1">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4.25" customHeight="1" x14ac:dyDescent="0.25">
      <c r="A8370" s="1">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4.25" customHeight="1" x14ac:dyDescent="0.25">
      <c r="A8371" s="1">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4.25" customHeight="1" x14ac:dyDescent="0.25">
      <c r="A8372" s="1">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4.25" customHeight="1" x14ac:dyDescent="0.25">
      <c r="A8373" s="1">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4.25" customHeight="1" x14ac:dyDescent="0.25">
      <c r="A8374" s="1">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4.25" customHeight="1" x14ac:dyDescent="0.25">
      <c r="A8375" s="1">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4.25" customHeight="1" x14ac:dyDescent="0.25">
      <c r="A8376" s="1">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4.25" customHeight="1" x14ac:dyDescent="0.25">
      <c r="A8377" s="1">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4.25" customHeight="1" x14ac:dyDescent="0.25">
      <c r="A8378" s="1">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4.25" customHeight="1" x14ac:dyDescent="0.25">
      <c r="A8379" s="1">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4.25" customHeight="1" x14ac:dyDescent="0.25">
      <c r="A8380" s="1">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4.25" customHeight="1" x14ac:dyDescent="0.25">
      <c r="A8381" s="1">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4.25" customHeight="1" x14ac:dyDescent="0.25">
      <c r="A8382" s="1">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4.25" customHeight="1" x14ac:dyDescent="0.25">
      <c r="A8383" s="1">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4.25" customHeight="1" x14ac:dyDescent="0.25">
      <c r="A8384" s="1">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4.25" customHeight="1" x14ac:dyDescent="0.25">
      <c r="A8385" s="1">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4.25" customHeight="1" x14ac:dyDescent="0.25">
      <c r="A8386" s="1">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4.25" customHeight="1" x14ac:dyDescent="0.25">
      <c r="A8387" s="1">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4.25" customHeight="1" x14ac:dyDescent="0.25">
      <c r="A8388" s="1">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4.25" customHeight="1" x14ac:dyDescent="0.25">
      <c r="A8389" s="1">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4.25" customHeight="1" x14ac:dyDescent="0.25">
      <c r="A8390" s="1">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4.25" customHeight="1" x14ac:dyDescent="0.25">
      <c r="A8391" s="1">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4.25" customHeight="1" x14ac:dyDescent="0.25">
      <c r="A8392" s="1">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4.25" customHeight="1" x14ac:dyDescent="0.25">
      <c r="A8393" s="1">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4.25" customHeight="1" x14ac:dyDescent="0.25">
      <c r="A8394" s="1">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4.25" customHeight="1" x14ac:dyDescent="0.25">
      <c r="A8395" s="1">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4.25" customHeight="1" x14ac:dyDescent="0.25">
      <c r="A8396" s="1">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4.25" customHeight="1" x14ac:dyDescent="0.25">
      <c r="A8397" s="1">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4.25" customHeight="1" x14ac:dyDescent="0.25">
      <c r="A8398" s="1">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4.25" customHeight="1" x14ac:dyDescent="0.25">
      <c r="A8399" s="1">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4.25" customHeight="1" x14ac:dyDescent="0.25">
      <c r="A8400" s="1">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4.25" customHeight="1" x14ac:dyDescent="0.25">
      <c r="A8401" s="1">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4.25" customHeight="1" x14ac:dyDescent="0.25">
      <c r="A8402" s="1">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4.25" customHeight="1" x14ac:dyDescent="0.25">
      <c r="A8403" s="1">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4.25" customHeight="1" x14ac:dyDescent="0.25">
      <c r="A8404" s="1">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4.25" customHeight="1" x14ac:dyDescent="0.25">
      <c r="A8405" s="1">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4.25" customHeight="1" x14ac:dyDescent="0.25">
      <c r="A8406" s="1">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4.25" customHeight="1" x14ac:dyDescent="0.25">
      <c r="A8407" s="1">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4.25" customHeight="1" x14ac:dyDescent="0.25">
      <c r="A8408" s="1">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4.25" customHeight="1" x14ac:dyDescent="0.25">
      <c r="A8409" s="1">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4.25" customHeight="1" x14ac:dyDescent="0.25">
      <c r="A8410" s="1">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4.25" customHeight="1" x14ac:dyDescent="0.25">
      <c r="A8411" s="1">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4.25" customHeight="1" x14ac:dyDescent="0.25">
      <c r="A8412" s="1">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4.25" customHeight="1" x14ac:dyDescent="0.25">
      <c r="A8413" s="1">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4.25" customHeight="1" x14ac:dyDescent="0.25">
      <c r="A8414" s="1">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4.25" customHeight="1" x14ac:dyDescent="0.25">
      <c r="A8415" s="1">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4.25" customHeight="1" x14ac:dyDescent="0.25">
      <c r="A8416" s="1">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4.25" customHeight="1" x14ac:dyDescent="0.25">
      <c r="A8417" s="1">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4.25" customHeight="1" x14ac:dyDescent="0.25">
      <c r="A8418" s="1">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4.25" customHeight="1" x14ac:dyDescent="0.25">
      <c r="A8419" s="1">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4.25" customHeight="1" x14ac:dyDescent="0.25">
      <c r="A8420" s="1">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4.25" customHeight="1" x14ac:dyDescent="0.25">
      <c r="A8421" s="1">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4.25" customHeight="1" x14ac:dyDescent="0.25">
      <c r="A8422" s="1">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4.25" customHeight="1" x14ac:dyDescent="0.25">
      <c r="A8423" s="1">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4.25" customHeight="1" x14ac:dyDescent="0.25">
      <c r="A8424" s="1">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4.25" customHeight="1" x14ac:dyDescent="0.25">
      <c r="A8425" s="1">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4.25" customHeight="1" x14ac:dyDescent="0.25">
      <c r="A8426" s="1">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4.25" customHeight="1" x14ac:dyDescent="0.25">
      <c r="A8427" s="1">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4.25" customHeight="1" x14ac:dyDescent="0.25">
      <c r="A8428" s="1">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4.25" customHeight="1" x14ac:dyDescent="0.25">
      <c r="A8429" s="1">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4.25" customHeight="1" x14ac:dyDescent="0.25">
      <c r="A8430" s="1">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4.25" customHeight="1" x14ac:dyDescent="0.25">
      <c r="A8431" s="1">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4.25" customHeight="1" x14ac:dyDescent="0.25">
      <c r="A8432" s="1">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4.25" customHeight="1" x14ac:dyDescent="0.25">
      <c r="A8433" s="1">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4.25" customHeight="1" x14ac:dyDescent="0.25">
      <c r="A8434" s="1">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4.25" customHeight="1" x14ac:dyDescent="0.25">
      <c r="A8435" s="1">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4.25" customHeight="1" x14ac:dyDescent="0.25">
      <c r="A8436" s="1">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4.25" customHeight="1" x14ac:dyDescent="0.25">
      <c r="A8437" s="1">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4.25" customHeight="1" x14ac:dyDescent="0.25">
      <c r="A8438" s="1">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4.25" customHeight="1" x14ac:dyDescent="0.25">
      <c r="A8439" s="1">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4.25" customHeight="1" x14ac:dyDescent="0.25">
      <c r="A8440" s="1">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4.25" customHeight="1" x14ac:dyDescent="0.25">
      <c r="A8441" s="1">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4.25" customHeight="1" x14ac:dyDescent="0.25">
      <c r="A8442" s="1">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4.25" customHeight="1" x14ac:dyDescent="0.25">
      <c r="A8443" s="1">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4.25" customHeight="1" x14ac:dyDescent="0.25">
      <c r="A8444" s="1">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4.25" customHeight="1" x14ac:dyDescent="0.25">
      <c r="A8445" s="1">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4.25" customHeight="1" x14ac:dyDescent="0.25">
      <c r="A8446" s="1">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4.25" customHeight="1" x14ac:dyDescent="0.25">
      <c r="A8447" s="1">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4.25" customHeight="1" x14ac:dyDescent="0.25">
      <c r="A8448" s="1">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4.25" customHeight="1" x14ac:dyDescent="0.25">
      <c r="A8449" s="1">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4.25" customHeight="1" x14ac:dyDescent="0.25">
      <c r="A8450" s="1">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4.25" customHeight="1" x14ac:dyDescent="0.25">
      <c r="A8451" s="1">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4.25" customHeight="1" x14ac:dyDescent="0.25">
      <c r="A8452" s="1">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4.25" customHeight="1" x14ac:dyDescent="0.25">
      <c r="A8453" s="1">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4.25" customHeight="1" x14ac:dyDescent="0.25">
      <c r="A8454" s="1">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4.25" customHeight="1" x14ac:dyDescent="0.25">
      <c r="A8455" s="1">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4.25" customHeight="1" x14ac:dyDescent="0.25">
      <c r="A8456" s="1">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4.25" customHeight="1" x14ac:dyDescent="0.25">
      <c r="A8457" s="1">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4.25" customHeight="1" x14ac:dyDescent="0.25">
      <c r="A8458" s="1">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4.25" customHeight="1" x14ac:dyDescent="0.25">
      <c r="A8459" s="1">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4.25" customHeight="1" x14ac:dyDescent="0.25">
      <c r="A8460" s="1">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4.25" customHeight="1" x14ac:dyDescent="0.25">
      <c r="A8461" s="1">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4.25" customHeight="1" x14ac:dyDescent="0.25">
      <c r="A8462" s="1">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4.25" customHeight="1" x14ac:dyDescent="0.25">
      <c r="A8463" s="1">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4.25" customHeight="1" x14ac:dyDescent="0.25">
      <c r="A8464" s="1">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4.25" customHeight="1" x14ac:dyDescent="0.25">
      <c r="A8465" s="1">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4.25" customHeight="1" x14ac:dyDescent="0.25">
      <c r="A8466" s="1">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4.25" customHeight="1" x14ac:dyDescent="0.25">
      <c r="A8467" s="1">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4.25" customHeight="1" x14ac:dyDescent="0.25">
      <c r="A8468" s="1">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4.25" customHeight="1" x14ac:dyDescent="0.25">
      <c r="A8469" s="1">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4.25" customHeight="1" x14ac:dyDescent="0.25">
      <c r="A8470" s="1">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4.25" customHeight="1" x14ac:dyDescent="0.25">
      <c r="A8471" s="1">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4.25" customHeight="1" x14ac:dyDescent="0.25">
      <c r="A8472" s="1">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4.25" customHeight="1" x14ac:dyDescent="0.25">
      <c r="A8473" s="1">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4.25" customHeight="1" x14ac:dyDescent="0.25">
      <c r="A8474" s="1">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4.25" customHeight="1" x14ac:dyDescent="0.25">
      <c r="A8475" s="1">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4.25" customHeight="1" x14ac:dyDescent="0.25">
      <c r="A8476" s="1">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4.25" customHeight="1" x14ac:dyDescent="0.25">
      <c r="A8477" s="1">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4.25" customHeight="1" x14ac:dyDescent="0.25">
      <c r="A8478" s="1">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4.25" customHeight="1" x14ac:dyDescent="0.25">
      <c r="A8479" s="1">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4.25" customHeight="1" x14ac:dyDescent="0.25">
      <c r="A8480" s="1">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4.25" customHeight="1" x14ac:dyDescent="0.25">
      <c r="A8481" s="1">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4.25" customHeight="1" x14ac:dyDescent="0.25">
      <c r="A8482" s="1">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4.25" customHeight="1" x14ac:dyDescent="0.25">
      <c r="A8483" s="1">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4.25" customHeight="1" x14ac:dyDescent="0.25">
      <c r="A8484" s="1">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4.25" customHeight="1" x14ac:dyDescent="0.25">
      <c r="A8485" s="1">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4.25" customHeight="1" x14ac:dyDescent="0.25">
      <c r="A8486" s="1">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4.25" customHeight="1" x14ac:dyDescent="0.25">
      <c r="A8487" s="1">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4.25" customHeight="1" x14ac:dyDescent="0.25">
      <c r="A8488" s="1">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4.25" customHeight="1" x14ac:dyDescent="0.25">
      <c r="A8489" s="1">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4.25" customHeight="1" x14ac:dyDescent="0.25">
      <c r="A8490" s="1">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4.25" customHeight="1" x14ac:dyDescent="0.25">
      <c r="A8491" s="1">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4.25" customHeight="1" x14ac:dyDescent="0.25">
      <c r="A8492" s="1">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4.25" customHeight="1" x14ac:dyDescent="0.25">
      <c r="A8493" s="1">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4.25" customHeight="1" x14ac:dyDescent="0.25">
      <c r="A8494" s="1">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4.25" customHeight="1" x14ac:dyDescent="0.25">
      <c r="A8495" s="1">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4.25" customHeight="1" x14ac:dyDescent="0.25">
      <c r="A8496" s="1">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4.25" customHeight="1" x14ac:dyDescent="0.25">
      <c r="A8497" s="1">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4.25" customHeight="1" x14ac:dyDescent="0.25">
      <c r="A8498" s="1">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4.25" customHeight="1" x14ac:dyDescent="0.25">
      <c r="A8499" s="1">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4.25" customHeight="1" x14ac:dyDescent="0.25">
      <c r="A8500" s="1">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4.25" customHeight="1" x14ac:dyDescent="0.25">
      <c r="A8501" s="1">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4.25" customHeight="1" x14ac:dyDescent="0.25">
      <c r="A8502" s="1">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4.25" customHeight="1" x14ac:dyDescent="0.25">
      <c r="A8503" s="1">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4.25" customHeight="1" x14ac:dyDescent="0.25">
      <c r="A8504" s="1">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4.25" customHeight="1" x14ac:dyDescent="0.25">
      <c r="A8505" s="1">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4.25" customHeight="1" x14ac:dyDescent="0.25">
      <c r="A8506" s="1">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4.25" customHeight="1" x14ac:dyDescent="0.25">
      <c r="A8507" s="1">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4.25" customHeight="1" x14ac:dyDescent="0.25">
      <c r="A8508" s="1">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4.25" customHeight="1" x14ac:dyDescent="0.25">
      <c r="A8509" s="1">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4.25" customHeight="1" x14ac:dyDescent="0.25">
      <c r="A8510" s="1">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4.25" customHeight="1" x14ac:dyDescent="0.25">
      <c r="A8511" s="1">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4.25" customHeight="1" x14ac:dyDescent="0.25">
      <c r="A8512" s="1">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4.25" customHeight="1" x14ac:dyDescent="0.25">
      <c r="A8513" s="1">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4.25" customHeight="1" x14ac:dyDescent="0.25">
      <c r="A8514" s="1">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4.25" customHeight="1" x14ac:dyDescent="0.25">
      <c r="A8515" s="1">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4.25" customHeight="1" x14ac:dyDescent="0.25">
      <c r="A8516" s="1">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4.25" customHeight="1" x14ac:dyDescent="0.25">
      <c r="A8517" s="1">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4.25" customHeight="1" x14ac:dyDescent="0.25">
      <c r="A8518" s="1">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4.25" customHeight="1" x14ac:dyDescent="0.25">
      <c r="A8519" s="1">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4.25" customHeight="1" x14ac:dyDescent="0.25">
      <c r="A8520" s="1">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4.25" customHeight="1" x14ac:dyDescent="0.25">
      <c r="A8521" s="1">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4.25" customHeight="1" x14ac:dyDescent="0.25">
      <c r="A8522" s="1">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4.25" customHeight="1" x14ac:dyDescent="0.25">
      <c r="A8523" s="1">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4.25" customHeight="1" x14ac:dyDescent="0.25">
      <c r="A8524" s="1">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4.25" customHeight="1" x14ac:dyDescent="0.25">
      <c r="A8525" s="1">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4.25" customHeight="1" x14ac:dyDescent="0.25">
      <c r="A8526" s="1">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4.25" customHeight="1" x14ac:dyDescent="0.25">
      <c r="A8527" s="1">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4.25" customHeight="1" x14ac:dyDescent="0.25">
      <c r="A8528" s="1">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4.25" customHeight="1" x14ac:dyDescent="0.25">
      <c r="A8529" s="1">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4.25" customHeight="1" x14ac:dyDescent="0.25">
      <c r="A8530" s="1">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4.25" customHeight="1" x14ac:dyDescent="0.25">
      <c r="A8531" s="1">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4.25" customHeight="1" x14ac:dyDescent="0.25">
      <c r="A8532" s="1">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4.25" customHeight="1" x14ac:dyDescent="0.25">
      <c r="A8533" s="1">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4.25" customHeight="1" x14ac:dyDescent="0.25">
      <c r="A8534" s="1">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4.25" customHeight="1" x14ac:dyDescent="0.25">
      <c r="A8535" s="1">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4.25" customHeight="1" x14ac:dyDescent="0.25">
      <c r="A8536" s="1">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4.25" customHeight="1" x14ac:dyDescent="0.25">
      <c r="A8537" s="1">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4.25" customHeight="1" x14ac:dyDescent="0.25">
      <c r="A8538" s="1">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4.25" customHeight="1" x14ac:dyDescent="0.25">
      <c r="A8539" s="1">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4.25" customHeight="1" x14ac:dyDescent="0.25">
      <c r="A8540" s="1">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4.25" customHeight="1" x14ac:dyDescent="0.25">
      <c r="A8541" s="1">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4.25" customHeight="1" x14ac:dyDescent="0.25">
      <c r="A8542" s="1">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4.25" customHeight="1" x14ac:dyDescent="0.25">
      <c r="A8543" s="1">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4.25" customHeight="1" x14ac:dyDescent="0.25">
      <c r="A8544" s="1">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4.25" customHeight="1" x14ac:dyDescent="0.25">
      <c r="A8545" s="1">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4.25" customHeight="1" x14ac:dyDescent="0.25">
      <c r="A8546" s="1">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4.25" customHeight="1" x14ac:dyDescent="0.25">
      <c r="A8547" s="1">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4.25" customHeight="1" x14ac:dyDescent="0.25">
      <c r="A8548" s="1">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4.25" customHeight="1" x14ac:dyDescent="0.25">
      <c r="A8549" s="1">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4.25" customHeight="1" x14ac:dyDescent="0.25">
      <c r="A8550" s="1">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4.25" customHeight="1" x14ac:dyDescent="0.25">
      <c r="A8551" s="1">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4.25" customHeight="1" x14ac:dyDescent="0.25">
      <c r="A8552" s="1">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4.25" customHeight="1" x14ac:dyDescent="0.25">
      <c r="A8553" s="1">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4.25" customHeight="1" x14ac:dyDescent="0.25">
      <c r="A8554" s="1">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4.25" customHeight="1" x14ac:dyDescent="0.25">
      <c r="A8555" s="1">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4.25" customHeight="1" x14ac:dyDescent="0.25">
      <c r="A8556" s="1">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4.25" customHeight="1" x14ac:dyDescent="0.25">
      <c r="A8557" s="1">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4.25" customHeight="1" x14ac:dyDescent="0.25">
      <c r="A8558" s="1">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4.25" customHeight="1" x14ac:dyDescent="0.25">
      <c r="A8559" s="1">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4.25" customHeight="1" x14ac:dyDescent="0.25">
      <c r="A8560" s="1">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4.25" customHeight="1" x14ac:dyDescent="0.25">
      <c r="A8561" s="1">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4.25" customHeight="1" x14ac:dyDescent="0.25">
      <c r="A8562" s="1">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4.25" customHeight="1" x14ac:dyDescent="0.25">
      <c r="A8563" s="1">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4.25" customHeight="1" x14ac:dyDescent="0.25">
      <c r="A8564" s="1">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4.25" customHeight="1" x14ac:dyDescent="0.25">
      <c r="A8565" s="1">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4.25" customHeight="1" x14ac:dyDescent="0.25">
      <c r="A8566" s="1">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4.25" customHeight="1" x14ac:dyDescent="0.25">
      <c r="A8567" s="1">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4.25" customHeight="1" x14ac:dyDescent="0.25">
      <c r="A8568" s="1">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4.25" customHeight="1" x14ac:dyDescent="0.25">
      <c r="A8569" s="1">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4.25" customHeight="1" x14ac:dyDescent="0.25">
      <c r="A8570" s="1">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4.25" customHeight="1" x14ac:dyDescent="0.25">
      <c r="A8571" s="1">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4.25" customHeight="1" x14ac:dyDescent="0.25">
      <c r="A8572" s="1">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4.25" customHeight="1" x14ac:dyDescent="0.25">
      <c r="A8573" s="1">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4.25" customHeight="1" x14ac:dyDescent="0.25">
      <c r="A8574" s="1">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4.25" customHeight="1" x14ac:dyDescent="0.25">
      <c r="A8575" s="1">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4.25" customHeight="1" x14ac:dyDescent="0.25">
      <c r="A8576" s="1">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4.25" customHeight="1" x14ac:dyDescent="0.25">
      <c r="A8577" s="1">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4.25" customHeight="1" x14ac:dyDescent="0.25">
      <c r="A8578" s="1">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4.25" customHeight="1" x14ac:dyDescent="0.25">
      <c r="A8579" s="1">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4.25" customHeight="1" x14ac:dyDescent="0.25">
      <c r="A8580" s="1">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4.25" customHeight="1" x14ac:dyDescent="0.25">
      <c r="A8581" s="1">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4.25" customHeight="1" x14ac:dyDescent="0.25">
      <c r="A8582" s="1">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4.25" customHeight="1" x14ac:dyDescent="0.25">
      <c r="A8583" s="1">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4.25" customHeight="1" x14ac:dyDescent="0.25">
      <c r="A8584" s="1">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4.25" customHeight="1" x14ac:dyDescent="0.25">
      <c r="A8585" s="1">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4.25" customHeight="1" x14ac:dyDescent="0.25">
      <c r="A8586" s="1">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4.25" customHeight="1" x14ac:dyDescent="0.25">
      <c r="A8587" s="1">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4.25" customHeight="1" x14ac:dyDescent="0.25">
      <c r="A8588" s="1">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4.25" customHeight="1" x14ac:dyDescent="0.25">
      <c r="A8589" s="1">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4.25" customHeight="1" x14ac:dyDescent="0.25">
      <c r="A8590" s="1">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4.25" customHeight="1" x14ac:dyDescent="0.25">
      <c r="A8591" s="1">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4.25" customHeight="1" x14ac:dyDescent="0.25">
      <c r="A8592" s="1">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4.25" customHeight="1" x14ac:dyDescent="0.25">
      <c r="A8593" s="1">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4.25" customHeight="1" x14ac:dyDescent="0.25">
      <c r="A8594" s="1">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4.25" customHeight="1" x14ac:dyDescent="0.25">
      <c r="A8595" s="1">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4.25" customHeight="1" x14ac:dyDescent="0.25">
      <c r="A8596" s="1">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4.25" customHeight="1" x14ac:dyDescent="0.25">
      <c r="A8597" s="1">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4.25" customHeight="1" x14ac:dyDescent="0.25">
      <c r="A8598" s="1">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4.25" customHeight="1" x14ac:dyDescent="0.25">
      <c r="A8599" s="1">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4.25" customHeight="1" x14ac:dyDescent="0.25">
      <c r="A8600" s="1">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4.25" customHeight="1" x14ac:dyDescent="0.25">
      <c r="A8601" s="1">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4.25" customHeight="1" x14ac:dyDescent="0.25">
      <c r="A8602" s="1">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4.25" customHeight="1" x14ac:dyDescent="0.25">
      <c r="A8603" s="1">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4.25" customHeight="1" x14ac:dyDescent="0.25">
      <c r="A8604" s="1">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4.25" customHeight="1" x14ac:dyDescent="0.25">
      <c r="A8605" s="1">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4.25" customHeight="1" x14ac:dyDescent="0.25">
      <c r="A8606" s="1">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4.25" customHeight="1" x14ac:dyDescent="0.25">
      <c r="A8607" s="1">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4.25" customHeight="1" x14ac:dyDescent="0.25">
      <c r="A8608" s="1">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4.25" customHeight="1" x14ac:dyDescent="0.25">
      <c r="A8609" s="1">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4.25" customHeight="1" x14ac:dyDescent="0.25">
      <c r="A8610" s="1">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4.25" customHeight="1" x14ac:dyDescent="0.25">
      <c r="A8611" s="1">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4.25" customHeight="1" x14ac:dyDescent="0.25">
      <c r="A8612" s="1">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4.25" customHeight="1" x14ac:dyDescent="0.25">
      <c r="A8613" s="1">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4.25" customHeight="1" x14ac:dyDescent="0.25">
      <c r="A8614" s="1">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4.25" customHeight="1" x14ac:dyDescent="0.25">
      <c r="A8615" s="1">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4.25" customHeight="1" x14ac:dyDescent="0.25">
      <c r="A8616" s="1">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4.25" customHeight="1" x14ac:dyDescent="0.25">
      <c r="A8617" s="1">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4.25" customHeight="1" x14ac:dyDescent="0.25">
      <c r="A8618" s="1">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4.25" customHeight="1" x14ac:dyDescent="0.25">
      <c r="A8619" s="1">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4.25" customHeight="1" x14ac:dyDescent="0.25">
      <c r="A8620" s="1">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4.25" customHeight="1" x14ac:dyDescent="0.25">
      <c r="A8621" s="1">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4.25" customHeight="1" x14ac:dyDescent="0.25">
      <c r="A8622" s="1">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4.25" customHeight="1" x14ac:dyDescent="0.25">
      <c r="A8623" s="1">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4.25" customHeight="1" x14ac:dyDescent="0.25">
      <c r="A8624" s="1">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4.25" customHeight="1" x14ac:dyDescent="0.25">
      <c r="A8625" s="1">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4.25" customHeight="1" x14ac:dyDescent="0.25">
      <c r="A8626" s="1">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4.25" customHeight="1" x14ac:dyDescent="0.25">
      <c r="A8627" s="1">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4.25" customHeight="1" x14ac:dyDescent="0.25">
      <c r="A8628" s="1">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4.25" customHeight="1" x14ac:dyDescent="0.25">
      <c r="A8629" s="1">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4.25" customHeight="1" x14ac:dyDescent="0.25">
      <c r="A8630" s="1">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4.25" customHeight="1" x14ac:dyDescent="0.25">
      <c r="A8631" s="1">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4.25" customHeight="1" x14ac:dyDescent="0.25">
      <c r="A8632" s="1">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4.25" customHeight="1" x14ac:dyDescent="0.25">
      <c r="A8633" s="1">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4.25" customHeight="1" x14ac:dyDescent="0.25">
      <c r="A8634" s="1">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4.25" customHeight="1" x14ac:dyDescent="0.25">
      <c r="A8635" s="1">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4.25" customHeight="1" x14ac:dyDescent="0.25">
      <c r="A8636" s="1">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4.25" customHeight="1" x14ac:dyDescent="0.25">
      <c r="A8637" s="1">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4.25" customHeight="1" x14ac:dyDescent="0.25">
      <c r="A8638" s="1">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4.25" customHeight="1" x14ac:dyDescent="0.25">
      <c r="A8639" s="1">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4.25" customHeight="1" x14ac:dyDescent="0.25">
      <c r="A8640" s="1">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4.25" customHeight="1" x14ac:dyDescent="0.25">
      <c r="A8641" s="1">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4.25" customHeight="1" x14ac:dyDescent="0.25">
      <c r="A8642" s="1">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4.25" customHeight="1" x14ac:dyDescent="0.25">
      <c r="A8643" s="1">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4.25" customHeight="1" x14ac:dyDescent="0.25">
      <c r="A8644" s="1">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4.25" customHeight="1" x14ac:dyDescent="0.25">
      <c r="A8645" s="1">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4.25" customHeight="1" x14ac:dyDescent="0.25">
      <c r="A8646" s="1">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4.25" customHeight="1" x14ac:dyDescent="0.25">
      <c r="A8647" s="1">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4.25" customHeight="1" x14ac:dyDescent="0.25">
      <c r="A8648" s="1">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4.25" customHeight="1" x14ac:dyDescent="0.25">
      <c r="A8649" s="1">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4.25" customHeight="1" x14ac:dyDescent="0.25">
      <c r="A8650" s="1">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4.25" customHeight="1" x14ac:dyDescent="0.25">
      <c r="A8651" s="1">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4.25" customHeight="1" x14ac:dyDescent="0.25">
      <c r="A8652" s="1">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4.25" customHeight="1" x14ac:dyDescent="0.25">
      <c r="A8653" s="1">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4.25" customHeight="1" x14ac:dyDescent="0.25">
      <c r="A8654" s="1">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4.25" customHeight="1" x14ac:dyDescent="0.25">
      <c r="A8655" s="1">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4.25" customHeight="1" x14ac:dyDescent="0.25">
      <c r="A8656" s="1">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4.25" customHeight="1" x14ac:dyDescent="0.25">
      <c r="A8657" s="1">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4.25" customHeight="1" x14ac:dyDescent="0.25">
      <c r="A8658" s="1">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4.25" customHeight="1" x14ac:dyDescent="0.25">
      <c r="A8659" s="1">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4.25" customHeight="1" x14ac:dyDescent="0.25">
      <c r="A8660" s="1">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4.25" customHeight="1" x14ac:dyDescent="0.25">
      <c r="A8661" s="1">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4.25" customHeight="1" x14ac:dyDescent="0.25">
      <c r="A8662" s="1">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4.25" customHeight="1" x14ac:dyDescent="0.25">
      <c r="A8663" s="1">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4.25" customHeight="1" x14ac:dyDescent="0.25">
      <c r="A8664" s="1">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4.25" customHeight="1" x14ac:dyDescent="0.25">
      <c r="A8665" s="1">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4.25" customHeight="1" x14ac:dyDescent="0.25">
      <c r="A8666" s="1">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4.25" customHeight="1" x14ac:dyDescent="0.25">
      <c r="A8667" s="1">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4.25" customHeight="1" x14ac:dyDescent="0.25">
      <c r="A8668" s="1">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4.25" customHeight="1" x14ac:dyDescent="0.25">
      <c r="A8669" s="1">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4.25" customHeight="1" x14ac:dyDescent="0.25">
      <c r="A8670" s="1">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4.25" customHeight="1" x14ac:dyDescent="0.25">
      <c r="A8671" s="1">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4.25" customHeight="1" x14ac:dyDescent="0.25">
      <c r="A8672" s="1">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4.25" customHeight="1" x14ac:dyDescent="0.25">
      <c r="A8673" s="1">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4.25" customHeight="1" x14ac:dyDescent="0.25">
      <c r="A8674" s="1">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4.25" customHeight="1" x14ac:dyDescent="0.25">
      <c r="A8675" s="1">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4.25" customHeight="1" x14ac:dyDescent="0.25">
      <c r="A8676" s="1">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4.25" customHeight="1" x14ac:dyDescent="0.25">
      <c r="A8677" s="1">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4.25" customHeight="1" x14ac:dyDescent="0.25">
      <c r="A8678" s="1">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4.25" customHeight="1" x14ac:dyDescent="0.25">
      <c r="A8679" s="1">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4.25" customHeight="1" x14ac:dyDescent="0.25">
      <c r="A8680" s="1">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4.25" customHeight="1" x14ac:dyDescent="0.25">
      <c r="A8681" s="1">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4.25" customHeight="1" x14ac:dyDescent="0.25">
      <c r="A8682" s="1">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4.25" customHeight="1" x14ac:dyDescent="0.25">
      <c r="A8683" s="1">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4.25" customHeight="1" x14ac:dyDescent="0.25">
      <c r="A8684" s="1">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4.25" customHeight="1" x14ac:dyDescent="0.25">
      <c r="A8685" s="1">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4.25" customHeight="1" x14ac:dyDescent="0.25">
      <c r="A8686" s="1">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4.25" customHeight="1" x14ac:dyDescent="0.25">
      <c r="A8687" s="1">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4.25" customHeight="1" x14ac:dyDescent="0.25">
      <c r="A8688" s="1">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4.25" customHeight="1" x14ac:dyDescent="0.25">
      <c r="A8689" s="1">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4.25" customHeight="1" x14ac:dyDescent="0.25">
      <c r="A8690" s="1">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4.25" customHeight="1" x14ac:dyDescent="0.25">
      <c r="A8691" s="1">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4.25" customHeight="1" x14ac:dyDescent="0.25">
      <c r="A8692" s="1">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4.25" customHeight="1" x14ac:dyDescent="0.25">
      <c r="A8693" s="1">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4.25" customHeight="1" x14ac:dyDescent="0.25">
      <c r="A8694" s="1">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4.25" customHeight="1" x14ac:dyDescent="0.25">
      <c r="A8695" s="1">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4.25" customHeight="1" x14ac:dyDescent="0.25">
      <c r="A8696" s="1">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4.25" customHeight="1" x14ac:dyDescent="0.25">
      <c r="A8697" s="1">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4.25" customHeight="1" x14ac:dyDescent="0.25">
      <c r="A8698" s="1">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4.25" customHeight="1" x14ac:dyDescent="0.25">
      <c r="A8699" s="1">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4.25" customHeight="1" x14ac:dyDescent="0.25">
      <c r="A8700" s="1">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4.25" customHeight="1" x14ac:dyDescent="0.25">
      <c r="A8701" s="1">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4.25" customHeight="1" x14ac:dyDescent="0.25">
      <c r="A8702" s="1">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4.25" customHeight="1" x14ac:dyDescent="0.25">
      <c r="A8703" s="1">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4.25" customHeight="1" x14ac:dyDescent="0.25">
      <c r="A8704" s="1">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4.25" customHeight="1" x14ac:dyDescent="0.25">
      <c r="A8705" s="1">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4.25" customHeight="1" x14ac:dyDescent="0.25">
      <c r="A8706" s="1">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4.25" customHeight="1" x14ac:dyDescent="0.25">
      <c r="A8707" s="1">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4.25" customHeight="1" x14ac:dyDescent="0.25">
      <c r="A8708" s="1">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4.25" customHeight="1" x14ac:dyDescent="0.25">
      <c r="A8709" s="1">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4.25" customHeight="1" x14ac:dyDescent="0.25">
      <c r="A8710" s="1">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4.25" customHeight="1" x14ac:dyDescent="0.25">
      <c r="A8711" s="1">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4.25" customHeight="1" x14ac:dyDescent="0.25">
      <c r="A8712" s="1">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4.25" customHeight="1" x14ac:dyDescent="0.25">
      <c r="A8713" s="1">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4.25" customHeight="1" x14ac:dyDescent="0.25">
      <c r="A8714" s="1">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4.25" customHeight="1" x14ac:dyDescent="0.25">
      <c r="A8715" s="1">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4.25" customHeight="1" x14ac:dyDescent="0.25">
      <c r="A8716" s="1">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4.25" customHeight="1" x14ac:dyDescent="0.25">
      <c r="A8717" s="1">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4.25" customHeight="1" x14ac:dyDescent="0.25">
      <c r="A8718" s="1">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4.25" customHeight="1" x14ac:dyDescent="0.25">
      <c r="A8719" s="1">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4.25" customHeight="1" x14ac:dyDescent="0.25">
      <c r="A8720" s="1">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4.25" customHeight="1" x14ac:dyDescent="0.25">
      <c r="A8721" s="1">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4.25" customHeight="1" x14ac:dyDescent="0.25">
      <c r="A8722" s="1">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4.25" customHeight="1" x14ac:dyDescent="0.25">
      <c r="A8723" s="1">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4.25" customHeight="1" x14ac:dyDescent="0.25">
      <c r="A8724" s="1">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4.25" customHeight="1" x14ac:dyDescent="0.25">
      <c r="A8725" s="1">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4.25" customHeight="1" x14ac:dyDescent="0.25">
      <c r="A8726" s="1">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4.25" customHeight="1" x14ac:dyDescent="0.25">
      <c r="A8727" s="1">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4.25" customHeight="1" x14ac:dyDescent="0.25">
      <c r="A8728" s="1">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4.25" customHeight="1" x14ac:dyDescent="0.25">
      <c r="A8729" s="1">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4.25" customHeight="1" x14ac:dyDescent="0.25">
      <c r="A8730" s="1">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4.25" customHeight="1" x14ac:dyDescent="0.25">
      <c r="A8731" s="1">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4.25" customHeight="1" x14ac:dyDescent="0.25">
      <c r="A8732" s="1">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4.25" customHeight="1" x14ac:dyDescent="0.25">
      <c r="A8733" s="1">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4.25" customHeight="1" x14ac:dyDescent="0.25">
      <c r="A8734" s="1">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4.25" customHeight="1" x14ac:dyDescent="0.25">
      <c r="A8735" s="1">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4.25" customHeight="1" x14ac:dyDescent="0.25">
      <c r="A8736" s="1">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4.25" customHeight="1" x14ac:dyDescent="0.25">
      <c r="A8737" s="1">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4.25" customHeight="1" x14ac:dyDescent="0.25">
      <c r="A8738" s="1">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4.25" customHeight="1" x14ac:dyDescent="0.25">
      <c r="A8739" s="1">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4.25" customHeight="1" x14ac:dyDescent="0.25">
      <c r="A8740" s="1">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4.25" customHeight="1" x14ac:dyDescent="0.25">
      <c r="A8741" s="1">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4.25" customHeight="1" x14ac:dyDescent="0.25">
      <c r="A8742" s="1">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4.25" customHeight="1" x14ac:dyDescent="0.25">
      <c r="A8743" s="1">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4.25" customHeight="1" x14ac:dyDescent="0.25">
      <c r="A8744" s="1">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4.25" customHeight="1" x14ac:dyDescent="0.25">
      <c r="A8745" s="1">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4.25" customHeight="1" x14ac:dyDescent="0.25">
      <c r="A8746" s="1">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4.25" customHeight="1" x14ac:dyDescent="0.25">
      <c r="A8747" s="1">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4.25" customHeight="1" x14ac:dyDescent="0.25">
      <c r="A8748" s="1">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4.25" customHeight="1" x14ac:dyDescent="0.25">
      <c r="A8749" s="1">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4.25" customHeight="1" x14ac:dyDescent="0.25">
      <c r="A8750" s="1">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4.25" customHeight="1" x14ac:dyDescent="0.25">
      <c r="A8751" s="1">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4.25" customHeight="1" x14ac:dyDescent="0.25">
      <c r="A8752" s="1">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4.25" customHeight="1" x14ac:dyDescent="0.25">
      <c r="A8753" s="1">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4.25" customHeight="1" x14ac:dyDescent="0.25">
      <c r="A8754" s="1">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4.25" customHeight="1" x14ac:dyDescent="0.25">
      <c r="A8755" s="1">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4.25" customHeight="1" x14ac:dyDescent="0.25">
      <c r="A8756" s="1">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4.25" customHeight="1" x14ac:dyDescent="0.25">
      <c r="A8757" s="1">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4.25" customHeight="1" x14ac:dyDescent="0.25">
      <c r="A8758" s="1">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4.25" customHeight="1" x14ac:dyDescent="0.25">
      <c r="A8759" s="1">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4.25" customHeight="1" x14ac:dyDescent="0.25">
      <c r="A8760" s="1">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4.25" customHeight="1" x14ac:dyDescent="0.25">
      <c r="A8761" s="1">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4.25" customHeight="1" x14ac:dyDescent="0.25">
      <c r="A8762" s="1">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4.25" customHeight="1" x14ac:dyDescent="0.25">
      <c r="A8763" s="1">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4.25" customHeight="1" x14ac:dyDescent="0.25">
      <c r="A8764" s="1">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4.25" customHeight="1" x14ac:dyDescent="0.25">
      <c r="A8765" s="1">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4.25" customHeight="1" x14ac:dyDescent="0.25">
      <c r="A8766" s="1">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4.25" customHeight="1" x14ac:dyDescent="0.25">
      <c r="A8767" s="1">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4.25" customHeight="1" x14ac:dyDescent="0.25">
      <c r="A8768" s="1">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4.25" customHeight="1" x14ac:dyDescent="0.25">
      <c r="A8769" s="1">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4.25" customHeight="1" x14ac:dyDescent="0.25">
      <c r="A8770" s="1">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4.25" customHeight="1" x14ac:dyDescent="0.25">
      <c r="A8771" s="1">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4.25" customHeight="1" x14ac:dyDescent="0.25">
      <c r="A8772" s="1">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4.25" customHeight="1" x14ac:dyDescent="0.25">
      <c r="A8773" s="1">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4.25" customHeight="1" x14ac:dyDescent="0.25">
      <c r="A8774" s="1">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4.25" customHeight="1" x14ac:dyDescent="0.25">
      <c r="A8775" s="1">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4.25" customHeight="1" x14ac:dyDescent="0.25">
      <c r="A8776" s="1">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4.25" customHeight="1" x14ac:dyDescent="0.25">
      <c r="A8777" s="1">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4.25" customHeight="1" x14ac:dyDescent="0.25">
      <c r="A8778" s="1">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4.25" customHeight="1" x14ac:dyDescent="0.25">
      <c r="A8779" s="1">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4.25" customHeight="1" x14ac:dyDescent="0.25">
      <c r="A8780" s="1">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4.25" customHeight="1" x14ac:dyDescent="0.25">
      <c r="A8781" s="1">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4.25" customHeight="1" x14ac:dyDescent="0.25">
      <c r="A8782" s="1">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4.25" customHeight="1" x14ac:dyDescent="0.25">
      <c r="A8783" s="1">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4.25" customHeight="1" x14ac:dyDescent="0.25">
      <c r="A8784" s="1">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4.25" customHeight="1" x14ac:dyDescent="0.25">
      <c r="A8785" s="1">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4.25" customHeight="1" x14ac:dyDescent="0.25">
      <c r="A8786" s="1">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4.25" customHeight="1" x14ac:dyDescent="0.25">
      <c r="A8787" s="1">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4.25" customHeight="1" x14ac:dyDescent="0.25">
      <c r="A8788" s="1">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4.25" customHeight="1" x14ac:dyDescent="0.25">
      <c r="A8789" s="1">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4.25" customHeight="1" x14ac:dyDescent="0.25">
      <c r="A8790" s="1">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4.25" customHeight="1" x14ac:dyDescent="0.25">
      <c r="A8791" s="1">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4.25" customHeight="1" x14ac:dyDescent="0.25">
      <c r="A8792" s="1">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4.25" customHeight="1" x14ac:dyDescent="0.25">
      <c r="A8793" s="1">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4.25" customHeight="1" x14ac:dyDescent="0.25">
      <c r="A8794" s="1">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4.25" customHeight="1" x14ac:dyDescent="0.25">
      <c r="A8795" s="1">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4.25" customHeight="1" x14ac:dyDescent="0.25">
      <c r="A8796" s="1">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4.25" customHeight="1" x14ac:dyDescent="0.25">
      <c r="A8797" s="1">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4.25" customHeight="1" x14ac:dyDescent="0.25">
      <c r="A8798" s="1">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4.25" customHeight="1" x14ac:dyDescent="0.25">
      <c r="A8799" s="1">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4.25" customHeight="1" x14ac:dyDescent="0.25">
      <c r="A8800" s="1">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4.25" customHeight="1" x14ac:dyDescent="0.25">
      <c r="A8801" s="1">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4.25" customHeight="1" x14ac:dyDescent="0.25">
      <c r="A8802" s="1">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4.25" customHeight="1" x14ac:dyDescent="0.25">
      <c r="A8803" s="1">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4.25" customHeight="1" x14ac:dyDescent="0.25">
      <c r="A8804" s="1">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4.25" customHeight="1" x14ac:dyDescent="0.25">
      <c r="A8805" s="1">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4.25" customHeight="1" x14ac:dyDescent="0.25">
      <c r="A8806" s="1">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4.25" customHeight="1" x14ac:dyDescent="0.25">
      <c r="A8807" s="1">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4.25" customHeight="1" x14ac:dyDescent="0.25">
      <c r="A8808" s="1">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4.25" customHeight="1" x14ac:dyDescent="0.25">
      <c r="A8809" s="1">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4.25" customHeight="1" x14ac:dyDescent="0.25">
      <c r="A8810" s="1">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4.25" customHeight="1" x14ac:dyDescent="0.25">
      <c r="A8811" s="1">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4.25" customHeight="1" x14ac:dyDescent="0.25">
      <c r="A8812" s="1">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4.25" customHeight="1" x14ac:dyDescent="0.25">
      <c r="A8813" s="1">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4.25" customHeight="1" x14ac:dyDescent="0.25">
      <c r="A8814" s="1">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4.25" customHeight="1" x14ac:dyDescent="0.25">
      <c r="A8815" s="1">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4.25" customHeight="1" x14ac:dyDescent="0.25">
      <c r="A8816" s="1">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4.25" customHeight="1" x14ac:dyDescent="0.25">
      <c r="A8817" s="1">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4.25" customHeight="1" x14ac:dyDescent="0.25">
      <c r="A8818" s="1">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4.25" customHeight="1" x14ac:dyDescent="0.25">
      <c r="A8819" s="1">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4.25" customHeight="1" x14ac:dyDescent="0.25">
      <c r="A8820" s="1">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4.25" customHeight="1" x14ac:dyDescent="0.25">
      <c r="A8821" s="1">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4.25" customHeight="1" x14ac:dyDescent="0.25">
      <c r="A8822" s="1">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4.25" customHeight="1" x14ac:dyDescent="0.25">
      <c r="A8823" s="1">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4.25" customHeight="1" x14ac:dyDescent="0.25">
      <c r="A8824" s="1">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4.25" customHeight="1" x14ac:dyDescent="0.25">
      <c r="A8825" s="1">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4.25" customHeight="1" x14ac:dyDescent="0.25">
      <c r="A8826" s="1">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4.25" customHeight="1" x14ac:dyDescent="0.25">
      <c r="A8827" s="1">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4.25" customHeight="1" x14ac:dyDescent="0.25">
      <c r="A8828" s="1">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4.25" customHeight="1" x14ac:dyDescent="0.25">
      <c r="A8829" s="1">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4.25" customHeight="1" x14ac:dyDescent="0.25">
      <c r="A8830" s="1">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4.25" customHeight="1" x14ac:dyDescent="0.25">
      <c r="A8831" s="1">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4.25" customHeight="1" x14ac:dyDescent="0.25">
      <c r="A8832" s="1">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4.25" customHeight="1" x14ac:dyDescent="0.25">
      <c r="A8833" s="1">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4.25" customHeight="1" x14ac:dyDescent="0.25">
      <c r="A8834" s="1">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4.25" customHeight="1" x14ac:dyDescent="0.25">
      <c r="A8835" s="1">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4.25" customHeight="1" x14ac:dyDescent="0.25">
      <c r="A8836" s="1">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4.25" customHeight="1" x14ac:dyDescent="0.25">
      <c r="A8837" s="1">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4.25" customHeight="1" x14ac:dyDescent="0.25">
      <c r="A8838" s="1">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4.25" customHeight="1" x14ac:dyDescent="0.25">
      <c r="A8839" s="1">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4.25" customHeight="1" x14ac:dyDescent="0.25">
      <c r="A8840" s="1">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4.25" customHeight="1" x14ac:dyDescent="0.25">
      <c r="A8841" s="1">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4.25" customHeight="1" x14ac:dyDescent="0.25">
      <c r="A8842" s="1">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4.25" customHeight="1" x14ac:dyDescent="0.25">
      <c r="A8843" s="1">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4.25" customHeight="1" x14ac:dyDescent="0.25">
      <c r="A8844" s="1">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4.25" customHeight="1" x14ac:dyDescent="0.25">
      <c r="A8845" s="1">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4.25" customHeight="1" x14ac:dyDescent="0.25">
      <c r="A8846" s="1">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4.25" customHeight="1" x14ac:dyDescent="0.25">
      <c r="A8847" s="1">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4.25" customHeight="1" x14ac:dyDescent="0.25">
      <c r="A8848" s="1">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4.25" customHeight="1" x14ac:dyDescent="0.25">
      <c r="A8849" s="1">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4.25" customHeight="1" x14ac:dyDescent="0.25">
      <c r="A8850" s="1">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4.25" customHeight="1" x14ac:dyDescent="0.25">
      <c r="A8851" s="1">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4.25" customHeight="1" x14ac:dyDescent="0.25">
      <c r="A8852" s="1">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4.25" customHeight="1" x14ac:dyDescent="0.25">
      <c r="A8853" s="1">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4.25" customHeight="1" x14ac:dyDescent="0.25">
      <c r="A8854" s="1">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4.25" customHeight="1" x14ac:dyDescent="0.25">
      <c r="A8855" s="1">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4.25" customHeight="1" x14ac:dyDescent="0.25">
      <c r="A8856" s="1">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4.25" customHeight="1" x14ac:dyDescent="0.25">
      <c r="A8857" s="1">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4.25" customHeight="1" x14ac:dyDescent="0.25">
      <c r="A8858" s="1">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4.25" customHeight="1" x14ac:dyDescent="0.25">
      <c r="A8859" s="1">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4.25" customHeight="1" x14ac:dyDescent="0.25">
      <c r="A8860" s="1">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4.25" customHeight="1" x14ac:dyDescent="0.25">
      <c r="A8861" s="1">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4.25" customHeight="1" x14ac:dyDescent="0.25">
      <c r="A8862" s="1">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4.25" customHeight="1" x14ac:dyDescent="0.25">
      <c r="A8863" s="1">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4.25" customHeight="1" x14ac:dyDescent="0.25">
      <c r="A8864" s="1">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4.25" customHeight="1" x14ac:dyDescent="0.25">
      <c r="A8865" s="1">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4.25" customHeight="1" x14ac:dyDescent="0.25">
      <c r="A8866" s="1">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4.25" customHeight="1" x14ac:dyDescent="0.25">
      <c r="A8867" s="1">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4.25" customHeight="1" x14ac:dyDescent="0.25">
      <c r="A8868" s="1">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4.25" customHeight="1" x14ac:dyDescent="0.25">
      <c r="A8869" s="1">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4.25" customHeight="1" x14ac:dyDescent="0.25">
      <c r="A8870" s="1">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4.25" customHeight="1" x14ac:dyDescent="0.25">
      <c r="A8871" s="1">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4.25" customHeight="1" x14ac:dyDescent="0.25">
      <c r="A8872" s="1">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4.25" customHeight="1" x14ac:dyDescent="0.25">
      <c r="A8873" s="1">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4.25" customHeight="1" x14ac:dyDescent="0.25">
      <c r="A8874" s="1">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4.25" customHeight="1" x14ac:dyDescent="0.25">
      <c r="A8875" s="1">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4.25" customHeight="1" x14ac:dyDescent="0.25">
      <c r="A8876" s="1">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4.25" customHeight="1" x14ac:dyDescent="0.25">
      <c r="A8877" s="1">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4.25" customHeight="1" x14ac:dyDescent="0.25">
      <c r="A8878" s="1">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4.25" customHeight="1" x14ac:dyDescent="0.25">
      <c r="A8879" s="1">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4.25" customHeight="1" x14ac:dyDescent="0.25">
      <c r="A8880" s="1">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4.25" customHeight="1" x14ac:dyDescent="0.25">
      <c r="A8881" s="1">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4.25" customHeight="1" x14ac:dyDescent="0.25">
      <c r="A8882" s="1">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4.25" customHeight="1" x14ac:dyDescent="0.25">
      <c r="A8883" s="1">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4.25" customHeight="1" x14ac:dyDescent="0.25">
      <c r="A8884" s="1">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4.25" customHeight="1" x14ac:dyDescent="0.25">
      <c r="A8885" s="1">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4.25" customHeight="1" x14ac:dyDescent="0.25">
      <c r="A8886" s="1">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4.25" customHeight="1" x14ac:dyDescent="0.25">
      <c r="A8887" s="1">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4.25" customHeight="1" x14ac:dyDescent="0.25">
      <c r="A8888" s="1">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4.25" customHeight="1" x14ac:dyDescent="0.25">
      <c r="A8889" s="1">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4.25" customHeight="1" x14ac:dyDescent="0.25">
      <c r="A8890" s="1">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4.25" customHeight="1" x14ac:dyDescent="0.25">
      <c r="A8891" s="1">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4.25" customHeight="1" x14ac:dyDescent="0.25">
      <c r="A8892" s="1">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4.25" customHeight="1" x14ac:dyDescent="0.25">
      <c r="A8893" s="1">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4.25" customHeight="1" x14ac:dyDescent="0.25">
      <c r="A8894" s="1">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4.25" customHeight="1" x14ac:dyDescent="0.25">
      <c r="A8895" s="1">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4.25" customHeight="1" x14ac:dyDescent="0.25">
      <c r="A8896" s="1">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4.25" customHeight="1" x14ac:dyDescent="0.25">
      <c r="A8897" s="1">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4.25" customHeight="1" x14ac:dyDescent="0.25">
      <c r="A8898" s="1">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4.25" customHeight="1" x14ac:dyDescent="0.25">
      <c r="A8899" s="1">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4.25" customHeight="1" x14ac:dyDescent="0.25">
      <c r="A8900" s="1">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4.25" customHeight="1" x14ac:dyDescent="0.25">
      <c r="A8901" s="1">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4.25" customHeight="1" x14ac:dyDescent="0.25">
      <c r="A8902" s="1">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4.25" customHeight="1" x14ac:dyDescent="0.25">
      <c r="A8903" s="1">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4.25" customHeight="1" x14ac:dyDescent="0.25">
      <c r="A8904" s="1">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4.25" customHeight="1" x14ac:dyDescent="0.25">
      <c r="A8905" s="1">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4.25" customHeight="1" x14ac:dyDescent="0.25">
      <c r="A8906" s="1">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4.25" customHeight="1" x14ac:dyDescent="0.25">
      <c r="A8907" s="1">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4.25" customHeight="1" x14ac:dyDescent="0.25">
      <c r="A8908" s="1">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4.25" customHeight="1" x14ac:dyDescent="0.25">
      <c r="A8909" s="1">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4.25" customHeight="1" x14ac:dyDescent="0.25">
      <c r="A8910" s="1">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4.25" customHeight="1" x14ac:dyDescent="0.25">
      <c r="A8911" s="1">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4.25" customHeight="1" x14ac:dyDescent="0.25">
      <c r="A8912" s="1">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4.25" customHeight="1" x14ac:dyDescent="0.25">
      <c r="A8913" s="1">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4.25" customHeight="1" x14ac:dyDescent="0.25">
      <c r="A8914" s="1">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4.25" customHeight="1" x14ac:dyDescent="0.25">
      <c r="A8915" s="1">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4.25" customHeight="1" x14ac:dyDescent="0.25">
      <c r="A8916" s="1">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4.25" customHeight="1" x14ac:dyDescent="0.25">
      <c r="A8917" s="1">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4.25" customHeight="1" x14ac:dyDescent="0.25">
      <c r="A8918" s="1">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4.25" customHeight="1" x14ac:dyDescent="0.25">
      <c r="A8919" s="1">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4.25" customHeight="1" x14ac:dyDescent="0.25">
      <c r="A8920" s="1">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4.25" customHeight="1" x14ac:dyDescent="0.25">
      <c r="A8921" s="1">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4.25" customHeight="1" x14ac:dyDescent="0.25">
      <c r="A8922" s="1">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4.25" customHeight="1" x14ac:dyDescent="0.25">
      <c r="A8923" s="1">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4.25" customHeight="1" x14ac:dyDescent="0.25">
      <c r="A8924" s="1">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4.25" customHeight="1" x14ac:dyDescent="0.25">
      <c r="A8925" s="1">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4.25" customHeight="1" x14ac:dyDescent="0.25">
      <c r="A8926" s="1">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4.25" customHeight="1" x14ac:dyDescent="0.25">
      <c r="A8927" s="1">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4.25" customHeight="1" x14ac:dyDescent="0.25">
      <c r="A8928" s="1">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4.25" customHeight="1" x14ac:dyDescent="0.25">
      <c r="A8929" s="1">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4.25" customHeight="1" x14ac:dyDescent="0.25">
      <c r="A8930" s="1">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4.25" customHeight="1" x14ac:dyDescent="0.25">
      <c r="A8931" s="1">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4.25" customHeight="1" x14ac:dyDescent="0.25">
      <c r="A8932" s="1">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4.25" customHeight="1" x14ac:dyDescent="0.25">
      <c r="A8933" s="1">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4.25" customHeight="1" x14ac:dyDescent="0.25">
      <c r="A8934" s="1">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4.25" customHeight="1" x14ac:dyDescent="0.25">
      <c r="A8935" s="1">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4.25" customHeight="1" x14ac:dyDescent="0.25">
      <c r="A8936" s="1">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4.25" customHeight="1" x14ac:dyDescent="0.25">
      <c r="A8937" s="1">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4.25" customHeight="1" x14ac:dyDescent="0.25">
      <c r="A8938" s="1">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4.25" customHeight="1" x14ac:dyDescent="0.25">
      <c r="A8939" s="1">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4.25" customHeight="1" x14ac:dyDescent="0.25">
      <c r="A8940" s="1">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4.25" customHeight="1" x14ac:dyDescent="0.25">
      <c r="A8941" s="1">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4.25" customHeight="1" x14ac:dyDescent="0.25">
      <c r="A8942" s="1">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4.25" customHeight="1" x14ac:dyDescent="0.25">
      <c r="A8943" s="1">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4.25" customHeight="1" x14ac:dyDescent="0.25">
      <c r="A8944" s="1">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4.25" customHeight="1" x14ac:dyDescent="0.25">
      <c r="A8945" s="1">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4.25" customHeight="1" x14ac:dyDescent="0.25">
      <c r="A8946" s="1">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4.25" customHeight="1" x14ac:dyDescent="0.25">
      <c r="A8947" s="1">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4.25" customHeight="1" x14ac:dyDescent="0.25">
      <c r="A8948" s="1">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4.25" customHeight="1" x14ac:dyDescent="0.25">
      <c r="A8949" s="1">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4.25" customHeight="1" x14ac:dyDescent="0.25">
      <c r="A8950" s="1">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4.25" customHeight="1" x14ac:dyDescent="0.25">
      <c r="A8951" s="1">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4.25" customHeight="1" x14ac:dyDescent="0.25">
      <c r="A8952" s="1">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4.25" customHeight="1" x14ac:dyDescent="0.25">
      <c r="A8953" s="1">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4.25" customHeight="1" x14ac:dyDescent="0.25">
      <c r="A8954" s="1">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4.25" customHeight="1" x14ac:dyDescent="0.25">
      <c r="A8955" s="1">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4.25" customHeight="1" x14ac:dyDescent="0.25">
      <c r="A8956" s="1">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4.25" customHeight="1" x14ac:dyDescent="0.25">
      <c r="A8957" s="1">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4.25" customHeight="1" x14ac:dyDescent="0.25">
      <c r="A8958" s="1">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4.25" customHeight="1" x14ac:dyDescent="0.25">
      <c r="A8959" s="1">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4.25" customHeight="1" x14ac:dyDescent="0.25">
      <c r="A8960" s="1">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4.25" customHeight="1" x14ac:dyDescent="0.25">
      <c r="A8961" s="1">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4.25" customHeight="1" x14ac:dyDescent="0.25">
      <c r="A8962" s="1">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4.25" customHeight="1" x14ac:dyDescent="0.25">
      <c r="A8963" s="1">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4.25" customHeight="1" x14ac:dyDescent="0.25">
      <c r="A8964" s="1">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4.25" customHeight="1" x14ac:dyDescent="0.25">
      <c r="A8965" s="1">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4.25" customHeight="1" x14ac:dyDescent="0.25">
      <c r="A8966" s="1">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4.25" customHeight="1" x14ac:dyDescent="0.25">
      <c r="A8967" s="1">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4.25" customHeight="1" x14ac:dyDescent="0.25">
      <c r="A8968" s="1">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4.25" customHeight="1" x14ac:dyDescent="0.25">
      <c r="A8969" s="1">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4.25" customHeight="1" x14ac:dyDescent="0.25">
      <c r="A8970" s="1">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4.25" customHeight="1" x14ac:dyDescent="0.25">
      <c r="A8971" s="1">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4.25" customHeight="1" x14ac:dyDescent="0.25">
      <c r="A8972" s="1">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4.25" customHeight="1" x14ac:dyDescent="0.25">
      <c r="A8973" s="1">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4.25" customHeight="1" x14ac:dyDescent="0.25">
      <c r="A8974" s="1">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4.25" customHeight="1" x14ac:dyDescent="0.25">
      <c r="A8975" s="1">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4.25" customHeight="1" x14ac:dyDescent="0.25">
      <c r="A8976" s="1">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4.25" customHeight="1" x14ac:dyDescent="0.25">
      <c r="A8977" s="1">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4.25" customHeight="1" x14ac:dyDescent="0.25">
      <c r="A8978" s="1">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4.25" customHeight="1" x14ac:dyDescent="0.25">
      <c r="A8979" s="1">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4.25" customHeight="1" x14ac:dyDescent="0.25">
      <c r="A8980" s="1">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4.25" customHeight="1" x14ac:dyDescent="0.25">
      <c r="A8981" s="1">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4.25" customHeight="1" x14ac:dyDescent="0.25">
      <c r="A8982" s="1">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4.25" customHeight="1" x14ac:dyDescent="0.25">
      <c r="A8983" s="1">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4.25" customHeight="1" x14ac:dyDescent="0.25">
      <c r="A8984" s="1">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4.25" customHeight="1" x14ac:dyDescent="0.25">
      <c r="A8985" s="1">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4.25" customHeight="1" x14ac:dyDescent="0.25">
      <c r="A8986" s="1">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4.25" customHeight="1" x14ac:dyDescent="0.25">
      <c r="A8987" s="1">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4.25" customHeight="1" x14ac:dyDescent="0.25">
      <c r="A8988" s="1">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4.25" customHeight="1" x14ac:dyDescent="0.25">
      <c r="A8989" s="1">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4.25" customHeight="1" x14ac:dyDescent="0.25">
      <c r="A8990" s="1">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4.25" customHeight="1" x14ac:dyDescent="0.25">
      <c r="A8991" s="1">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4.25" customHeight="1" x14ac:dyDescent="0.25">
      <c r="A8992" s="1">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4.25" customHeight="1" x14ac:dyDescent="0.25">
      <c r="A8993" s="1">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4.25" customHeight="1" x14ac:dyDescent="0.25">
      <c r="A8994" s="1">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4.25" customHeight="1" x14ac:dyDescent="0.25">
      <c r="A8995" s="1">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4.25" customHeight="1" x14ac:dyDescent="0.25">
      <c r="A8996" s="1">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4.25" customHeight="1" x14ac:dyDescent="0.25">
      <c r="A8997" s="1">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4.25" customHeight="1" x14ac:dyDescent="0.25">
      <c r="A8998" s="1">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4.25" customHeight="1" x14ac:dyDescent="0.25">
      <c r="A8999" s="1">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4.25" customHeight="1" x14ac:dyDescent="0.25">
      <c r="A9000" s="1">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4.25" customHeight="1" x14ac:dyDescent="0.25">
      <c r="A9001" s="1">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4.25" customHeight="1" x14ac:dyDescent="0.25">
      <c r="A9002" s="1">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4.25" customHeight="1" x14ac:dyDescent="0.25">
      <c r="A9003" s="1">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4.25" customHeight="1" x14ac:dyDescent="0.25">
      <c r="A9004" s="1">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4.25" customHeight="1" x14ac:dyDescent="0.25">
      <c r="A9005" s="1">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4.25" customHeight="1" x14ac:dyDescent="0.25">
      <c r="A9006" s="1">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4.25" customHeight="1" x14ac:dyDescent="0.25">
      <c r="A9007" s="1">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4.25" customHeight="1" x14ac:dyDescent="0.25">
      <c r="A9008" s="1">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4.25" customHeight="1" x14ac:dyDescent="0.25">
      <c r="A9009" s="1">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4.25" customHeight="1" x14ac:dyDescent="0.25">
      <c r="A9010" s="1">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4.25" customHeight="1" x14ac:dyDescent="0.25">
      <c r="A9011" s="1">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4.25" customHeight="1" x14ac:dyDescent="0.25">
      <c r="A9012" s="1">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4.25" customHeight="1" x14ac:dyDescent="0.25">
      <c r="A9013" s="1">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4.25" customHeight="1" x14ac:dyDescent="0.25">
      <c r="A9014" s="1">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4.25" customHeight="1" x14ac:dyDescent="0.25">
      <c r="A9015" s="1">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4.25" customHeight="1" x14ac:dyDescent="0.25">
      <c r="A9016" s="1">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4.25" customHeight="1" x14ac:dyDescent="0.25">
      <c r="A9017" s="1">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4.25" customHeight="1" x14ac:dyDescent="0.25">
      <c r="A9018" s="1">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4.25" customHeight="1" x14ac:dyDescent="0.25">
      <c r="A9019" s="1">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4.25" customHeight="1" x14ac:dyDescent="0.25">
      <c r="A9020" s="1">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4.25" customHeight="1" x14ac:dyDescent="0.25">
      <c r="A9021" s="1">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4.25" customHeight="1" x14ac:dyDescent="0.25">
      <c r="A9022" s="1">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4.25" customHeight="1" x14ac:dyDescent="0.25">
      <c r="A9023" s="1">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4.25" customHeight="1" x14ac:dyDescent="0.25">
      <c r="A9024" s="1">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4.25" customHeight="1" x14ac:dyDescent="0.25">
      <c r="A9025" s="1">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4.25" customHeight="1" x14ac:dyDescent="0.25">
      <c r="A9026" s="1">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4.25" customHeight="1" x14ac:dyDescent="0.25">
      <c r="A9027" s="1">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4.25" customHeight="1" x14ac:dyDescent="0.25">
      <c r="A9028" s="1">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4.25" customHeight="1" x14ac:dyDescent="0.25">
      <c r="A9029" s="1">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4.25" customHeight="1" x14ac:dyDescent="0.25">
      <c r="A9030" s="1">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4.25" customHeight="1" x14ac:dyDescent="0.25">
      <c r="A9031" s="1">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4.25" customHeight="1" x14ac:dyDescent="0.25">
      <c r="A9032" s="1">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4.25" customHeight="1" x14ac:dyDescent="0.25">
      <c r="A9033" s="1">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4.25" customHeight="1" x14ac:dyDescent="0.25">
      <c r="A9034" s="1">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4.25" customHeight="1" x14ac:dyDescent="0.25">
      <c r="A9035" s="1">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4.25" customHeight="1" x14ac:dyDescent="0.25">
      <c r="A9036" s="1">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4.25" customHeight="1" x14ac:dyDescent="0.25">
      <c r="A9037" s="1">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4.25" customHeight="1" x14ac:dyDescent="0.25">
      <c r="A9038" s="1">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4.25" customHeight="1" x14ac:dyDescent="0.25">
      <c r="A9039" s="1">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4.25" customHeight="1" x14ac:dyDescent="0.25">
      <c r="A9040" s="1">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4.25" customHeight="1" x14ac:dyDescent="0.25">
      <c r="A9041" s="1">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4.25" customHeight="1" x14ac:dyDescent="0.25">
      <c r="A9042" s="1">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4.25" customHeight="1" x14ac:dyDescent="0.25">
      <c r="A9043" s="1">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4.25" customHeight="1" x14ac:dyDescent="0.25">
      <c r="A9044" s="1">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4.25" customHeight="1" x14ac:dyDescent="0.25">
      <c r="A9045" s="1">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4.25" customHeight="1" x14ac:dyDescent="0.25">
      <c r="A9046" s="1">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4.25" customHeight="1" x14ac:dyDescent="0.25">
      <c r="A9047" s="1">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4.25" customHeight="1" x14ac:dyDescent="0.25">
      <c r="A9048" s="1">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4.25" customHeight="1" x14ac:dyDescent="0.25">
      <c r="A9049" s="1">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4.25" customHeight="1" x14ac:dyDescent="0.25">
      <c r="A9050" s="1">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4.25" customHeight="1" x14ac:dyDescent="0.25">
      <c r="A9051" s="1">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4.25" customHeight="1" x14ac:dyDescent="0.25">
      <c r="A9052" s="1">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4.25" customHeight="1" x14ac:dyDescent="0.25">
      <c r="A9053" s="1">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4.25" customHeight="1" x14ac:dyDescent="0.25">
      <c r="A9054" s="1">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4.25" customHeight="1" x14ac:dyDescent="0.25">
      <c r="A9055" s="1">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4.25" customHeight="1" x14ac:dyDescent="0.25">
      <c r="A9056" s="1">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4.25" customHeight="1" x14ac:dyDescent="0.25">
      <c r="A9057" s="1">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4.25" customHeight="1" x14ac:dyDescent="0.25">
      <c r="A9058" s="1">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4.25" customHeight="1" x14ac:dyDescent="0.25">
      <c r="A9059" s="1">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4.25" customHeight="1" x14ac:dyDescent="0.25">
      <c r="A9060" s="1">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4.25" customHeight="1" x14ac:dyDescent="0.25">
      <c r="A9061" s="1">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4.25" customHeight="1" x14ac:dyDescent="0.25">
      <c r="A9062" s="1">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4.25" customHeight="1" x14ac:dyDescent="0.25">
      <c r="A9063" s="1">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4.25" customHeight="1" x14ac:dyDescent="0.25">
      <c r="A9064" s="1">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4.25" customHeight="1" x14ac:dyDescent="0.25">
      <c r="A9065" s="1">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4.25" customHeight="1" x14ac:dyDescent="0.25">
      <c r="A9066" s="1">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4.25" customHeight="1" x14ac:dyDescent="0.25">
      <c r="A9067" s="1">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4.25" customHeight="1" x14ac:dyDescent="0.25">
      <c r="A9068" s="1">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4.25" customHeight="1" x14ac:dyDescent="0.25">
      <c r="A9069" s="1">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4.25" customHeight="1" x14ac:dyDescent="0.25">
      <c r="A9070" s="1">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4.25" customHeight="1" x14ac:dyDescent="0.25">
      <c r="A9071" s="1">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4.25" customHeight="1" x14ac:dyDescent="0.25">
      <c r="A9072" s="1">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4.25" customHeight="1" x14ac:dyDescent="0.25">
      <c r="A9073" s="1">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4.25" customHeight="1" x14ac:dyDescent="0.25">
      <c r="A9074" s="1">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4.25" customHeight="1" x14ac:dyDescent="0.25">
      <c r="A9075" s="1">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4.25" customHeight="1" x14ac:dyDescent="0.25">
      <c r="A9076" s="1">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4.25" customHeight="1" x14ac:dyDescent="0.25">
      <c r="A9077" s="1">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4.25" customHeight="1" x14ac:dyDescent="0.25">
      <c r="A9078" s="1">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4.25" customHeight="1" x14ac:dyDescent="0.25">
      <c r="A9079" s="1">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4.25" customHeight="1" x14ac:dyDescent="0.25">
      <c r="A9080" s="1">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4.25" customHeight="1" x14ac:dyDescent="0.25">
      <c r="A9081" s="1">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4.25" customHeight="1" x14ac:dyDescent="0.25">
      <c r="A9082" s="1">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4.25" customHeight="1" x14ac:dyDescent="0.25">
      <c r="A9083" s="1">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4.25" customHeight="1" x14ac:dyDescent="0.25">
      <c r="A9084" s="1">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4.25" customHeight="1" x14ac:dyDescent="0.25">
      <c r="A9085" s="1">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4.25" customHeight="1" x14ac:dyDescent="0.25">
      <c r="A9086" s="1">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4.25" customHeight="1" x14ac:dyDescent="0.25">
      <c r="A9087" s="1">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4.25" customHeight="1" x14ac:dyDescent="0.25">
      <c r="A9088" s="1">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4.25" customHeight="1" x14ac:dyDescent="0.25">
      <c r="A9089" s="1">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4.25" customHeight="1" x14ac:dyDescent="0.25">
      <c r="A9090" s="1">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4.25" customHeight="1" x14ac:dyDescent="0.25">
      <c r="A9091" s="1">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4.25" customHeight="1" x14ac:dyDescent="0.25">
      <c r="A9092" s="1">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4.25" customHeight="1" x14ac:dyDescent="0.25">
      <c r="A9093" s="1">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4.25" customHeight="1" x14ac:dyDescent="0.25">
      <c r="A9094" s="1">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4.25" customHeight="1" x14ac:dyDescent="0.25">
      <c r="A9095" s="1">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4.25" customHeight="1" x14ac:dyDescent="0.25">
      <c r="A9096" s="1">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4.25" customHeight="1" x14ac:dyDescent="0.25">
      <c r="A9097" s="1">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4.25" customHeight="1" x14ac:dyDescent="0.25">
      <c r="A9098" s="1">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4.25" customHeight="1" x14ac:dyDescent="0.25">
      <c r="A9099" s="1">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4.25" customHeight="1" x14ac:dyDescent="0.25">
      <c r="A9100" s="1">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4.25" customHeight="1" x14ac:dyDescent="0.25">
      <c r="A9101" s="1">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4.25" customHeight="1" x14ac:dyDescent="0.25">
      <c r="A9102" s="1">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4.25" customHeight="1" x14ac:dyDescent="0.25">
      <c r="A9103" s="1">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4.25" customHeight="1" x14ac:dyDescent="0.25">
      <c r="A9104" s="1">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4.25" customHeight="1" x14ac:dyDescent="0.25">
      <c r="A9105" s="1">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4.25" customHeight="1" x14ac:dyDescent="0.25">
      <c r="A9106" s="1">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4.25" customHeight="1" x14ac:dyDescent="0.25">
      <c r="A9107" s="1">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4.25" customHeight="1" x14ac:dyDescent="0.25">
      <c r="A9108" s="1">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4.25" customHeight="1" x14ac:dyDescent="0.25">
      <c r="A9109" s="1">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4.25" customHeight="1" x14ac:dyDescent="0.25">
      <c r="A9110" s="1">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4.25" customHeight="1" x14ac:dyDescent="0.25">
      <c r="A9111" s="1">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4.25" customHeight="1" x14ac:dyDescent="0.25">
      <c r="A9112" s="1">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4.25" customHeight="1" x14ac:dyDescent="0.25">
      <c r="A9113" s="1">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4.25" customHeight="1" x14ac:dyDescent="0.25">
      <c r="A9114" s="1">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4.25" customHeight="1" x14ac:dyDescent="0.25">
      <c r="A9115" s="1">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4.25" customHeight="1" x14ac:dyDescent="0.25">
      <c r="A9116" s="1">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4.25" customHeight="1" x14ac:dyDescent="0.25">
      <c r="A9117" s="1">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4.25" customHeight="1" x14ac:dyDescent="0.25">
      <c r="A9118" s="1">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4.25" customHeight="1" x14ac:dyDescent="0.25">
      <c r="A9119" s="1">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4.25" customHeight="1" x14ac:dyDescent="0.25">
      <c r="A9120" s="1">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4.25" customHeight="1" x14ac:dyDescent="0.25">
      <c r="A9121" s="1">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4.25" customHeight="1" x14ac:dyDescent="0.25">
      <c r="A9122" s="1">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4.25" customHeight="1" x14ac:dyDescent="0.25">
      <c r="A9123" s="1">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4.25" customHeight="1" x14ac:dyDescent="0.25">
      <c r="A9124" s="1">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4.25" customHeight="1" x14ac:dyDescent="0.25">
      <c r="A9125" s="1">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4.25" customHeight="1" x14ac:dyDescent="0.25">
      <c r="A9126" s="1">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4.25" customHeight="1" x14ac:dyDescent="0.25">
      <c r="A9127" s="1">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4.25" customHeight="1" x14ac:dyDescent="0.25">
      <c r="A9128" s="1">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4.25" customHeight="1" x14ac:dyDescent="0.25">
      <c r="A9129" s="1">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4.25" customHeight="1" x14ac:dyDescent="0.25">
      <c r="A9130" s="1">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4.25" customHeight="1" x14ac:dyDescent="0.25">
      <c r="A9131" s="1">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4.25" customHeight="1" x14ac:dyDescent="0.25">
      <c r="A9132" s="1">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4.25" customHeight="1" x14ac:dyDescent="0.25">
      <c r="A9133" s="1">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4.25" customHeight="1" x14ac:dyDescent="0.25">
      <c r="A9134" s="1">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4.25" customHeight="1" x14ac:dyDescent="0.25">
      <c r="A9135" s="1">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4.25" customHeight="1" x14ac:dyDescent="0.25">
      <c r="A9136" s="1">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4.25" customHeight="1" x14ac:dyDescent="0.25">
      <c r="A9137" s="1">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4.25" customHeight="1" x14ac:dyDescent="0.25">
      <c r="A9138" s="1">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4.25" customHeight="1" x14ac:dyDescent="0.25">
      <c r="A9139" s="1">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4.25" customHeight="1" x14ac:dyDescent="0.25">
      <c r="A9140" s="1">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4.25" customHeight="1" x14ac:dyDescent="0.25">
      <c r="A9141" s="1">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4.25" customHeight="1" x14ac:dyDescent="0.25">
      <c r="A9142" s="1">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4.25" customHeight="1" x14ac:dyDescent="0.25">
      <c r="A9143" s="1">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4.25" customHeight="1" x14ac:dyDescent="0.25">
      <c r="A9144" s="1">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4.25" customHeight="1" x14ac:dyDescent="0.25">
      <c r="A9145" s="1">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4.25" customHeight="1" x14ac:dyDescent="0.25">
      <c r="A9146" s="1">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4.25" customHeight="1" x14ac:dyDescent="0.25">
      <c r="A9147" s="1">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4.25" customHeight="1" x14ac:dyDescent="0.25">
      <c r="A9148" s="1">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4.25" customHeight="1" x14ac:dyDescent="0.25">
      <c r="A9149" s="1">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4.25" customHeight="1" x14ac:dyDescent="0.25">
      <c r="A9150" s="1">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4.25" customHeight="1" x14ac:dyDescent="0.25">
      <c r="A9151" s="1">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4.25" customHeight="1" x14ac:dyDescent="0.25">
      <c r="A9152" s="1">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4.25" customHeight="1" x14ac:dyDescent="0.25">
      <c r="A9153" s="1">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4.25" customHeight="1" x14ac:dyDescent="0.25">
      <c r="A9154" s="1">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4.25" customHeight="1" x14ac:dyDescent="0.25">
      <c r="A9155" s="1">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4.25" customHeight="1" x14ac:dyDescent="0.25">
      <c r="A9156" s="1">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4.25" customHeight="1" x14ac:dyDescent="0.25">
      <c r="A9157" s="1">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4.25" customHeight="1" x14ac:dyDescent="0.25">
      <c r="A9158" s="1">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4.25" customHeight="1" x14ac:dyDescent="0.25">
      <c r="A9159" s="1">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4.25" customHeight="1" x14ac:dyDescent="0.25">
      <c r="A9160" s="1">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4.25" customHeight="1" x14ac:dyDescent="0.25">
      <c r="A9161" s="1">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4.25" customHeight="1" x14ac:dyDescent="0.25">
      <c r="A9162" s="1">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4.25" customHeight="1" x14ac:dyDescent="0.25">
      <c r="A9163" s="1">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4.25" customHeight="1" x14ac:dyDescent="0.25">
      <c r="A9164" s="1">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4.25" customHeight="1" x14ac:dyDescent="0.25">
      <c r="A9165" s="1">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4.25" customHeight="1" x14ac:dyDescent="0.25">
      <c r="A9166" s="1">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4.25" customHeight="1" x14ac:dyDescent="0.25">
      <c r="A9167" s="1">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4.25" customHeight="1" x14ac:dyDescent="0.25">
      <c r="A9168" s="1">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4.25" customHeight="1" x14ac:dyDescent="0.25">
      <c r="A9169" s="1">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4.25" customHeight="1" x14ac:dyDescent="0.25">
      <c r="A9170" s="1">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4.25" customHeight="1" x14ac:dyDescent="0.25">
      <c r="A9171" s="1">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4.25" customHeight="1" x14ac:dyDescent="0.25">
      <c r="A9172" s="1">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4.25" customHeight="1" x14ac:dyDescent="0.25">
      <c r="A9173" s="1">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4.25" customHeight="1" x14ac:dyDescent="0.25">
      <c r="A9174" s="1">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4.25" customHeight="1" x14ac:dyDescent="0.25">
      <c r="A9175" s="1">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4.25" customHeight="1" x14ac:dyDescent="0.25">
      <c r="A9176" s="1">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4.25" customHeight="1" x14ac:dyDescent="0.25">
      <c r="A9177" s="1">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4.25" customHeight="1" x14ac:dyDescent="0.25">
      <c r="A9178" s="1">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4.25" customHeight="1" x14ac:dyDescent="0.25">
      <c r="A9179" s="1">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4.25" customHeight="1" x14ac:dyDescent="0.25">
      <c r="A9180" s="1">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4.25" customHeight="1" x14ac:dyDescent="0.25">
      <c r="A9181" s="1">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4.25" customHeight="1" x14ac:dyDescent="0.25">
      <c r="A9182" s="1">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4.25" customHeight="1" x14ac:dyDescent="0.25">
      <c r="A9183" s="1">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4.25" customHeight="1" x14ac:dyDescent="0.25">
      <c r="A9184" s="1">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4.25" customHeight="1" x14ac:dyDescent="0.25">
      <c r="A9185" s="1">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4.25" customHeight="1" x14ac:dyDescent="0.25">
      <c r="A9186" s="1">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4.25" customHeight="1" x14ac:dyDescent="0.25">
      <c r="A9187" s="1">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4.25" customHeight="1" x14ac:dyDescent="0.25">
      <c r="A9188" s="1">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4.25" customHeight="1" x14ac:dyDescent="0.25">
      <c r="A9189" s="1">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4.25" customHeight="1" x14ac:dyDescent="0.25">
      <c r="A9190" s="1">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4.25" customHeight="1" x14ac:dyDescent="0.25">
      <c r="A9191" s="1">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4.25" customHeight="1" x14ac:dyDescent="0.25">
      <c r="A9192" s="1">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4.25" customHeight="1" x14ac:dyDescent="0.25">
      <c r="A9193" s="1">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4.25" customHeight="1" x14ac:dyDescent="0.25">
      <c r="A9194" s="1">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4.25" customHeight="1" x14ac:dyDescent="0.25">
      <c r="A9195" s="1">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4.25" customHeight="1" x14ac:dyDescent="0.25">
      <c r="A9196" s="1">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4.25" customHeight="1" x14ac:dyDescent="0.25">
      <c r="A9197" s="1">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4.25" customHeight="1" x14ac:dyDescent="0.25">
      <c r="A9198" s="1">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4.25" customHeight="1" x14ac:dyDescent="0.25">
      <c r="A9199" s="1">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4.25" customHeight="1" x14ac:dyDescent="0.25">
      <c r="A9200" s="1">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4.25" customHeight="1" x14ac:dyDescent="0.25">
      <c r="A9201" s="1">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4.25" customHeight="1" x14ac:dyDescent="0.25">
      <c r="A9202" s="1">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4.25" customHeight="1" x14ac:dyDescent="0.25">
      <c r="A9203" s="1">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4.25" customHeight="1" x14ac:dyDescent="0.25">
      <c r="A9204" s="1">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4.25" customHeight="1" x14ac:dyDescent="0.25">
      <c r="A9205" s="1">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4.25" customHeight="1" x14ac:dyDescent="0.25">
      <c r="A9206" s="1">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4.25" customHeight="1" x14ac:dyDescent="0.25">
      <c r="A9207" s="1">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4.25" customHeight="1" x14ac:dyDescent="0.25">
      <c r="A9208" s="1">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4.25" customHeight="1" x14ac:dyDescent="0.25">
      <c r="A9209" s="1">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4.25" customHeight="1" x14ac:dyDescent="0.25">
      <c r="A9210" s="1">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4.25" customHeight="1" x14ac:dyDescent="0.25">
      <c r="A9211" s="1">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4.25" customHeight="1" x14ac:dyDescent="0.25">
      <c r="A9212" s="1">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4.25" customHeight="1" x14ac:dyDescent="0.25">
      <c r="A9213" s="1">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4.25" customHeight="1" x14ac:dyDescent="0.25">
      <c r="A9214" s="1">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4.25" customHeight="1" x14ac:dyDescent="0.25">
      <c r="A9215" s="1">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4.25" customHeight="1" x14ac:dyDescent="0.25">
      <c r="A9216" s="1">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4.25" customHeight="1" x14ac:dyDescent="0.25">
      <c r="A9217" s="1">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4.25" customHeight="1" x14ac:dyDescent="0.25">
      <c r="A9218" s="1">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4.25" customHeight="1" x14ac:dyDescent="0.25">
      <c r="A9219" s="1">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4.25" customHeight="1" x14ac:dyDescent="0.25">
      <c r="A9220" s="1">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4.25" customHeight="1" x14ac:dyDescent="0.25">
      <c r="A9221" s="1">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4.25" customHeight="1" x14ac:dyDescent="0.25">
      <c r="A9222" s="1">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4.25" customHeight="1" x14ac:dyDescent="0.25">
      <c r="A9223" s="1">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4.25" customHeight="1" x14ac:dyDescent="0.25">
      <c r="A9224" s="1">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4.25" customHeight="1" x14ac:dyDescent="0.25">
      <c r="A9225" s="1">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4.25" customHeight="1" x14ac:dyDescent="0.25">
      <c r="A9226" s="1">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4.25" customHeight="1" x14ac:dyDescent="0.25">
      <c r="A9227" s="1">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4.25" customHeight="1" x14ac:dyDescent="0.25">
      <c r="A9228" s="1">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4.25" customHeight="1" x14ac:dyDescent="0.25">
      <c r="A9229" s="1">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4.25" customHeight="1" x14ac:dyDescent="0.25">
      <c r="A9230" s="1">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4.25" customHeight="1" x14ac:dyDescent="0.25">
      <c r="A9231" s="1">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4.25" customHeight="1" x14ac:dyDescent="0.25">
      <c r="A9232" s="1">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4.25" customHeight="1" x14ac:dyDescent="0.25">
      <c r="A9233" s="1">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4.25" customHeight="1" x14ac:dyDescent="0.25">
      <c r="A9234" s="1">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4.25" customHeight="1" x14ac:dyDescent="0.25">
      <c r="A9235" s="1">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4.25" customHeight="1" x14ac:dyDescent="0.25">
      <c r="A9236" s="1">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4.25" customHeight="1" x14ac:dyDescent="0.25">
      <c r="A9237" s="1">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4.25" customHeight="1" x14ac:dyDescent="0.25">
      <c r="A9238" s="1">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4.25" customHeight="1" x14ac:dyDescent="0.25">
      <c r="A9239" s="1">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4.25" customHeight="1" x14ac:dyDescent="0.25">
      <c r="A9240" s="1">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4.25" customHeight="1" x14ac:dyDescent="0.25">
      <c r="A9241" s="1">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4.25" customHeight="1" x14ac:dyDescent="0.25">
      <c r="A9242" s="1">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4.25" customHeight="1" x14ac:dyDescent="0.25">
      <c r="A9243" s="1">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4.25" customHeight="1" x14ac:dyDescent="0.25">
      <c r="A9244" s="1">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4.25" customHeight="1" x14ac:dyDescent="0.25">
      <c r="A9245" s="1">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4.25" customHeight="1" x14ac:dyDescent="0.25">
      <c r="A9246" s="1">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4.25" customHeight="1" x14ac:dyDescent="0.25">
      <c r="A9247" s="1">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4.25" customHeight="1" x14ac:dyDescent="0.25">
      <c r="A9248" s="1">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4.25" customHeight="1" x14ac:dyDescent="0.25">
      <c r="A9249" s="1">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4.25" customHeight="1" x14ac:dyDescent="0.25">
      <c r="A9250" s="1">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4.25" customHeight="1" x14ac:dyDescent="0.25">
      <c r="A9251" s="1">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4.25" customHeight="1" x14ac:dyDescent="0.25">
      <c r="A9252" s="1">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4.25" customHeight="1" x14ac:dyDescent="0.25">
      <c r="A9253" s="1">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4.25" customHeight="1" x14ac:dyDescent="0.25">
      <c r="A9254" s="1">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4.25" customHeight="1" x14ac:dyDescent="0.25">
      <c r="A9255" s="1">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4.25" customHeight="1" x14ac:dyDescent="0.25">
      <c r="A9256" s="1">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4.25" customHeight="1" x14ac:dyDescent="0.25">
      <c r="A9257" s="1">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4.25" customHeight="1" x14ac:dyDescent="0.25">
      <c r="A9258" s="1">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4.25" customHeight="1" x14ac:dyDescent="0.25">
      <c r="A9259" s="1">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4.25" customHeight="1" x14ac:dyDescent="0.25">
      <c r="A9260" s="1">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4.25" customHeight="1" x14ac:dyDescent="0.25">
      <c r="A9261" s="1">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4.25" customHeight="1" x14ac:dyDescent="0.25">
      <c r="A9262" s="1">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4.25" customHeight="1" x14ac:dyDescent="0.25">
      <c r="A9263" s="1">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4.25" customHeight="1" x14ac:dyDescent="0.25">
      <c r="A9264" s="1">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4.25" customHeight="1" x14ac:dyDescent="0.25">
      <c r="A9265" s="1">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4.25" customHeight="1" x14ac:dyDescent="0.25">
      <c r="A9266" s="1">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4.25" customHeight="1" x14ac:dyDescent="0.25">
      <c r="A9267" s="1">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4.25" customHeight="1" x14ac:dyDescent="0.25">
      <c r="A9268" s="1">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4.25" customHeight="1" x14ac:dyDescent="0.25">
      <c r="A9269" s="1">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4.25" customHeight="1" x14ac:dyDescent="0.25">
      <c r="A9270" s="1">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4.25" customHeight="1" x14ac:dyDescent="0.25">
      <c r="A9271" s="1">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4.25" customHeight="1" x14ac:dyDescent="0.25">
      <c r="A9272" s="1">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4.25" customHeight="1" x14ac:dyDescent="0.25">
      <c r="A9273" s="1">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4.25" customHeight="1" x14ac:dyDescent="0.25">
      <c r="A9274" s="1">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4.25" customHeight="1" x14ac:dyDescent="0.25">
      <c r="A9275" s="1">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4.25" customHeight="1" x14ac:dyDescent="0.25">
      <c r="A9276" s="1">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4.25" customHeight="1" x14ac:dyDescent="0.25">
      <c r="A9277" s="1">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4.25" customHeight="1" x14ac:dyDescent="0.25">
      <c r="A9278" s="1">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4.25" customHeight="1" x14ac:dyDescent="0.25">
      <c r="A9279" s="1">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4.25" customHeight="1" x14ac:dyDescent="0.25">
      <c r="A9280" s="1">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4.25" customHeight="1" x14ac:dyDescent="0.25">
      <c r="A9281" s="1">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4.25" customHeight="1" x14ac:dyDescent="0.25">
      <c r="A9282" s="1">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4.25" customHeight="1" x14ac:dyDescent="0.25">
      <c r="A9283" s="1">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4.25" customHeight="1" x14ac:dyDescent="0.25">
      <c r="A9284" s="1">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4.25" customHeight="1" x14ac:dyDescent="0.25">
      <c r="A9285" s="1">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4.25" customHeight="1" x14ac:dyDescent="0.25">
      <c r="A9286" s="1">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4.25" customHeight="1" x14ac:dyDescent="0.25">
      <c r="A9287" s="1">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4.25" customHeight="1" x14ac:dyDescent="0.25">
      <c r="A9288" s="1">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4.25" customHeight="1" x14ac:dyDescent="0.25">
      <c r="A9289" s="1">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4.25" customHeight="1" x14ac:dyDescent="0.25">
      <c r="A9290" s="1">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4.25" customHeight="1" x14ac:dyDescent="0.25">
      <c r="A9291" s="1">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4.25" customHeight="1" x14ac:dyDescent="0.25">
      <c r="A9292" s="1">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4.25" customHeight="1" x14ac:dyDescent="0.25">
      <c r="A9293" s="1">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4.25" customHeight="1" x14ac:dyDescent="0.25">
      <c r="A9294" s="1">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4.25" customHeight="1" x14ac:dyDescent="0.25">
      <c r="A9295" s="1">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4.25" customHeight="1" x14ac:dyDescent="0.25">
      <c r="A9296" s="1">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4.25" customHeight="1" x14ac:dyDescent="0.25">
      <c r="A9297" s="1">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4.25" customHeight="1" x14ac:dyDescent="0.25">
      <c r="A9298" s="1">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4.25" customHeight="1" x14ac:dyDescent="0.25">
      <c r="A9299" s="1">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4.25" customHeight="1" x14ac:dyDescent="0.25">
      <c r="A9300" s="1">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4.25" customHeight="1" x14ac:dyDescent="0.25">
      <c r="A9301" s="1">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4.25" customHeight="1" x14ac:dyDescent="0.25">
      <c r="A9302" s="1">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4.25" customHeight="1" x14ac:dyDescent="0.25">
      <c r="A9303" s="1">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4.25" customHeight="1" x14ac:dyDescent="0.25">
      <c r="A9304" s="1">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4.25" customHeight="1" x14ac:dyDescent="0.25">
      <c r="A9305" s="1">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4.25" customHeight="1" x14ac:dyDescent="0.25">
      <c r="A9306" s="1">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4.25" customHeight="1" x14ac:dyDescent="0.25">
      <c r="A9307" s="1">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4.25" customHeight="1" x14ac:dyDescent="0.25">
      <c r="A9308" s="1">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4.25" customHeight="1" x14ac:dyDescent="0.25">
      <c r="A9309" s="1">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4.25" customHeight="1" x14ac:dyDescent="0.25">
      <c r="A9310" s="1">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4.25" customHeight="1" x14ac:dyDescent="0.25">
      <c r="A9311" s="1">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4.25" customHeight="1" x14ac:dyDescent="0.25">
      <c r="A9312" s="1">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4.25" customHeight="1" x14ac:dyDescent="0.25">
      <c r="A9313" s="1">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4.25" customHeight="1" x14ac:dyDescent="0.25">
      <c r="A9314" s="1">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4.25" customHeight="1" x14ac:dyDescent="0.25">
      <c r="A9315" s="1">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4.25" customHeight="1" x14ac:dyDescent="0.25">
      <c r="A9316" s="1">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4.25" customHeight="1" x14ac:dyDescent="0.25">
      <c r="A9317" s="1">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4.25" customHeight="1" x14ac:dyDescent="0.25">
      <c r="A9318" s="1">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4.25" customHeight="1" x14ac:dyDescent="0.25">
      <c r="A9319" s="1">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4.25" customHeight="1" x14ac:dyDescent="0.25">
      <c r="A9320" s="1">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4.25" customHeight="1" x14ac:dyDescent="0.25">
      <c r="A9321" s="1">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4.25" customHeight="1" x14ac:dyDescent="0.25">
      <c r="A9322" s="1">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4.25" customHeight="1" x14ac:dyDescent="0.25">
      <c r="A9323" s="1">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4.25" customHeight="1" x14ac:dyDescent="0.25">
      <c r="A9324" s="1">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4.25" customHeight="1" x14ac:dyDescent="0.25">
      <c r="A9325" s="1">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4.25" customHeight="1" x14ac:dyDescent="0.25">
      <c r="A9326" s="1">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4.25" customHeight="1" x14ac:dyDescent="0.25">
      <c r="A9327" s="1">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4.25" customHeight="1" x14ac:dyDescent="0.25">
      <c r="A9328" s="1">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4.25" customHeight="1" x14ac:dyDescent="0.25">
      <c r="A9329" s="1">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4.25" customHeight="1" x14ac:dyDescent="0.25">
      <c r="A9330" s="1">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4.25" customHeight="1" x14ac:dyDescent="0.25">
      <c r="A9331" s="1">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4.25" customHeight="1" x14ac:dyDescent="0.25">
      <c r="A9332" s="1">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4.25" customHeight="1" x14ac:dyDescent="0.25">
      <c r="A9333" s="1">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4.25" customHeight="1" x14ac:dyDescent="0.25">
      <c r="A9334" s="1">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4.25" customHeight="1" x14ac:dyDescent="0.25">
      <c r="A9335" s="1">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4.25" customHeight="1" x14ac:dyDescent="0.25">
      <c r="A9336" s="1">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4.25" customHeight="1" x14ac:dyDescent="0.25">
      <c r="A9337" s="1">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4.25" customHeight="1" x14ac:dyDescent="0.25">
      <c r="A9338" s="1">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4.25" customHeight="1" x14ac:dyDescent="0.25">
      <c r="A9339" s="1">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4.25" customHeight="1" x14ac:dyDescent="0.25">
      <c r="A9340" s="1">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4.25" customHeight="1" x14ac:dyDescent="0.25">
      <c r="A9341" s="1">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4.25" customHeight="1" x14ac:dyDescent="0.25">
      <c r="A9342" s="1">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4.25" customHeight="1" x14ac:dyDescent="0.25">
      <c r="A9343" s="1">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4.25" customHeight="1" x14ac:dyDescent="0.25">
      <c r="A9344" s="1">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4.25" customHeight="1" x14ac:dyDescent="0.25">
      <c r="A9345" s="1">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4.25" customHeight="1" x14ac:dyDescent="0.25">
      <c r="A9346" s="1">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4.25" customHeight="1" x14ac:dyDescent="0.25">
      <c r="A9347" s="1">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4.25" customHeight="1" x14ac:dyDescent="0.25">
      <c r="A9348" s="1">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4.25" customHeight="1" x14ac:dyDescent="0.25">
      <c r="A9349" s="1">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4.25" customHeight="1" x14ac:dyDescent="0.25">
      <c r="A9350" s="1">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4.25" customHeight="1" x14ac:dyDescent="0.25">
      <c r="A9351" s="1">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4.25" customHeight="1" x14ac:dyDescent="0.25">
      <c r="A9352" s="1">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4.25" customHeight="1" x14ac:dyDescent="0.25">
      <c r="A9353" s="1">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4.25" customHeight="1" x14ac:dyDescent="0.25">
      <c r="A9354" s="1">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4.25" customHeight="1" x14ac:dyDescent="0.25">
      <c r="A9355" s="1">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4.25" customHeight="1" x14ac:dyDescent="0.25">
      <c r="A9356" s="1">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4.25" customHeight="1" x14ac:dyDescent="0.25">
      <c r="A9357" s="1">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4.25" customHeight="1" x14ac:dyDescent="0.25">
      <c r="A9358" s="1">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4.25" customHeight="1" x14ac:dyDescent="0.25">
      <c r="A9359" s="1">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4.25" customHeight="1" x14ac:dyDescent="0.25">
      <c r="A9360" s="1">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4.25" customHeight="1" x14ac:dyDescent="0.25">
      <c r="A9361" s="1">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4.25" customHeight="1" x14ac:dyDescent="0.25">
      <c r="A9362" s="1">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4.25" customHeight="1" x14ac:dyDescent="0.25">
      <c r="A9363" s="1">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4.25" customHeight="1" x14ac:dyDescent="0.25">
      <c r="A9364" s="1">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4.25" customHeight="1" x14ac:dyDescent="0.25">
      <c r="A9365" s="1">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4.25" customHeight="1" x14ac:dyDescent="0.25">
      <c r="A9366" s="1">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4.25" customHeight="1" x14ac:dyDescent="0.25">
      <c r="A9367" s="1">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4.25" customHeight="1" x14ac:dyDescent="0.25">
      <c r="A9368" s="1">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4.25" customHeight="1" x14ac:dyDescent="0.25">
      <c r="A9369" s="1">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4.25" customHeight="1" x14ac:dyDescent="0.25">
      <c r="A9370" s="1">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4.25" customHeight="1" x14ac:dyDescent="0.25">
      <c r="A9371" s="1">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4.25" customHeight="1" x14ac:dyDescent="0.25">
      <c r="A9372" s="1">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4.25" customHeight="1" x14ac:dyDescent="0.25">
      <c r="A9373" s="1">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4.25" customHeight="1" x14ac:dyDescent="0.25">
      <c r="A9374" s="1">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4.25" customHeight="1" x14ac:dyDescent="0.25">
      <c r="A9375" s="1">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4.25" customHeight="1" x14ac:dyDescent="0.25">
      <c r="A9376" s="1">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4.25" customHeight="1" x14ac:dyDescent="0.25">
      <c r="A9377" s="1">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4.25" customHeight="1" x14ac:dyDescent="0.25">
      <c r="A9378" s="1">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4.25" customHeight="1" x14ac:dyDescent="0.25">
      <c r="A9379" s="1">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4.25" customHeight="1" x14ac:dyDescent="0.25">
      <c r="A9380" s="1">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4.25" customHeight="1" x14ac:dyDescent="0.25">
      <c r="A9381" s="1">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4.25" customHeight="1" x14ac:dyDescent="0.25">
      <c r="A9382" s="1">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4.25" customHeight="1" x14ac:dyDescent="0.25">
      <c r="A9383" s="1">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4.25" customHeight="1" x14ac:dyDescent="0.25">
      <c r="A9384" s="1">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4.25" customHeight="1" x14ac:dyDescent="0.25">
      <c r="A9385" s="1">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4.25" customHeight="1" x14ac:dyDescent="0.25">
      <c r="A9386" s="1">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4.25" customHeight="1" x14ac:dyDescent="0.25">
      <c r="A9387" s="1">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4.25" customHeight="1" x14ac:dyDescent="0.25">
      <c r="A9388" s="1">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4.25" customHeight="1" x14ac:dyDescent="0.25">
      <c r="A9389" s="1">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4.25" customHeight="1" x14ac:dyDescent="0.25">
      <c r="A9390" s="1">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4.25" customHeight="1" x14ac:dyDescent="0.25">
      <c r="A9391" s="1">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4.25" customHeight="1" x14ac:dyDescent="0.25">
      <c r="A9392" s="1">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4.25" customHeight="1" x14ac:dyDescent="0.25">
      <c r="A9393" s="1">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4.25" customHeight="1" x14ac:dyDescent="0.25">
      <c r="A9394" s="1">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4.25" customHeight="1" x14ac:dyDescent="0.25">
      <c r="A9395" s="1">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4.25" customHeight="1" x14ac:dyDescent="0.25">
      <c r="A9396" s="1">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4.25" customHeight="1" x14ac:dyDescent="0.25">
      <c r="A9397" s="1">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4.25" customHeight="1" x14ac:dyDescent="0.25">
      <c r="A9398" s="1">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4.25" customHeight="1" x14ac:dyDescent="0.25">
      <c r="A9399" s="1">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4.25" customHeight="1" x14ac:dyDescent="0.25">
      <c r="A9400" s="1">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4.25" customHeight="1" x14ac:dyDescent="0.25">
      <c r="A9401" s="1">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4.25" customHeight="1" x14ac:dyDescent="0.25">
      <c r="A9402" s="1">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4.25" customHeight="1" x14ac:dyDescent="0.25">
      <c r="A9403" s="1">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4.25" customHeight="1" x14ac:dyDescent="0.25">
      <c r="A9404" s="1">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4.25" customHeight="1" x14ac:dyDescent="0.25">
      <c r="A9405" s="1">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4.25" customHeight="1" x14ac:dyDescent="0.25">
      <c r="A9406" s="1">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4.25" customHeight="1" x14ac:dyDescent="0.25">
      <c r="A9407" s="1">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4.25" customHeight="1" x14ac:dyDescent="0.25">
      <c r="A9408" s="1">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4.25" customHeight="1" x14ac:dyDescent="0.25">
      <c r="A9409" s="1">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4.25" customHeight="1" x14ac:dyDescent="0.25">
      <c r="A9410" s="1">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4.25" customHeight="1" x14ac:dyDescent="0.25">
      <c r="A9411" s="1">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4.25" customHeight="1" x14ac:dyDescent="0.25">
      <c r="A9412" s="1">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4.25" customHeight="1" x14ac:dyDescent="0.25">
      <c r="A9413" s="1">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4.25" customHeight="1" x14ac:dyDescent="0.25">
      <c r="A9414" s="1">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4.25" customHeight="1" x14ac:dyDescent="0.25">
      <c r="A9415" s="1">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4.25" customHeight="1" x14ac:dyDescent="0.25">
      <c r="A9416" s="1">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4.25" customHeight="1" x14ac:dyDescent="0.25">
      <c r="A9417" s="1">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4.25" customHeight="1" x14ac:dyDescent="0.25">
      <c r="A9418" s="1">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4.25" customHeight="1" x14ac:dyDescent="0.25">
      <c r="A9419" s="1">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4.25" customHeight="1" x14ac:dyDescent="0.25">
      <c r="A9420" s="1">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4.25" customHeight="1" x14ac:dyDescent="0.25">
      <c r="A9421" s="1">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4.25" customHeight="1" x14ac:dyDescent="0.25">
      <c r="A9422" s="1">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4.25" customHeight="1" x14ac:dyDescent="0.25">
      <c r="A9423" s="1">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4.25" customHeight="1" x14ac:dyDescent="0.25">
      <c r="A9424" s="1">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4.25" customHeight="1" x14ac:dyDescent="0.25">
      <c r="A9425" s="1">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4.25" customHeight="1" x14ac:dyDescent="0.25">
      <c r="A9426" s="1">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4.25" customHeight="1" x14ac:dyDescent="0.25">
      <c r="A9427" s="1">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4.25" customHeight="1" x14ac:dyDescent="0.25">
      <c r="A9428" s="1">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4.25" customHeight="1" x14ac:dyDescent="0.25">
      <c r="A9429" s="1">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4.25" customHeight="1" x14ac:dyDescent="0.25">
      <c r="A9430" s="1">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4.25" customHeight="1" x14ac:dyDescent="0.25">
      <c r="A9431" s="1">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4.25" customHeight="1" x14ac:dyDescent="0.25">
      <c r="A9432" s="1">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4.25" customHeight="1" x14ac:dyDescent="0.25">
      <c r="A9433" s="1">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4.25" customHeight="1" x14ac:dyDescent="0.25">
      <c r="A9434" s="1">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4.25" customHeight="1" x14ac:dyDescent="0.25">
      <c r="A9435" s="1">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4.25" customHeight="1" x14ac:dyDescent="0.25">
      <c r="A9436" s="1">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4.25" customHeight="1" x14ac:dyDescent="0.25">
      <c r="A9437" s="1">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4.25" customHeight="1" x14ac:dyDescent="0.25">
      <c r="A9438" s="1">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4.25" customHeight="1" x14ac:dyDescent="0.25">
      <c r="A9439" s="1">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4.25" customHeight="1" x14ac:dyDescent="0.25">
      <c r="A9440" s="1">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4.25" customHeight="1" x14ac:dyDescent="0.25">
      <c r="A9441" s="1">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4.25" customHeight="1" x14ac:dyDescent="0.25">
      <c r="A9442" s="1">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4.25" customHeight="1" x14ac:dyDescent="0.25">
      <c r="A9443" s="1">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4.25" customHeight="1" x14ac:dyDescent="0.25">
      <c r="A9444" s="1">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4.25" customHeight="1" x14ac:dyDescent="0.25">
      <c r="A9445" s="1">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4.25" customHeight="1" x14ac:dyDescent="0.25">
      <c r="A9446" s="1">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4.25" customHeight="1" x14ac:dyDescent="0.25">
      <c r="A9447" s="1">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4.25" customHeight="1" x14ac:dyDescent="0.25">
      <c r="A9448" s="1">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4.25" customHeight="1" x14ac:dyDescent="0.25">
      <c r="A9449" s="1">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4.25" customHeight="1" x14ac:dyDescent="0.25">
      <c r="A9450" s="1">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4.25" customHeight="1" x14ac:dyDescent="0.25">
      <c r="A9451" s="1">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4.25" customHeight="1" x14ac:dyDescent="0.25">
      <c r="A9452" s="1">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4.25" customHeight="1" x14ac:dyDescent="0.25">
      <c r="A9453" s="1">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4.25" customHeight="1" x14ac:dyDescent="0.25">
      <c r="A9454" s="1">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4.25" customHeight="1" x14ac:dyDescent="0.25">
      <c r="A9455" s="1">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4.25" customHeight="1" x14ac:dyDescent="0.25">
      <c r="A9456" s="1">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4.25" customHeight="1" x14ac:dyDescent="0.25">
      <c r="A9457" s="1">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4.25" customHeight="1" x14ac:dyDescent="0.25">
      <c r="A9458" s="1">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4.25" customHeight="1" x14ac:dyDescent="0.25">
      <c r="A9459" s="1">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4.25" customHeight="1" x14ac:dyDescent="0.25">
      <c r="A9460" s="1">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4.25" customHeight="1" x14ac:dyDescent="0.25">
      <c r="A9461" s="1">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4.25" customHeight="1" x14ac:dyDescent="0.25">
      <c r="A9462" s="1">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4.25" customHeight="1" x14ac:dyDescent="0.25">
      <c r="A9463" s="1">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4.25" customHeight="1" x14ac:dyDescent="0.25">
      <c r="A9464" s="1">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4.25" customHeight="1" x14ac:dyDescent="0.25">
      <c r="A9465" s="1">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4.25" customHeight="1" x14ac:dyDescent="0.25">
      <c r="A9466" s="1">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4.25" customHeight="1" x14ac:dyDescent="0.25">
      <c r="A9467" s="1">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4.25" customHeight="1" x14ac:dyDescent="0.25">
      <c r="A9468" s="1">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4.25" customHeight="1" x14ac:dyDescent="0.25">
      <c r="A9469" s="1">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4.25" customHeight="1" x14ac:dyDescent="0.25">
      <c r="A9470" s="1">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4.25" customHeight="1" x14ac:dyDescent="0.25">
      <c r="A9471" s="1">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4.25" customHeight="1" x14ac:dyDescent="0.25">
      <c r="A9472" s="1">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4.25" customHeight="1" x14ac:dyDescent="0.25">
      <c r="A9473" s="1">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4.25" customHeight="1" x14ac:dyDescent="0.25">
      <c r="A9474" s="1">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4.25" customHeight="1" x14ac:dyDescent="0.25">
      <c r="A9475" s="1">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4.25" customHeight="1" x14ac:dyDescent="0.25">
      <c r="A9476" s="1">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4.25" customHeight="1" x14ac:dyDescent="0.25">
      <c r="A9477" s="1">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4.25" customHeight="1" x14ac:dyDescent="0.25">
      <c r="A9478" s="1">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4.25" customHeight="1" x14ac:dyDescent="0.25">
      <c r="A9479" s="1">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4.25" customHeight="1" x14ac:dyDescent="0.25">
      <c r="A9480" s="1">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4.25" customHeight="1" x14ac:dyDescent="0.25">
      <c r="A9481" s="1">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4.25" customHeight="1" x14ac:dyDescent="0.25">
      <c r="A9482" s="1">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4.25" customHeight="1" x14ac:dyDescent="0.25">
      <c r="A9483" s="1">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4.25" customHeight="1" x14ac:dyDescent="0.25">
      <c r="A9484" s="1">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4.25" customHeight="1" x14ac:dyDescent="0.25">
      <c r="A9485" s="1">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4.25" customHeight="1" x14ac:dyDescent="0.25">
      <c r="A9486" s="1">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4.25" customHeight="1" x14ac:dyDescent="0.25">
      <c r="A9487" s="1">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4.25" customHeight="1" x14ac:dyDescent="0.25">
      <c r="A9488" s="1">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4.25" customHeight="1" x14ac:dyDescent="0.25">
      <c r="A9489" s="1">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4.25" customHeight="1" x14ac:dyDescent="0.25">
      <c r="A9490" s="1">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4.25" customHeight="1" x14ac:dyDescent="0.25">
      <c r="A9491" s="1">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4.25" customHeight="1" x14ac:dyDescent="0.25">
      <c r="A9492" s="1">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4.25" customHeight="1" x14ac:dyDescent="0.25">
      <c r="A9493" s="1">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4.25" customHeight="1" x14ac:dyDescent="0.25">
      <c r="A9494" s="1">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4.25" customHeight="1" x14ac:dyDescent="0.25">
      <c r="A9495" s="1">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4.25" customHeight="1" x14ac:dyDescent="0.25">
      <c r="A9496" s="1">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4.25" customHeight="1" x14ac:dyDescent="0.25">
      <c r="A9497" s="1">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4.25" customHeight="1" x14ac:dyDescent="0.25">
      <c r="A9498" s="1">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4.25" customHeight="1" x14ac:dyDescent="0.25">
      <c r="A9499" s="1">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4.25" customHeight="1" x14ac:dyDescent="0.25">
      <c r="A9500" s="1">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4.25" customHeight="1" x14ac:dyDescent="0.25">
      <c r="A9501" s="1">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4.25" customHeight="1" x14ac:dyDescent="0.25">
      <c r="A9502" s="1">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4.25" customHeight="1" x14ac:dyDescent="0.25">
      <c r="A9503" s="1">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4.25" customHeight="1" x14ac:dyDescent="0.25">
      <c r="A9504" s="1">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4.25" customHeight="1" x14ac:dyDescent="0.25">
      <c r="A9505" s="1">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4.25" customHeight="1" x14ac:dyDescent="0.25">
      <c r="A9506" s="1">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4.25" customHeight="1" x14ac:dyDescent="0.25">
      <c r="A9507" s="1">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4.25" customHeight="1" x14ac:dyDescent="0.25">
      <c r="A9508" s="1">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4.25" customHeight="1" x14ac:dyDescent="0.25">
      <c r="A9509" s="1">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4.25" customHeight="1" x14ac:dyDescent="0.25">
      <c r="A9510" s="1">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4.25" customHeight="1" x14ac:dyDescent="0.25">
      <c r="A9511" s="1">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4.25" customHeight="1" x14ac:dyDescent="0.25">
      <c r="A9512" s="1">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4.25" customHeight="1" x14ac:dyDescent="0.25">
      <c r="A9513" s="1">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4.25" customHeight="1" x14ac:dyDescent="0.25">
      <c r="A9514" s="1">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4.25" customHeight="1" x14ac:dyDescent="0.25">
      <c r="A9515" s="1">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4.25" customHeight="1" x14ac:dyDescent="0.25">
      <c r="A9516" s="1">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4.25" customHeight="1" x14ac:dyDescent="0.25">
      <c r="A9517" s="1">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4.25" customHeight="1" x14ac:dyDescent="0.25">
      <c r="A9518" s="1">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4.25" customHeight="1" x14ac:dyDescent="0.25">
      <c r="A9519" s="1">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4.25" customHeight="1" x14ac:dyDescent="0.25">
      <c r="A9520" s="1">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4.25" customHeight="1" x14ac:dyDescent="0.25">
      <c r="A9521" s="1">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4.25" customHeight="1" x14ac:dyDescent="0.25">
      <c r="A9522" s="1">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4.25" customHeight="1" x14ac:dyDescent="0.25">
      <c r="A9523" s="1">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4.25" customHeight="1" x14ac:dyDescent="0.25">
      <c r="A9524" s="1">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4.25" customHeight="1" x14ac:dyDescent="0.25">
      <c r="A9525" s="1">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4.25" customHeight="1" x14ac:dyDescent="0.25">
      <c r="A9526" s="1">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4.25" customHeight="1" x14ac:dyDescent="0.25">
      <c r="A9527" s="1">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4.25" customHeight="1" x14ac:dyDescent="0.25">
      <c r="A9528" s="1">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4.25" customHeight="1" x14ac:dyDescent="0.25">
      <c r="A9529" s="1">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4.25" customHeight="1" x14ac:dyDescent="0.25">
      <c r="A9530" s="1">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4.25" customHeight="1" x14ac:dyDescent="0.25">
      <c r="A9531" s="1">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4.25" customHeight="1" x14ac:dyDescent="0.25">
      <c r="A9532" s="1">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4.25" customHeight="1" x14ac:dyDescent="0.25">
      <c r="A9533" s="1">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4.25" customHeight="1" x14ac:dyDescent="0.25">
      <c r="A9534" s="1">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4.25" customHeight="1" x14ac:dyDescent="0.25">
      <c r="A9535" s="1">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4.25" customHeight="1" x14ac:dyDescent="0.25">
      <c r="A9536" s="1">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4.25" customHeight="1" x14ac:dyDescent="0.25">
      <c r="A9537" s="1">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4.25" customHeight="1" x14ac:dyDescent="0.25">
      <c r="A9538" s="1">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4.25" customHeight="1" x14ac:dyDescent="0.25">
      <c r="A9539" s="1">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4.25" customHeight="1" x14ac:dyDescent="0.25">
      <c r="A9540" s="1">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4.25" customHeight="1" x14ac:dyDescent="0.25">
      <c r="A9541" s="1">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4.25" customHeight="1" x14ac:dyDescent="0.25">
      <c r="A9542" s="1">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4.25" customHeight="1" x14ac:dyDescent="0.25">
      <c r="A9543" s="1">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4.25" customHeight="1" x14ac:dyDescent="0.25">
      <c r="A9544" s="1">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4.25" customHeight="1" x14ac:dyDescent="0.25">
      <c r="A9545" s="1">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4.25" customHeight="1" x14ac:dyDescent="0.25">
      <c r="A9546" s="1">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4.25" customHeight="1" x14ac:dyDescent="0.25">
      <c r="A9547" s="1">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4.25" customHeight="1" x14ac:dyDescent="0.25">
      <c r="A9548" s="1">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4.25" customHeight="1" x14ac:dyDescent="0.25">
      <c r="A9549" s="1">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4.25" customHeight="1" x14ac:dyDescent="0.25">
      <c r="A9550" s="1">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4.25" customHeight="1" x14ac:dyDescent="0.25">
      <c r="A9551" s="1">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4.25" customHeight="1" x14ac:dyDescent="0.25">
      <c r="A9552" s="1">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4.25" customHeight="1" x14ac:dyDescent="0.25">
      <c r="A9553" s="1">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4.25" customHeight="1" x14ac:dyDescent="0.25">
      <c r="A9554" s="1">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4.25" customHeight="1" x14ac:dyDescent="0.25">
      <c r="A9555" s="1">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4.25" customHeight="1" x14ac:dyDescent="0.25">
      <c r="A9556" s="1">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4.25" customHeight="1" x14ac:dyDescent="0.25">
      <c r="A9557" s="1">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4.25" customHeight="1" x14ac:dyDescent="0.25">
      <c r="A9558" s="1">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4.25" customHeight="1" x14ac:dyDescent="0.25">
      <c r="A9559" s="1">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4.25" customHeight="1" x14ac:dyDescent="0.25">
      <c r="A9560" s="1">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4.25" customHeight="1" x14ac:dyDescent="0.25">
      <c r="A9561" s="1">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4.25" customHeight="1" x14ac:dyDescent="0.25">
      <c r="A9562" s="1">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4.25" customHeight="1" x14ac:dyDescent="0.25">
      <c r="A9563" s="1">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4.25" customHeight="1" x14ac:dyDescent="0.25">
      <c r="A9564" s="1">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4.25" customHeight="1" x14ac:dyDescent="0.25">
      <c r="A9565" s="1">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4.25" customHeight="1" x14ac:dyDescent="0.25">
      <c r="A9566" s="1">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4.25" customHeight="1" x14ac:dyDescent="0.25">
      <c r="A9567" s="1">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4.25" customHeight="1" x14ac:dyDescent="0.25">
      <c r="A9568" s="1">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4.25" customHeight="1" x14ac:dyDescent="0.25">
      <c r="A9569" s="1">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4.25" customHeight="1" x14ac:dyDescent="0.25">
      <c r="A9570" s="1">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4.25" customHeight="1" x14ac:dyDescent="0.25">
      <c r="A9571" s="1">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4.25" customHeight="1" x14ac:dyDescent="0.25">
      <c r="A9572" s="1">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4.25" customHeight="1" x14ac:dyDescent="0.25">
      <c r="A9573" s="1">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4.25" customHeight="1" x14ac:dyDescent="0.25">
      <c r="A9574" s="1">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4.25" customHeight="1" x14ac:dyDescent="0.25">
      <c r="A9575" s="1">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4.25" customHeight="1" x14ac:dyDescent="0.25">
      <c r="A9576" s="1">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4.25" customHeight="1" x14ac:dyDescent="0.25">
      <c r="A9577" s="1">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4.25" customHeight="1" x14ac:dyDescent="0.25">
      <c r="A9578" s="1">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4.25" customHeight="1" x14ac:dyDescent="0.25">
      <c r="A9579" s="1">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4.25" customHeight="1" x14ac:dyDescent="0.25">
      <c r="A9580" s="1">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4.25" customHeight="1" x14ac:dyDescent="0.25">
      <c r="A9581" s="1">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4.25" customHeight="1" x14ac:dyDescent="0.25">
      <c r="A9582" s="1">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4.25" customHeight="1" x14ac:dyDescent="0.25">
      <c r="A9583" s="1">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4.25" customHeight="1" x14ac:dyDescent="0.25">
      <c r="A9584" s="1">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4.25" customHeight="1" x14ac:dyDescent="0.25">
      <c r="A9585" s="1">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4.25" customHeight="1" x14ac:dyDescent="0.25">
      <c r="A9586" s="1">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4.25" customHeight="1" x14ac:dyDescent="0.25">
      <c r="A9587" s="1">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4.25" customHeight="1" x14ac:dyDescent="0.25">
      <c r="A9588" s="1">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4.25" customHeight="1" x14ac:dyDescent="0.25">
      <c r="A9589" s="1">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4.25" customHeight="1" x14ac:dyDescent="0.25">
      <c r="A9590" s="1">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4.25" customHeight="1" x14ac:dyDescent="0.25">
      <c r="A9591" s="1">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4.25" customHeight="1" x14ac:dyDescent="0.25">
      <c r="A9592" s="1">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4.25" customHeight="1" x14ac:dyDescent="0.25">
      <c r="A9593" s="1">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4.25" customHeight="1" x14ac:dyDescent="0.25">
      <c r="A9594" s="1">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4.25" customHeight="1" x14ac:dyDescent="0.25">
      <c r="A9595" s="1">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4.25" customHeight="1" x14ac:dyDescent="0.25">
      <c r="A9596" s="1">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4.25" customHeight="1" x14ac:dyDescent="0.25">
      <c r="A9597" s="1">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4.25" customHeight="1" x14ac:dyDescent="0.25">
      <c r="A9598" s="1">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4.25" customHeight="1" x14ac:dyDescent="0.25">
      <c r="A9599" s="1">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4.25" customHeight="1" x14ac:dyDescent="0.25">
      <c r="A9600" s="1">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4.25" customHeight="1" x14ac:dyDescent="0.25">
      <c r="A9601" s="1">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4.25" customHeight="1" x14ac:dyDescent="0.25">
      <c r="A9602" s="1">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4.25" customHeight="1" x14ac:dyDescent="0.25">
      <c r="A9603" s="1">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4.25" customHeight="1" x14ac:dyDescent="0.25">
      <c r="A9604" s="1">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4.25" customHeight="1" x14ac:dyDescent="0.25">
      <c r="A9605" s="1">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4.25" customHeight="1" x14ac:dyDescent="0.25">
      <c r="A9606" s="1">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4.25" customHeight="1" x14ac:dyDescent="0.25">
      <c r="A9607" s="1">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4.25" customHeight="1" x14ac:dyDescent="0.25">
      <c r="A9608" s="1">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4.25" customHeight="1" x14ac:dyDescent="0.25">
      <c r="A9609" s="1">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4.25" customHeight="1" x14ac:dyDescent="0.25">
      <c r="A9610" s="1">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4.25" customHeight="1" x14ac:dyDescent="0.25">
      <c r="A9611" s="1">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4.25" customHeight="1" x14ac:dyDescent="0.25">
      <c r="A9612" s="1">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4.25" customHeight="1" x14ac:dyDescent="0.25">
      <c r="A9613" s="1">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4.25" customHeight="1" x14ac:dyDescent="0.25">
      <c r="A9614" s="1">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4.25" customHeight="1" x14ac:dyDescent="0.25">
      <c r="A9615" s="1">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4.25" customHeight="1" x14ac:dyDescent="0.25">
      <c r="A9616" s="1">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4.25" customHeight="1" x14ac:dyDescent="0.25">
      <c r="A9617" s="1">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4.25" customHeight="1" x14ac:dyDescent="0.25">
      <c r="A9618" s="1">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4.25" customHeight="1" x14ac:dyDescent="0.25">
      <c r="A9619" s="1">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4.25" customHeight="1" x14ac:dyDescent="0.25">
      <c r="A9620" s="1">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4.25" customHeight="1" x14ac:dyDescent="0.25">
      <c r="A9621" s="1">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4.25" customHeight="1" x14ac:dyDescent="0.25">
      <c r="A9622" s="1">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4.25" customHeight="1" x14ac:dyDescent="0.25">
      <c r="A9623" s="1">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4.25" customHeight="1" x14ac:dyDescent="0.25">
      <c r="A9624" s="1">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4.25" customHeight="1" x14ac:dyDescent="0.25">
      <c r="A9625" s="1">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4.25" customHeight="1" x14ac:dyDescent="0.25">
      <c r="A9626" s="1">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4.25" customHeight="1" x14ac:dyDescent="0.25">
      <c r="A9627" s="1">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4.25" customHeight="1" x14ac:dyDescent="0.25">
      <c r="A9628" s="1">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4.25" customHeight="1" x14ac:dyDescent="0.25">
      <c r="A9629" s="1">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4.25" customHeight="1" x14ac:dyDescent="0.25">
      <c r="A9630" s="1">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4.25" customHeight="1" x14ac:dyDescent="0.25">
      <c r="A9631" s="1">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4.25" customHeight="1" x14ac:dyDescent="0.25">
      <c r="A9632" s="1">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4.25" customHeight="1" x14ac:dyDescent="0.25">
      <c r="A9633" s="1">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4.25" customHeight="1" x14ac:dyDescent="0.25">
      <c r="A9634" s="1">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4.25" customHeight="1" x14ac:dyDescent="0.25">
      <c r="A9635" s="1">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4.25" customHeight="1" x14ac:dyDescent="0.25">
      <c r="A9636" s="1">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4.25" customHeight="1" x14ac:dyDescent="0.25">
      <c r="A9637" s="1">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4.25" customHeight="1" x14ac:dyDescent="0.25">
      <c r="A9638" s="1">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4.25" customHeight="1" x14ac:dyDescent="0.25">
      <c r="A9639" s="1">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4.25" customHeight="1" x14ac:dyDescent="0.25">
      <c r="A9640" s="1">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4.25" customHeight="1" x14ac:dyDescent="0.25">
      <c r="A9641" s="1">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4.25" customHeight="1" x14ac:dyDescent="0.25">
      <c r="A9642" s="1">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4.25" customHeight="1" x14ac:dyDescent="0.25">
      <c r="A9643" s="1">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4.25" customHeight="1" x14ac:dyDescent="0.25">
      <c r="A9644" s="1">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4.25" customHeight="1" x14ac:dyDescent="0.25">
      <c r="A9645" s="1">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4.25" customHeight="1" x14ac:dyDescent="0.25">
      <c r="A9646" s="1">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4.25" customHeight="1" x14ac:dyDescent="0.25">
      <c r="A9647" s="1">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4.25" customHeight="1" x14ac:dyDescent="0.25">
      <c r="A9648" s="1">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4.25" customHeight="1" x14ac:dyDescent="0.25">
      <c r="A9649" s="1">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4.25" customHeight="1" x14ac:dyDescent="0.25">
      <c r="A9650" s="1">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4.25" customHeight="1" x14ac:dyDescent="0.25">
      <c r="A9651" s="1">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4.25" customHeight="1" x14ac:dyDescent="0.25">
      <c r="A9652" s="1">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4.25" customHeight="1" x14ac:dyDescent="0.25">
      <c r="A9653" s="1">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4.25" customHeight="1" x14ac:dyDescent="0.25">
      <c r="A9654" s="1">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4.25" customHeight="1" x14ac:dyDescent="0.25">
      <c r="A9655" s="1">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4.25" customHeight="1" x14ac:dyDescent="0.25">
      <c r="A9656" s="1">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4.25" customHeight="1" x14ac:dyDescent="0.25">
      <c r="A9657" s="1">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4.25" customHeight="1" x14ac:dyDescent="0.25">
      <c r="A9658" s="1">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4.25" customHeight="1" x14ac:dyDescent="0.25">
      <c r="A9659" s="1">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4.25" customHeight="1" x14ac:dyDescent="0.25">
      <c r="A9660" s="1">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4.25" customHeight="1" x14ac:dyDescent="0.25">
      <c r="A9661" s="1">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4.25" customHeight="1" x14ac:dyDescent="0.25">
      <c r="A9662" s="1">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4.25" customHeight="1" x14ac:dyDescent="0.25">
      <c r="A9663" s="1">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4.25" customHeight="1" x14ac:dyDescent="0.25">
      <c r="A9664" s="1">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4.25" customHeight="1" x14ac:dyDescent="0.25">
      <c r="A9665" s="1">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4.25" customHeight="1" x14ac:dyDescent="0.25">
      <c r="A9666" s="1">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4.25" customHeight="1" x14ac:dyDescent="0.25">
      <c r="A9667" s="1">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4.25" customHeight="1" x14ac:dyDescent="0.25">
      <c r="A9668" s="1">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4.25" customHeight="1" x14ac:dyDescent="0.25">
      <c r="A9669" s="1">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4.25" customHeight="1" x14ac:dyDescent="0.25">
      <c r="A9670" s="1">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4.25" customHeight="1" x14ac:dyDescent="0.25">
      <c r="A9671" s="1">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4.25" customHeight="1" x14ac:dyDescent="0.25">
      <c r="A9672" s="1">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4.25" customHeight="1" x14ac:dyDescent="0.25">
      <c r="A9673" s="1">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4.25" customHeight="1" x14ac:dyDescent="0.25">
      <c r="A9674" s="1">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4.25" customHeight="1" x14ac:dyDescent="0.25">
      <c r="A9675" s="1">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4.25" customHeight="1" x14ac:dyDescent="0.25">
      <c r="A9676" s="1">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4.25" customHeight="1" x14ac:dyDescent="0.25">
      <c r="A9677" s="1">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4.25" customHeight="1" x14ac:dyDescent="0.25">
      <c r="A9678" s="1">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4.25" customHeight="1" x14ac:dyDescent="0.25">
      <c r="A9679" s="1">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4.25" customHeight="1" x14ac:dyDescent="0.25">
      <c r="A9680" s="1">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4.25" customHeight="1" x14ac:dyDescent="0.25">
      <c r="A9681" s="1">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4.25" customHeight="1" x14ac:dyDescent="0.25">
      <c r="A9682" s="1">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4.25" customHeight="1" x14ac:dyDescent="0.25">
      <c r="A9683" s="1">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4.25" customHeight="1" x14ac:dyDescent="0.25">
      <c r="A9684" s="1">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4.25" customHeight="1" x14ac:dyDescent="0.25">
      <c r="A9685" s="1">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4.25" customHeight="1" x14ac:dyDescent="0.25">
      <c r="A9686" s="1">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4.25" customHeight="1" x14ac:dyDescent="0.25">
      <c r="A9687" s="1">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4.25" customHeight="1" x14ac:dyDescent="0.25">
      <c r="A9688" s="1">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4.25" customHeight="1" x14ac:dyDescent="0.25">
      <c r="A9689" s="1">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4.25" customHeight="1" x14ac:dyDescent="0.25">
      <c r="A9690" s="1">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4.25" customHeight="1" x14ac:dyDescent="0.25">
      <c r="A9691" s="1">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4.25" customHeight="1" x14ac:dyDescent="0.25">
      <c r="A9692" s="1">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4.25" customHeight="1" x14ac:dyDescent="0.25">
      <c r="A9693" s="1">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4.25" customHeight="1" x14ac:dyDescent="0.25">
      <c r="A9694" s="1">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4.25" customHeight="1" x14ac:dyDescent="0.25">
      <c r="A9695" s="1">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4.25" customHeight="1" x14ac:dyDescent="0.25">
      <c r="A9696" s="1">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4.25" customHeight="1" x14ac:dyDescent="0.25">
      <c r="A9697" s="1">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4.25" customHeight="1" x14ac:dyDescent="0.25">
      <c r="A9698" s="1">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4.25" customHeight="1" x14ac:dyDescent="0.25">
      <c r="A9699" s="1">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4.25" customHeight="1" x14ac:dyDescent="0.25">
      <c r="A9700" s="1">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4.25" customHeight="1" x14ac:dyDescent="0.25">
      <c r="A9701" s="1">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4.25" customHeight="1" x14ac:dyDescent="0.25">
      <c r="A9702" s="1">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4.25" customHeight="1" x14ac:dyDescent="0.25">
      <c r="A9703" s="1">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4.25" customHeight="1" x14ac:dyDescent="0.25">
      <c r="A9704" s="1">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4.25" customHeight="1" x14ac:dyDescent="0.25">
      <c r="A9705" s="1">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4.25" customHeight="1" x14ac:dyDescent="0.25">
      <c r="A9706" s="1">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4.25" customHeight="1" x14ac:dyDescent="0.25">
      <c r="A9707" s="1">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4.25" customHeight="1" x14ac:dyDescent="0.25">
      <c r="A9708" s="1">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4.25" customHeight="1" x14ac:dyDescent="0.25">
      <c r="A9709" s="1">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4.25" customHeight="1" x14ac:dyDescent="0.25">
      <c r="A9710" s="1">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4.25" customHeight="1" x14ac:dyDescent="0.25">
      <c r="A9711" s="1">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4.25" customHeight="1" x14ac:dyDescent="0.25">
      <c r="A9712" s="1">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4.25" customHeight="1" x14ac:dyDescent="0.25">
      <c r="A9713" s="1">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4.25" customHeight="1" x14ac:dyDescent="0.25">
      <c r="A9714" s="1">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4.25" customHeight="1" x14ac:dyDescent="0.25">
      <c r="A9715" s="1">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4.25" customHeight="1" x14ac:dyDescent="0.25">
      <c r="A9716" s="1">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4.25" customHeight="1" x14ac:dyDescent="0.25">
      <c r="A9717" s="1">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4.25" customHeight="1" x14ac:dyDescent="0.25">
      <c r="A9718" s="1">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4.25" customHeight="1" x14ac:dyDescent="0.25">
      <c r="A9719" s="1">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4.25" customHeight="1" x14ac:dyDescent="0.25">
      <c r="A9720" s="1">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4.25" customHeight="1" x14ac:dyDescent="0.25">
      <c r="A9721" s="1">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4.25" customHeight="1" x14ac:dyDescent="0.25">
      <c r="A9722" s="1">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4.25" customHeight="1" x14ac:dyDescent="0.25">
      <c r="A9723" s="1">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4.25" customHeight="1" x14ac:dyDescent="0.25">
      <c r="A9724" s="1">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4.25" customHeight="1" x14ac:dyDescent="0.25">
      <c r="A9725" s="1">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4.25" customHeight="1" x14ac:dyDescent="0.25">
      <c r="A9726" s="1">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4.25" customHeight="1" x14ac:dyDescent="0.25">
      <c r="A9727" s="1">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4.25" customHeight="1" x14ac:dyDescent="0.25">
      <c r="A9728" s="1">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4.25" customHeight="1" x14ac:dyDescent="0.25">
      <c r="A9729" s="1">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4.25" customHeight="1" x14ac:dyDescent="0.25">
      <c r="A9730" s="1">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4.25" customHeight="1" x14ac:dyDescent="0.25">
      <c r="A9731" s="1">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4.25" customHeight="1" x14ac:dyDescent="0.25">
      <c r="A9732" s="1">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4.25" customHeight="1" x14ac:dyDescent="0.25">
      <c r="A9733" s="1">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4.25" customHeight="1" x14ac:dyDescent="0.25">
      <c r="A9734" s="1">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4.25" customHeight="1" x14ac:dyDescent="0.25">
      <c r="A9735" s="1">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4.25" customHeight="1" x14ac:dyDescent="0.25">
      <c r="A9736" s="1">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4.25" customHeight="1" x14ac:dyDescent="0.25">
      <c r="A9737" s="1">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4.25" customHeight="1" x14ac:dyDescent="0.25">
      <c r="A9738" s="1">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4.25" customHeight="1" x14ac:dyDescent="0.25">
      <c r="A9739" s="1">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4.25" customHeight="1" x14ac:dyDescent="0.25">
      <c r="A9740" s="1">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4.25" customHeight="1" x14ac:dyDescent="0.25">
      <c r="A9741" s="1">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4.25" customHeight="1" x14ac:dyDescent="0.25">
      <c r="A9742" s="1">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4.25" customHeight="1" x14ac:dyDescent="0.25">
      <c r="A9743" s="1">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4.25" customHeight="1" x14ac:dyDescent="0.25">
      <c r="A9744" s="1">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4.25" customHeight="1" x14ac:dyDescent="0.25">
      <c r="A9745" s="1">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4.25" customHeight="1" x14ac:dyDescent="0.25">
      <c r="A9746" s="1">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4.25" customHeight="1" x14ac:dyDescent="0.25">
      <c r="A9747" s="1">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4.25" customHeight="1" x14ac:dyDescent="0.25">
      <c r="A9748" s="1">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4.25" customHeight="1" x14ac:dyDescent="0.25">
      <c r="A9749" s="1">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4.25" customHeight="1" x14ac:dyDescent="0.25">
      <c r="A9750" s="1">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4.25" customHeight="1" x14ac:dyDescent="0.25">
      <c r="A9751" s="1">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4.25" customHeight="1" x14ac:dyDescent="0.25">
      <c r="A9752" s="1">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4.25" customHeight="1" x14ac:dyDescent="0.25">
      <c r="A9753" s="1">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4.25" customHeight="1" x14ac:dyDescent="0.25">
      <c r="A9754" s="1">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4.25" customHeight="1" x14ac:dyDescent="0.25">
      <c r="A9755" s="1">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4.25" customHeight="1" x14ac:dyDescent="0.25">
      <c r="A9756" s="1">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4.25" customHeight="1" x14ac:dyDescent="0.25">
      <c r="A9757" s="1">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4.25" customHeight="1" x14ac:dyDescent="0.25">
      <c r="A9758" s="1">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4.25" customHeight="1" x14ac:dyDescent="0.25">
      <c r="A9759" s="1">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4.25" customHeight="1" x14ac:dyDescent="0.25">
      <c r="A9760" s="1">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4.25" customHeight="1" x14ac:dyDescent="0.25">
      <c r="A9761" s="1">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4.25" customHeight="1" x14ac:dyDescent="0.25">
      <c r="A9762" s="1">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4.25" customHeight="1" x14ac:dyDescent="0.25">
      <c r="A9763" s="1">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4.25" customHeight="1" x14ac:dyDescent="0.25">
      <c r="A9764" s="1">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4.25" customHeight="1" x14ac:dyDescent="0.25">
      <c r="A9765" s="1">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4.25" customHeight="1" x14ac:dyDescent="0.25">
      <c r="A9766" s="1">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4.25" customHeight="1" x14ac:dyDescent="0.25">
      <c r="A9767" s="1">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4.25" customHeight="1" x14ac:dyDescent="0.25">
      <c r="A9768" s="1">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4.25" customHeight="1" x14ac:dyDescent="0.25">
      <c r="A9769" s="1">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4.25" customHeight="1" x14ac:dyDescent="0.25">
      <c r="A9770" s="1">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4.25" customHeight="1" x14ac:dyDescent="0.25">
      <c r="A9771" s="1">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4.25" customHeight="1" x14ac:dyDescent="0.25">
      <c r="A9772" s="1">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4.25" customHeight="1" x14ac:dyDescent="0.25">
      <c r="A9773" s="1">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4.25" customHeight="1" x14ac:dyDescent="0.25">
      <c r="A9774" s="1">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4.25" customHeight="1" x14ac:dyDescent="0.25">
      <c r="A9775" s="1">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4.25" customHeight="1" x14ac:dyDescent="0.25">
      <c r="A9776" s="1">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4.25" customHeight="1" x14ac:dyDescent="0.25">
      <c r="A9777" s="1">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4.25" customHeight="1" x14ac:dyDescent="0.25">
      <c r="A9778" s="1">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4.25" customHeight="1" x14ac:dyDescent="0.25">
      <c r="A9779" s="1">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4.25" customHeight="1" x14ac:dyDescent="0.25">
      <c r="A9780" s="1">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4.25" customHeight="1" x14ac:dyDescent="0.25">
      <c r="A9781" s="1">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4.25" customHeight="1" x14ac:dyDescent="0.25">
      <c r="A9782" s="1">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4.25" customHeight="1" x14ac:dyDescent="0.25">
      <c r="A9783" s="1">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4.25" customHeight="1" x14ac:dyDescent="0.25">
      <c r="A9784" s="1">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4.25" customHeight="1" x14ac:dyDescent="0.25">
      <c r="A9785" s="1">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4.25" customHeight="1" x14ac:dyDescent="0.25">
      <c r="A9786" s="1">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4.25" customHeight="1" x14ac:dyDescent="0.25">
      <c r="A9787" s="1">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4.25" customHeight="1" x14ac:dyDescent="0.25">
      <c r="A9788" s="1">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4.25" customHeight="1" x14ac:dyDescent="0.25">
      <c r="A9789" s="1">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4.25" customHeight="1" x14ac:dyDescent="0.25">
      <c r="A9790" s="1">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4.25" customHeight="1" x14ac:dyDescent="0.25">
      <c r="A9791" s="1">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4.25" customHeight="1" x14ac:dyDescent="0.25">
      <c r="A9792" s="1">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4.25" customHeight="1" x14ac:dyDescent="0.25">
      <c r="A9793" s="1">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4.25" customHeight="1" x14ac:dyDescent="0.25">
      <c r="A9794" s="1">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4.25" customHeight="1" x14ac:dyDescent="0.25">
      <c r="A9795" s="1">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4.25" customHeight="1" x14ac:dyDescent="0.25">
      <c r="A9796" s="1">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4.25" customHeight="1" x14ac:dyDescent="0.25">
      <c r="A9797" s="1">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4.25" customHeight="1" x14ac:dyDescent="0.25">
      <c r="A9798" s="1">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4.25" customHeight="1" x14ac:dyDescent="0.25">
      <c r="A9799" s="1">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4.25" customHeight="1" x14ac:dyDescent="0.25">
      <c r="A9800" s="1">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4.25" customHeight="1" x14ac:dyDescent="0.25">
      <c r="A9801" s="1">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4.25" customHeight="1" x14ac:dyDescent="0.25">
      <c r="A9802" s="1">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4.25" customHeight="1" x14ac:dyDescent="0.25">
      <c r="A9803" s="1">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4.25" customHeight="1" x14ac:dyDescent="0.25">
      <c r="A9804" s="1">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4.25" customHeight="1" x14ac:dyDescent="0.25">
      <c r="A9805" s="1">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4.25" customHeight="1" x14ac:dyDescent="0.25">
      <c r="A9806" s="1">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4.25" customHeight="1" x14ac:dyDescent="0.25">
      <c r="A9807" s="1">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4.25" customHeight="1" x14ac:dyDescent="0.25">
      <c r="A9808" s="1">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4.25" customHeight="1" x14ac:dyDescent="0.25">
      <c r="A9809" s="1">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4.25" customHeight="1" x14ac:dyDescent="0.25">
      <c r="A9810" s="1">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4.25" customHeight="1" x14ac:dyDescent="0.25">
      <c r="A9811" s="1">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4.25" customHeight="1" x14ac:dyDescent="0.25">
      <c r="A9812" s="1">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4.25" customHeight="1" x14ac:dyDescent="0.25">
      <c r="A9813" s="1">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4.25" customHeight="1" x14ac:dyDescent="0.25">
      <c r="A9814" s="1">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4.25" customHeight="1" x14ac:dyDescent="0.25">
      <c r="A9815" s="1">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4.25" customHeight="1" x14ac:dyDescent="0.25">
      <c r="A9816" s="1">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4.25" customHeight="1" x14ac:dyDescent="0.25">
      <c r="A9817" s="1">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4.25" customHeight="1" x14ac:dyDescent="0.25">
      <c r="A9818" s="1">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4.25" customHeight="1" x14ac:dyDescent="0.25">
      <c r="A9819" s="1">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4.25" customHeight="1" x14ac:dyDescent="0.25">
      <c r="A9820" s="1">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4.25" customHeight="1" x14ac:dyDescent="0.25">
      <c r="A9821" s="1">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4.25" customHeight="1" x14ac:dyDescent="0.25">
      <c r="A9822" s="1">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4.25" customHeight="1" x14ac:dyDescent="0.25">
      <c r="A9823" s="1">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4.25" customHeight="1" x14ac:dyDescent="0.25">
      <c r="A9824" s="1">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4.25" customHeight="1" x14ac:dyDescent="0.25">
      <c r="A9825" s="1">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4.25" customHeight="1" x14ac:dyDescent="0.25">
      <c r="A9826" s="1">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4.25" customHeight="1" x14ac:dyDescent="0.25">
      <c r="A9827" s="1">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4.25" customHeight="1" x14ac:dyDescent="0.25">
      <c r="A9828" s="1">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4.25" customHeight="1" x14ac:dyDescent="0.25">
      <c r="A9829" s="1">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4.25" customHeight="1" x14ac:dyDescent="0.25">
      <c r="A9830" s="1">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4.25" customHeight="1" x14ac:dyDescent="0.25">
      <c r="A9831" s="1">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4.25" customHeight="1" x14ac:dyDescent="0.25">
      <c r="A9832" s="1">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4.25" customHeight="1" x14ac:dyDescent="0.25">
      <c r="A9833" s="1">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4.25" customHeight="1" x14ac:dyDescent="0.25">
      <c r="A9834" s="1">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4.25" customHeight="1" x14ac:dyDescent="0.25">
      <c r="A9835" s="1">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4.25" customHeight="1" x14ac:dyDescent="0.25">
      <c r="A9836" s="1">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4.25" customHeight="1" x14ac:dyDescent="0.25">
      <c r="A9837" s="1">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4.25" customHeight="1" x14ac:dyDescent="0.25">
      <c r="A9838" s="1">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4.25" customHeight="1" x14ac:dyDescent="0.25">
      <c r="A9839" s="1">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4.25" customHeight="1" x14ac:dyDescent="0.25">
      <c r="A9840" s="1">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4.25" customHeight="1" x14ac:dyDescent="0.25">
      <c r="A9841" s="1">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4.25" customHeight="1" x14ac:dyDescent="0.25">
      <c r="A9842" s="1">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4.25" customHeight="1" x14ac:dyDescent="0.25">
      <c r="A9843" s="1">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4.25" customHeight="1" x14ac:dyDescent="0.25">
      <c r="A9844" s="1">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4.25" customHeight="1" x14ac:dyDescent="0.25">
      <c r="A9845" s="1">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4.25" customHeight="1" x14ac:dyDescent="0.25">
      <c r="A9846" s="1">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4.25" customHeight="1" x14ac:dyDescent="0.25">
      <c r="A9847" s="1">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4.25" customHeight="1" x14ac:dyDescent="0.25">
      <c r="A9848" s="1">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4.25" customHeight="1" x14ac:dyDescent="0.25">
      <c r="A9849" s="1">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4.25" customHeight="1" x14ac:dyDescent="0.25">
      <c r="A9850" s="1">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4.25" customHeight="1" x14ac:dyDescent="0.25">
      <c r="A9851" s="1">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4.25" customHeight="1" x14ac:dyDescent="0.25">
      <c r="A9852" s="1">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4.25" customHeight="1" x14ac:dyDescent="0.25">
      <c r="A9853" s="1">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4.25" customHeight="1" x14ac:dyDescent="0.25">
      <c r="A9854" s="1">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4.25" customHeight="1" x14ac:dyDescent="0.25">
      <c r="A9855" s="1">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4.25" customHeight="1" x14ac:dyDescent="0.25">
      <c r="A9856" s="1">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4.25" customHeight="1" x14ac:dyDescent="0.25">
      <c r="A9857" s="1">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4.25" customHeight="1" x14ac:dyDescent="0.25">
      <c r="A9858" s="1">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4.25" customHeight="1" x14ac:dyDescent="0.25">
      <c r="A9859" s="1">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4.25" customHeight="1" x14ac:dyDescent="0.25">
      <c r="A9860" s="1">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4.25" customHeight="1" x14ac:dyDescent="0.25">
      <c r="A9861" s="1">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4.25" customHeight="1" x14ac:dyDescent="0.25">
      <c r="A9862" s="1">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4.25" customHeight="1" x14ac:dyDescent="0.25">
      <c r="A9863" s="1">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4.25" customHeight="1" x14ac:dyDescent="0.25">
      <c r="A9864" s="1">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4.25" customHeight="1" x14ac:dyDescent="0.25">
      <c r="A9865" s="1">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4.25" customHeight="1" x14ac:dyDescent="0.25">
      <c r="A9866" s="1">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4.25" customHeight="1" x14ac:dyDescent="0.25">
      <c r="A9867" s="1">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4.25" customHeight="1" x14ac:dyDescent="0.25">
      <c r="A9868" s="1">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4.25" customHeight="1" x14ac:dyDescent="0.25">
      <c r="A9869" s="1">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4.25" customHeight="1" x14ac:dyDescent="0.25">
      <c r="A9870" s="1">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4.25" customHeight="1" x14ac:dyDescent="0.25">
      <c r="A9871" s="1">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4.25" customHeight="1" x14ac:dyDescent="0.25">
      <c r="A9872" s="1">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4.25" customHeight="1" x14ac:dyDescent="0.25">
      <c r="A9873" s="1">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4.25" customHeight="1" x14ac:dyDescent="0.25">
      <c r="A9874" s="1">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4.25" customHeight="1" x14ac:dyDescent="0.25">
      <c r="A9875" s="1">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4.25" customHeight="1" x14ac:dyDescent="0.25">
      <c r="A9876" s="1">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4.25" customHeight="1" x14ac:dyDescent="0.25">
      <c r="A9877" s="1">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4.25" customHeight="1" x14ac:dyDescent="0.25">
      <c r="A9878" s="1">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4.25" customHeight="1" x14ac:dyDescent="0.25">
      <c r="A9879" s="1">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4.25" customHeight="1" x14ac:dyDescent="0.25">
      <c r="A9880" s="1">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4.25" customHeight="1" x14ac:dyDescent="0.25">
      <c r="A9881" s="1">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4.25" customHeight="1" x14ac:dyDescent="0.25">
      <c r="A9882" s="1">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4.25" customHeight="1" x14ac:dyDescent="0.25">
      <c r="A9883" s="1">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4.25" customHeight="1" x14ac:dyDescent="0.25">
      <c r="A9884" s="1">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4.25" customHeight="1" x14ac:dyDescent="0.25">
      <c r="A9885" s="1">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4.25" customHeight="1" x14ac:dyDescent="0.25">
      <c r="A9886" s="1">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4.25" customHeight="1" x14ac:dyDescent="0.25">
      <c r="A9887" s="1">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4.25" customHeight="1" x14ac:dyDescent="0.25">
      <c r="A9888" s="1">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4.25" customHeight="1" x14ac:dyDescent="0.25">
      <c r="A9889" s="1">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4.25" customHeight="1" x14ac:dyDescent="0.25">
      <c r="A9890" s="1">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4.25" customHeight="1" x14ac:dyDescent="0.25">
      <c r="A9891" s="1">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4.25" customHeight="1" x14ac:dyDescent="0.25">
      <c r="A9892" s="1">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4.25" customHeight="1" x14ac:dyDescent="0.25">
      <c r="A9893" s="1">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4.25" customHeight="1" x14ac:dyDescent="0.25">
      <c r="A9894" s="1">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4.25" customHeight="1" x14ac:dyDescent="0.25">
      <c r="A9895" s="1">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4.25" customHeight="1" x14ac:dyDescent="0.25">
      <c r="A9896" s="1">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4.25" customHeight="1" x14ac:dyDescent="0.25">
      <c r="A9897" s="1">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4.25" customHeight="1" x14ac:dyDescent="0.25">
      <c r="A9898" s="1">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4.25" customHeight="1" x14ac:dyDescent="0.25">
      <c r="A9899" s="1">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4.25" customHeight="1" x14ac:dyDescent="0.25">
      <c r="A9900" s="1">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4.25" customHeight="1" x14ac:dyDescent="0.25">
      <c r="A9901" s="1">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4.25" customHeight="1" x14ac:dyDescent="0.25">
      <c r="A9902" s="1">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4.25" customHeight="1" x14ac:dyDescent="0.25">
      <c r="A9903" s="1">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4.25" customHeight="1" x14ac:dyDescent="0.25">
      <c r="A9904" s="1">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4.25" customHeight="1" x14ac:dyDescent="0.25">
      <c r="A9905" s="1">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4.25" customHeight="1" x14ac:dyDescent="0.25">
      <c r="A9906" s="1">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4.25" customHeight="1" x14ac:dyDescent="0.25">
      <c r="A9907" s="1">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4.25" customHeight="1" x14ac:dyDescent="0.25">
      <c r="A9908" s="1">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4.25" customHeight="1" x14ac:dyDescent="0.25">
      <c r="A9909" s="1">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4.25" customHeight="1" x14ac:dyDescent="0.25">
      <c r="A9910" s="1">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4.25" customHeight="1" x14ac:dyDescent="0.25">
      <c r="A9911" s="1">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4.25" customHeight="1" x14ac:dyDescent="0.25">
      <c r="A9912" s="1">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4.25" customHeight="1" x14ac:dyDescent="0.25">
      <c r="A9913" s="1">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4.25" customHeight="1" x14ac:dyDescent="0.25">
      <c r="A9914" s="1">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4.25" customHeight="1" x14ac:dyDescent="0.25">
      <c r="A9915" s="1">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4.25" customHeight="1" x14ac:dyDescent="0.25">
      <c r="A9916" s="1">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4.25" customHeight="1" x14ac:dyDescent="0.25">
      <c r="A9917" s="1">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4.25" customHeight="1" x14ac:dyDescent="0.25">
      <c r="A9918" s="1">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4.25" customHeight="1" x14ac:dyDescent="0.25">
      <c r="A9919" s="1">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4.25" customHeight="1" x14ac:dyDescent="0.25">
      <c r="A9920" s="1">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4.25" customHeight="1" x14ac:dyDescent="0.25">
      <c r="A9921" s="1">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4.25" customHeight="1" x14ac:dyDescent="0.25">
      <c r="A9922" s="1">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4.25" customHeight="1" x14ac:dyDescent="0.25">
      <c r="A9923" s="1">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4.25" customHeight="1" x14ac:dyDescent="0.25">
      <c r="A9924" s="1">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4.25" customHeight="1" x14ac:dyDescent="0.25">
      <c r="A9925" s="1">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4.25" customHeight="1" x14ac:dyDescent="0.25">
      <c r="A9926" s="1">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4.25" customHeight="1" x14ac:dyDescent="0.25">
      <c r="A9927" s="1">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4.25" customHeight="1" x14ac:dyDescent="0.25">
      <c r="A9928" s="1">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4.25" customHeight="1" x14ac:dyDescent="0.25">
      <c r="A9929" s="1">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4.25" customHeight="1" x14ac:dyDescent="0.25">
      <c r="A9930" s="1">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4.25" customHeight="1" x14ac:dyDescent="0.25">
      <c r="A9931" s="1">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4.25" customHeight="1" x14ac:dyDescent="0.25">
      <c r="A9932" s="1">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4.25" customHeight="1" x14ac:dyDescent="0.25">
      <c r="A9933" s="1">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4.25" customHeight="1" x14ac:dyDescent="0.25">
      <c r="A9934" s="1">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4.25" customHeight="1" x14ac:dyDescent="0.25">
      <c r="A9935" s="1">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4.25" customHeight="1" x14ac:dyDescent="0.25">
      <c r="A9936" s="1">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4.25" customHeight="1" x14ac:dyDescent="0.25">
      <c r="A9937" s="1">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4.25" customHeight="1" x14ac:dyDescent="0.25">
      <c r="A9938" s="1">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4.25" customHeight="1" x14ac:dyDescent="0.25">
      <c r="A9939" s="1">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4.25" customHeight="1" x14ac:dyDescent="0.25">
      <c r="A9940" s="1">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4.25" customHeight="1" x14ac:dyDescent="0.25">
      <c r="A9941" s="1">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4.25" customHeight="1" x14ac:dyDescent="0.25">
      <c r="A9942" s="1">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4.25" customHeight="1" x14ac:dyDescent="0.25">
      <c r="A9943" s="1">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4.25" customHeight="1" x14ac:dyDescent="0.25">
      <c r="A9944" s="1">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4.25" customHeight="1" x14ac:dyDescent="0.25">
      <c r="A9945" s="1">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4.25" customHeight="1" x14ac:dyDescent="0.25">
      <c r="A9946" s="1">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4.25" customHeight="1" x14ac:dyDescent="0.25">
      <c r="A9947" s="1">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4.25" customHeight="1" x14ac:dyDescent="0.25">
      <c r="A9948" s="1">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4.25" customHeight="1" x14ac:dyDescent="0.25">
      <c r="A9949" s="1">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4.25" customHeight="1" x14ac:dyDescent="0.25">
      <c r="A9950" s="1">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4.25" customHeight="1" x14ac:dyDescent="0.25">
      <c r="A9951" s="1">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4.25" customHeight="1" x14ac:dyDescent="0.25">
      <c r="A9952" s="1">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4.25" customHeight="1" x14ac:dyDescent="0.25">
      <c r="A9953" s="1">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4.25" customHeight="1" x14ac:dyDescent="0.25">
      <c r="A9954" s="1">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4.25" customHeight="1" x14ac:dyDescent="0.25">
      <c r="A9955" s="1">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4.25" customHeight="1" x14ac:dyDescent="0.25">
      <c r="A9956" s="1">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4.25" customHeight="1" x14ac:dyDescent="0.25">
      <c r="A9957" s="1">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4.25" customHeight="1" x14ac:dyDescent="0.25">
      <c r="A9958" s="1">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4.25" customHeight="1" x14ac:dyDescent="0.25">
      <c r="A9959" s="1">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4.25" customHeight="1" x14ac:dyDescent="0.25">
      <c r="A9960" s="1">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4.25" customHeight="1" x14ac:dyDescent="0.25">
      <c r="A9961" s="1">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4.25" customHeight="1" x14ac:dyDescent="0.25">
      <c r="A9962" s="1">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4.25" customHeight="1" x14ac:dyDescent="0.25">
      <c r="A9963" s="1">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4.25" customHeight="1" x14ac:dyDescent="0.25">
      <c r="A9964" s="1">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4.25" customHeight="1" x14ac:dyDescent="0.25">
      <c r="A9965" s="1">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4.25" customHeight="1" x14ac:dyDescent="0.25">
      <c r="A9966" s="1">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4.25" customHeight="1" x14ac:dyDescent="0.25">
      <c r="A9967" s="1">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4.25" customHeight="1" x14ac:dyDescent="0.25">
      <c r="A9968" s="1">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4.25" customHeight="1" x14ac:dyDescent="0.25">
      <c r="A9969" s="1">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4.25" customHeight="1" x14ac:dyDescent="0.25">
      <c r="A9970" s="1">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4.25" customHeight="1" x14ac:dyDescent="0.25">
      <c r="A9971" s="1">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4.25" customHeight="1" x14ac:dyDescent="0.25">
      <c r="A9972" s="1">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4.25" customHeight="1" x14ac:dyDescent="0.25">
      <c r="A9973" s="1">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4.25" customHeight="1" x14ac:dyDescent="0.25">
      <c r="A9974" s="1">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4.25" customHeight="1" x14ac:dyDescent="0.25">
      <c r="A9975" s="1">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4.25" customHeight="1" x14ac:dyDescent="0.25">
      <c r="A9976" s="1">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4.25" customHeight="1" x14ac:dyDescent="0.25">
      <c r="A9977" s="1">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4.25" customHeight="1" x14ac:dyDescent="0.25">
      <c r="A9978" s="1">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4.25" customHeight="1" x14ac:dyDescent="0.25">
      <c r="A9979" s="1">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4.25" customHeight="1" x14ac:dyDescent="0.25">
      <c r="A9980" s="1">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4.25" customHeight="1" x14ac:dyDescent="0.25">
      <c r="A9981" s="1">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4.25" customHeight="1" x14ac:dyDescent="0.25">
      <c r="A9982" s="1">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4.25" customHeight="1" x14ac:dyDescent="0.25">
      <c r="A9983" s="1">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4.25" customHeight="1" x14ac:dyDescent="0.25">
      <c r="A9984" s="1">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4.25" customHeight="1" x14ac:dyDescent="0.25">
      <c r="A9985" s="1">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4.25" customHeight="1" x14ac:dyDescent="0.25">
      <c r="A9986" s="1">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4.25" customHeight="1" x14ac:dyDescent="0.25">
      <c r="A9987" s="1">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4.25" customHeight="1" x14ac:dyDescent="0.25">
      <c r="A9988" s="1">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4.25" customHeight="1" x14ac:dyDescent="0.25">
      <c r="A9989" s="1">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4.25" customHeight="1" x14ac:dyDescent="0.25">
      <c r="A9990" s="1">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4.25" customHeight="1" x14ac:dyDescent="0.25">
      <c r="A9991" s="1">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4.25" customHeight="1" x14ac:dyDescent="0.25">
      <c r="A9992" s="1">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4.25" customHeight="1" x14ac:dyDescent="0.25">
      <c r="A9993" s="1">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4.25" customHeight="1" x14ac:dyDescent="0.25">
      <c r="A9994" s="1">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4.25" customHeight="1" x14ac:dyDescent="0.25">
      <c r="A9995" s="1">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48FAE-8443-40FF-9632-44A689AFBEE7}">
  <dimension ref="A1:AI5020"/>
  <sheetViews>
    <sheetView topLeftCell="G1" workbookViewId="0">
      <selection activeCell="R12" sqref="R12"/>
    </sheetView>
  </sheetViews>
  <sheetFormatPr defaultRowHeight="15" x14ac:dyDescent="0.25"/>
  <cols>
    <col min="1" max="1" width="13.140625" bestFit="1" customWidth="1"/>
    <col min="2" max="2" width="12.140625" bestFit="1" customWidth="1"/>
    <col min="3" max="3" width="13.140625" bestFit="1" customWidth="1"/>
    <col min="4" max="4" width="12.5703125" bestFit="1" customWidth="1"/>
    <col min="5" max="5" width="13.140625" bestFit="1" customWidth="1"/>
    <col min="6" max="6" width="16.85546875" bestFit="1" customWidth="1"/>
    <col min="7" max="8" width="16.5703125" bestFit="1" customWidth="1"/>
    <col min="9" max="10" width="19.42578125" bestFit="1" customWidth="1"/>
    <col min="11" max="11" width="12.140625" bestFit="1" customWidth="1"/>
    <col min="13" max="13" width="13.140625" bestFit="1" customWidth="1"/>
    <col min="14" max="14" width="12.140625" bestFit="1" customWidth="1"/>
    <col min="15" max="15" width="12.5703125" bestFit="1" customWidth="1"/>
    <col min="16" max="16" width="16.5703125" bestFit="1" customWidth="1"/>
    <col min="17" max="17" width="15.42578125" bestFit="1" customWidth="1"/>
    <col min="18" max="18" width="11.85546875" customWidth="1"/>
    <col min="19" max="19" width="12.140625" bestFit="1" customWidth="1"/>
    <col min="22" max="22" width="11.140625" bestFit="1" customWidth="1"/>
    <col min="30" max="30" width="13.140625" bestFit="1" customWidth="1"/>
    <col min="31" max="31" width="12.140625" bestFit="1" customWidth="1"/>
    <col min="32" max="32" width="12.5703125" bestFit="1" customWidth="1"/>
    <col min="33" max="33" width="16.5703125" bestFit="1" customWidth="1"/>
    <col min="34" max="34" width="15.42578125" bestFit="1" customWidth="1"/>
    <col min="35" max="35" width="19.42578125" bestFit="1" customWidth="1"/>
  </cols>
  <sheetData>
    <row r="1" spans="1:35" ht="15.75" x14ac:dyDescent="0.25">
      <c r="H1" s="59" t="s">
        <v>10966</v>
      </c>
    </row>
    <row r="2" spans="1:35" ht="28.5" x14ac:dyDescent="0.45">
      <c r="A2" s="17" t="s">
        <v>10961</v>
      </c>
      <c r="B2" s="17"/>
      <c r="C2" s="17"/>
      <c r="D2" s="17"/>
      <c r="E2" s="17"/>
      <c r="F2" s="17"/>
      <c r="G2" s="17"/>
      <c r="H2" s="17"/>
      <c r="I2" s="17"/>
      <c r="J2" s="17"/>
      <c r="K2" s="17"/>
      <c r="L2" s="17"/>
      <c r="M2" s="17"/>
      <c r="N2" s="17"/>
      <c r="O2" s="17"/>
    </row>
    <row r="3" spans="1:35" ht="15.75" thickBot="1" x14ac:dyDescent="0.3"/>
    <row r="4" spans="1:35" ht="21.75" thickBot="1" x14ac:dyDescent="0.4">
      <c r="A4" s="16" t="s">
        <v>10950</v>
      </c>
      <c r="C4" s="16" t="s">
        <v>10951</v>
      </c>
      <c r="E4" s="16" t="s">
        <v>10952</v>
      </c>
      <c r="G4" s="16" t="s">
        <v>10953</v>
      </c>
      <c r="I4" s="15" t="s">
        <v>10965</v>
      </c>
      <c r="M4" s="37" t="s">
        <v>10935</v>
      </c>
      <c r="N4" s="47" t="s">
        <v>10932</v>
      </c>
      <c r="O4" s="19" t="s">
        <v>10933</v>
      </c>
      <c r="P4" s="19" t="s">
        <v>10963</v>
      </c>
      <c r="Q4" s="19" t="s">
        <v>10934</v>
      </c>
      <c r="R4" s="20" t="s">
        <v>10964</v>
      </c>
    </row>
    <row r="5" spans="1:35" x14ac:dyDescent="0.25">
      <c r="A5" s="5" t="s">
        <v>10932</v>
      </c>
      <c r="C5" s="5" t="s">
        <v>10933</v>
      </c>
      <c r="E5" s="5" t="s">
        <v>10934</v>
      </c>
      <c r="G5" s="5" t="s">
        <v>10963</v>
      </c>
      <c r="I5" s="5" t="s">
        <v>10964</v>
      </c>
      <c r="M5" s="23">
        <v>2011</v>
      </c>
      <c r="N5" s="67">
        <v>484247.49810000096</v>
      </c>
      <c r="O5" s="68">
        <v>49543.974100000007</v>
      </c>
      <c r="P5" s="68">
        <v>1993</v>
      </c>
      <c r="Q5" s="68">
        <v>7581</v>
      </c>
      <c r="R5" s="69">
        <v>0.10231126499236715</v>
      </c>
    </row>
    <row r="6" spans="1:35" x14ac:dyDescent="0.25">
      <c r="A6" s="6">
        <v>2297200.8602999551</v>
      </c>
      <c r="C6" s="6">
        <v>286397.02170000126</v>
      </c>
      <c r="E6" s="6">
        <v>37873</v>
      </c>
      <c r="G6" s="6">
        <v>9994</v>
      </c>
      <c r="I6" s="6">
        <v>0.12467217240315903</v>
      </c>
      <c r="M6" s="64">
        <v>2012</v>
      </c>
      <c r="N6" s="70">
        <v>470532.50899999985</v>
      </c>
      <c r="O6" s="66">
        <v>61618.603700000051</v>
      </c>
      <c r="P6" s="66">
        <v>2102</v>
      </c>
      <c r="Q6" s="66">
        <v>7979</v>
      </c>
      <c r="R6" s="71">
        <v>0.13095504034557592</v>
      </c>
    </row>
    <row r="7" spans="1:35" x14ac:dyDescent="0.25">
      <c r="A7" s="61">
        <f>GETPIVOTDATA("Sales",$A$5)</f>
        <v>2297200.8602999551</v>
      </c>
      <c r="C7" s="60">
        <f>GETPIVOTDATA("Profit",$C$5)</f>
        <v>286397.02170000126</v>
      </c>
      <c r="E7" s="62">
        <f>GETPIVOTDATA("Quantity",$E$5)</f>
        <v>37873</v>
      </c>
      <c r="G7" s="62">
        <f>GETPIVOTDATA("Order ID",$G$5)</f>
        <v>9994</v>
      </c>
      <c r="I7" s="63">
        <f>GETPIVOTDATA("Profit Margin",$I$5)</f>
        <v>0.12467217240315903</v>
      </c>
      <c r="M7" s="64">
        <v>2013</v>
      </c>
      <c r="N7" s="70">
        <v>608473.83000000066</v>
      </c>
      <c r="O7" s="66">
        <v>81726.930800000177</v>
      </c>
      <c r="P7" s="66">
        <v>2580</v>
      </c>
      <c r="Q7" s="66">
        <v>9810</v>
      </c>
      <c r="R7" s="71">
        <v>0.13431461924993568</v>
      </c>
    </row>
    <row r="8" spans="1:35" ht="15.75" thickBot="1" x14ac:dyDescent="0.3">
      <c r="M8" s="65">
        <v>2014</v>
      </c>
      <c r="N8" s="72">
        <v>733947.0231999997</v>
      </c>
      <c r="O8" s="73">
        <v>93507.513099999967</v>
      </c>
      <c r="P8" s="73">
        <v>3319</v>
      </c>
      <c r="Q8" s="73">
        <v>12503</v>
      </c>
      <c r="R8" s="74">
        <v>0.12740362743390987</v>
      </c>
    </row>
    <row r="10" spans="1:35" x14ac:dyDescent="0.25">
      <c r="N10" s="63">
        <f>(GETPIVOTDATA("Sum of Sales",$M$4,"Year",2014)/GETPIVOTDATA("Sum of Sales",$M$4,"Year",2013))-1</f>
        <v>0.20620967905883303</v>
      </c>
      <c r="O10" s="63">
        <f>(GETPIVOTDATA("Sum of Profit",$M$4,"Year",2014)/GETPIVOTDATA("Sum of Profit",$M$4,"Year",2013))-1</f>
        <v>0.14414565902185772</v>
      </c>
      <c r="P10" s="63">
        <f>(GETPIVOTDATA("Count of Order ID",$M$4,"Year",2014)/GETPIVOTDATA("Count of Order ID",$M$4,"Year",2013))-1</f>
        <v>0.2864341085271318</v>
      </c>
      <c r="Q10" s="63">
        <f>(GETPIVOTDATA("Sum of Quantity",$M$4,"Year",2014)/GETPIVOTDATA("Sum of Quantity",$M$4,"Year",2013))-1</f>
        <v>0.27451580020387367</v>
      </c>
      <c r="R10" s="63">
        <f>(GETPIVOTDATA("Sum of Profit Margin",$M$4,"Year",2014)/GETPIVOTDATA("Sum of Profit Margin",$M$4,"Year",2013))-1</f>
        <v>-5.1453757264990463E-2</v>
      </c>
    </row>
    <row r="12" spans="1:35" ht="18.75" thickBot="1" x14ac:dyDescent="0.4">
      <c r="N12" s="76">
        <f>(GETPIVOTDATA("Sum of Sales",$M$4,"Year",2014)/GETPIVOTDATA("Sum of Sales",$M$4,"Year",2013))-1</f>
        <v>0.20620967905883303</v>
      </c>
      <c r="O12" s="76">
        <f>(GETPIVOTDATA("Sum of Profit",$M$4,"Year",2014)/GETPIVOTDATA("Sum of Profit",$M$4,"Year",2013))-1</f>
        <v>0.14414565902185772</v>
      </c>
      <c r="P12" s="76">
        <f>(GETPIVOTDATA("Count of Order ID",$M$4,"Year",2014)/GETPIVOTDATA("Count of Order ID",$M$4,"Year",2013))-1</f>
        <v>0.2864341085271318</v>
      </c>
      <c r="Q12" s="76">
        <f>(GETPIVOTDATA("Sum of Quantity",$M$4,"Year",2014)/GETPIVOTDATA("Sum of Quantity",$M$4,"Year",2013))-1</f>
        <v>0.27451580020387367</v>
      </c>
      <c r="R12" s="76">
        <f>(GETPIVOTDATA("Sum of Profit Margin",$M$4,"Year",2014)/GETPIVOTDATA("Sum of Profit Margin",$M$4,"Year",2013))-1</f>
        <v>-5.1453757264990463E-2</v>
      </c>
      <c r="AE12" s="75"/>
      <c r="AF12" s="75"/>
      <c r="AG12" s="75"/>
      <c r="AH12" s="75"/>
      <c r="AI12" s="75"/>
    </row>
    <row r="13" spans="1:35" ht="15.75" thickBot="1" x14ac:dyDescent="0.3">
      <c r="A13" s="43" t="s">
        <v>10935</v>
      </c>
      <c r="B13" s="38" t="s">
        <v>10932</v>
      </c>
      <c r="C13" s="43" t="s">
        <v>10935</v>
      </c>
      <c r="D13" s="38" t="s">
        <v>10933</v>
      </c>
      <c r="E13" s="43" t="s">
        <v>10935</v>
      </c>
      <c r="F13" s="38" t="s">
        <v>10962</v>
      </c>
      <c r="G13" s="43" t="s">
        <v>10935</v>
      </c>
      <c r="H13" s="38" t="s">
        <v>10963</v>
      </c>
      <c r="I13" s="43" t="s">
        <v>10935</v>
      </c>
      <c r="J13" s="38" t="s">
        <v>10964</v>
      </c>
    </row>
    <row r="14" spans="1:35" x14ac:dyDescent="0.25">
      <c r="A14" s="44" t="s">
        <v>10937</v>
      </c>
      <c r="B14" s="40">
        <v>95365.937600000019</v>
      </c>
      <c r="C14" s="44" t="s">
        <v>10937</v>
      </c>
      <c r="D14" s="40">
        <v>9199.2699999999986</v>
      </c>
      <c r="E14" s="44" t="s">
        <v>10937</v>
      </c>
      <c r="F14" s="48">
        <v>387</v>
      </c>
      <c r="G14" s="44" t="s">
        <v>10937</v>
      </c>
      <c r="H14" s="48">
        <v>387</v>
      </c>
      <c r="I14" s="44" t="s">
        <v>10937</v>
      </c>
      <c r="J14" s="48">
        <v>9.6462848596792869E-2</v>
      </c>
    </row>
    <row r="15" spans="1:35" x14ac:dyDescent="0.25">
      <c r="A15" s="45" t="s">
        <v>10938</v>
      </c>
      <c r="B15" s="41">
        <v>60172.649400000024</v>
      </c>
      <c r="C15" s="45" t="s">
        <v>10938</v>
      </c>
      <c r="D15" s="41">
        <v>10288.898699999991</v>
      </c>
      <c r="E15" s="45" t="s">
        <v>10938</v>
      </c>
      <c r="F15" s="49">
        <v>301</v>
      </c>
      <c r="G15" s="45" t="s">
        <v>10938</v>
      </c>
      <c r="H15" s="49">
        <v>301</v>
      </c>
      <c r="I15" s="45" t="s">
        <v>10938</v>
      </c>
      <c r="J15" s="49">
        <v>0.17098962406664425</v>
      </c>
    </row>
    <row r="16" spans="1:35" x14ac:dyDescent="0.25">
      <c r="A16" s="45" t="s">
        <v>10939</v>
      </c>
      <c r="B16" s="41">
        <v>199252.98399999991</v>
      </c>
      <c r="C16" s="45" t="s">
        <v>10939</v>
      </c>
      <c r="D16" s="41">
        <v>26806.573700000015</v>
      </c>
      <c r="E16" s="45" t="s">
        <v>10939</v>
      </c>
      <c r="F16" s="49">
        <v>680</v>
      </c>
      <c r="G16" s="45" t="s">
        <v>10939</v>
      </c>
      <c r="H16" s="49">
        <v>680</v>
      </c>
      <c r="I16" s="45" t="s">
        <v>10939</v>
      </c>
      <c r="J16" s="49">
        <v>0.13453536886554246</v>
      </c>
    </row>
    <row r="17" spans="1:22" x14ac:dyDescent="0.25">
      <c r="A17" s="45" t="s">
        <v>10940</v>
      </c>
      <c r="B17" s="41">
        <v>141851.5674</v>
      </c>
      <c r="C17" s="45" t="s">
        <v>10940</v>
      </c>
      <c r="D17" s="41">
        <v>13437.806799999998</v>
      </c>
      <c r="E17" s="45" t="s">
        <v>10940</v>
      </c>
      <c r="F17" s="49">
        <v>663</v>
      </c>
      <c r="G17" s="45" t="s">
        <v>10940</v>
      </c>
      <c r="H17" s="49">
        <v>663</v>
      </c>
      <c r="I17" s="45" t="s">
        <v>10940</v>
      </c>
      <c r="J17" s="49">
        <v>9.4731465053942004E-2</v>
      </c>
    </row>
    <row r="18" spans="1:22" x14ac:dyDescent="0.25">
      <c r="A18" s="45" t="s">
        <v>10941</v>
      </c>
      <c r="B18" s="41">
        <v>156122.28669999994</v>
      </c>
      <c r="C18" s="45" t="s">
        <v>10941</v>
      </c>
      <c r="D18" s="41">
        <v>22308.51279999999</v>
      </c>
      <c r="E18" s="45" t="s">
        <v>10941</v>
      </c>
      <c r="F18" s="49">
        <v>750</v>
      </c>
      <c r="G18" s="45" t="s">
        <v>10941</v>
      </c>
      <c r="H18" s="49">
        <v>750</v>
      </c>
      <c r="I18" s="45" t="s">
        <v>10941</v>
      </c>
      <c r="J18" s="49">
        <v>0.14289127626517142</v>
      </c>
    </row>
    <row r="19" spans="1:22" x14ac:dyDescent="0.25">
      <c r="A19" s="45" t="s">
        <v>10942</v>
      </c>
      <c r="B19" s="41">
        <v>147082.61130000011</v>
      </c>
      <c r="C19" s="45" t="s">
        <v>10942</v>
      </c>
      <c r="D19" s="41">
        <v>20899.334500000012</v>
      </c>
      <c r="E19" s="45" t="s">
        <v>10942</v>
      </c>
      <c r="F19" s="49">
        <v>709</v>
      </c>
      <c r="G19" s="45" t="s">
        <v>10942</v>
      </c>
      <c r="H19" s="49">
        <v>709</v>
      </c>
      <c r="I19" s="45" t="s">
        <v>10942</v>
      </c>
      <c r="J19" s="49">
        <v>0.1420924901678027</v>
      </c>
    </row>
    <row r="20" spans="1:22" x14ac:dyDescent="0.25">
      <c r="A20" s="45" t="s">
        <v>10943</v>
      </c>
      <c r="B20" s="41">
        <v>149580.83800000031</v>
      </c>
      <c r="C20" s="45" t="s">
        <v>10943</v>
      </c>
      <c r="D20" s="41">
        <v>13535.38299999998</v>
      </c>
      <c r="E20" s="45" t="s">
        <v>10943</v>
      </c>
      <c r="F20" s="49">
        <v>708</v>
      </c>
      <c r="G20" s="45" t="s">
        <v>10943</v>
      </c>
      <c r="H20" s="49">
        <v>708</v>
      </c>
      <c r="I20" s="45" t="s">
        <v>10943</v>
      </c>
      <c r="J20" s="49">
        <v>9.0488749635163512E-2</v>
      </c>
    </row>
    <row r="21" spans="1:22" x14ac:dyDescent="0.25">
      <c r="A21" s="45" t="s">
        <v>10944</v>
      </c>
      <c r="B21" s="41">
        <v>159589.45099999988</v>
      </c>
      <c r="C21" s="45" t="s">
        <v>10944</v>
      </c>
      <c r="D21" s="41">
        <v>21896.715399999972</v>
      </c>
      <c r="E21" s="45" t="s">
        <v>10944</v>
      </c>
      <c r="F21" s="49">
        <v>710</v>
      </c>
      <c r="G21" s="45" t="s">
        <v>10944</v>
      </c>
      <c r="H21" s="49">
        <v>710</v>
      </c>
      <c r="I21" s="45" t="s">
        <v>10944</v>
      </c>
      <c r="J21" s="49">
        <v>0.13720653378273723</v>
      </c>
    </row>
    <row r="22" spans="1:22" x14ac:dyDescent="0.25">
      <c r="A22" s="45" t="s">
        <v>10945</v>
      </c>
      <c r="B22" s="41">
        <v>309770.09970000025</v>
      </c>
      <c r="C22" s="45" t="s">
        <v>10945</v>
      </c>
      <c r="D22" s="41">
        <v>37293.192500000034</v>
      </c>
      <c r="E22" s="45" t="s">
        <v>10945</v>
      </c>
      <c r="F22" s="49">
        <v>1386</v>
      </c>
      <c r="G22" s="45" t="s">
        <v>10945</v>
      </c>
      <c r="H22" s="49">
        <v>1386</v>
      </c>
      <c r="I22" s="45" t="s">
        <v>10945</v>
      </c>
      <c r="J22" s="49">
        <v>0.12038990379031732</v>
      </c>
    </row>
    <row r="23" spans="1:22" x14ac:dyDescent="0.25">
      <c r="A23" s="45" t="s">
        <v>10946</v>
      </c>
      <c r="B23" s="41">
        <v>197115.20170000009</v>
      </c>
      <c r="C23" s="45" t="s">
        <v>10946</v>
      </c>
      <c r="D23" s="41">
        <v>31469.663800000035</v>
      </c>
      <c r="E23" s="45" t="s">
        <v>10946</v>
      </c>
      <c r="F23" s="49">
        <v>817</v>
      </c>
      <c r="G23" s="45" t="s">
        <v>10946</v>
      </c>
      <c r="H23" s="49">
        <v>817</v>
      </c>
      <c r="I23" s="45" t="s">
        <v>10946</v>
      </c>
      <c r="J23" s="49">
        <v>0.15965112547684351</v>
      </c>
    </row>
    <row r="24" spans="1:22" x14ac:dyDescent="0.25">
      <c r="A24" s="45" t="s">
        <v>10947</v>
      </c>
      <c r="B24" s="41">
        <v>349120.07400000008</v>
      </c>
      <c r="C24" s="45" t="s">
        <v>10947</v>
      </c>
      <c r="D24" s="41">
        <v>35825.536599999927</v>
      </c>
      <c r="E24" s="45" t="s">
        <v>10947</v>
      </c>
      <c r="F24" s="49">
        <v>1462</v>
      </c>
      <c r="G24" s="45" t="s">
        <v>10947</v>
      </c>
      <c r="H24" s="49">
        <v>1462</v>
      </c>
      <c r="I24" s="45" t="s">
        <v>10947</v>
      </c>
      <c r="J24" s="49">
        <v>0.10261666191099604</v>
      </c>
    </row>
    <row r="25" spans="1:22" ht="15.75" thickBot="1" x14ac:dyDescent="0.3">
      <c r="A25" s="46" t="s">
        <v>10948</v>
      </c>
      <c r="B25" s="42">
        <v>332177.15950000001</v>
      </c>
      <c r="C25" s="46" t="s">
        <v>10948</v>
      </c>
      <c r="D25" s="42">
        <v>43436.13390000003</v>
      </c>
      <c r="E25" s="46" t="s">
        <v>10948</v>
      </c>
      <c r="F25" s="50">
        <v>1421</v>
      </c>
      <c r="G25" s="46" t="s">
        <v>10948</v>
      </c>
      <c r="H25" s="50">
        <v>1421</v>
      </c>
      <c r="I25" s="46" t="s">
        <v>10948</v>
      </c>
      <c r="J25" s="49">
        <v>0.13076195234308405</v>
      </c>
    </row>
    <row r="26" spans="1:22" ht="15.75" thickBot="1" x14ac:dyDescent="0.3">
      <c r="I26" s="39" t="s">
        <v>10936</v>
      </c>
      <c r="J26" s="50">
        <v>0.12467217240315856</v>
      </c>
    </row>
    <row r="28" spans="1:22" ht="28.5" x14ac:dyDescent="0.45">
      <c r="A28" s="17" t="s">
        <v>10954</v>
      </c>
      <c r="B28" s="17"/>
      <c r="C28" s="17"/>
      <c r="D28" s="17"/>
      <c r="E28" s="17"/>
      <c r="F28" s="17"/>
      <c r="G28" s="17"/>
      <c r="H28" s="17"/>
      <c r="I28" s="17"/>
      <c r="J28" s="17"/>
      <c r="K28" s="17"/>
      <c r="L28" s="17"/>
      <c r="M28" s="17"/>
      <c r="N28" s="17"/>
      <c r="O28" s="17"/>
    </row>
    <row r="29" spans="1:22" ht="15.75" thickBot="1" x14ac:dyDescent="0.3"/>
    <row r="30" spans="1:22" ht="21.75" thickBot="1" x14ac:dyDescent="0.4">
      <c r="A30" s="18" t="s">
        <v>10949</v>
      </c>
      <c r="B30" s="19"/>
      <c r="C30" s="19"/>
      <c r="D30" s="19"/>
      <c r="E30" s="20"/>
      <c r="G30" s="16" t="s">
        <v>10955</v>
      </c>
      <c r="J30" s="16" t="s">
        <v>10956</v>
      </c>
      <c r="N30" s="16" t="s">
        <v>10958</v>
      </c>
      <c r="R30" s="16" t="s">
        <v>10957</v>
      </c>
    </row>
    <row r="31" spans="1:22" ht="15.75" thickBot="1" x14ac:dyDescent="0.3">
      <c r="A31" s="43" t="s">
        <v>10935</v>
      </c>
      <c r="B31" s="57" t="s">
        <v>10932</v>
      </c>
      <c r="C31" s="58" t="s">
        <v>10933</v>
      </c>
      <c r="D31" s="21"/>
      <c r="E31" s="22"/>
      <c r="G31" s="7" t="s">
        <v>10935</v>
      </c>
      <c r="H31" s="5" t="s">
        <v>10933</v>
      </c>
      <c r="J31" s="7" t="s">
        <v>10935</v>
      </c>
      <c r="K31" s="5" t="s">
        <v>10932</v>
      </c>
      <c r="N31" s="7" t="s">
        <v>10935</v>
      </c>
      <c r="O31" s="5" t="s">
        <v>10932</v>
      </c>
      <c r="R31" s="7" t="s">
        <v>10935</v>
      </c>
      <c r="S31" s="5" t="s">
        <v>10932</v>
      </c>
      <c r="U31" s="15" t="s">
        <v>10959</v>
      </c>
      <c r="V31" s="34" t="s">
        <v>10960</v>
      </c>
    </row>
    <row r="32" spans="1:22" x14ac:dyDescent="0.25">
      <c r="A32" s="44" t="s">
        <v>10937</v>
      </c>
      <c r="B32" s="53">
        <v>95365.937600000019</v>
      </c>
      <c r="C32" s="54">
        <v>9199.2699999999986</v>
      </c>
      <c r="D32" s="21"/>
      <c r="E32" s="22"/>
      <c r="G32" s="8" t="s">
        <v>71</v>
      </c>
      <c r="H32" s="9">
        <v>145454.9480999998</v>
      </c>
      <c r="J32" s="8" t="s">
        <v>32</v>
      </c>
      <c r="K32" s="31">
        <v>0.32300170530281774</v>
      </c>
      <c r="N32" s="8" t="s">
        <v>75</v>
      </c>
      <c r="O32" s="29">
        <v>203412.73300000009</v>
      </c>
      <c r="R32" s="8" t="s">
        <v>358</v>
      </c>
      <c r="S32" s="9">
        <v>19510.639999999992</v>
      </c>
      <c r="U32" t="str">
        <f>R32</f>
        <v>Alabama</v>
      </c>
      <c r="V32" s="35">
        <f>GETPIVOTDATA("Sales",$R$31,"State",R32)</f>
        <v>19510.639999999992</v>
      </c>
    </row>
    <row r="33" spans="1:22" x14ac:dyDescent="0.25">
      <c r="A33" s="45" t="s">
        <v>10938</v>
      </c>
      <c r="B33" s="55">
        <v>60172.649400000024</v>
      </c>
      <c r="C33" s="51">
        <v>10288.898699999991</v>
      </c>
      <c r="D33" s="21"/>
      <c r="E33" s="22"/>
      <c r="G33" s="10" t="s">
        <v>46</v>
      </c>
      <c r="H33" s="11">
        <v>122490.8008000001</v>
      </c>
      <c r="J33" s="10" t="s">
        <v>46</v>
      </c>
      <c r="K33" s="32">
        <v>0.31301008302169103</v>
      </c>
      <c r="N33" s="10" t="s">
        <v>56</v>
      </c>
      <c r="O33" s="28">
        <v>206965.53200000009</v>
      </c>
      <c r="R33" s="10" t="s">
        <v>310</v>
      </c>
      <c r="S33" s="11">
        <v>35282.000999999997</v>
      </c>
      <c r="U33" t="str">
        <f t="shared" ref="U33:U80" si="0">R33</f>
        <v>Arizona</v>
      </c>
      <c r="V33" s="35">
        <f t="shared" ref="V33:V80" si="1">GETPIVOTDATA("Sales",$R$31,"State",R33)</f>
        <v>35282.000999999997</v>
      </c>
    </row>
    <row r="34" spans="1:22" x14ac:dyDescent="0.25">
      <c r="A34" s="45" t="s">
        <v>10939</v>
      </c>
      <c r="B34" s="55">
        <v>199252.98399999991</v>
      </c>
      <c r="C34" s="51">
        <v>26806.573700000015</v>
      </c>
      <c r="D34" s="21"/>
      <c r="E34" s="22"/>
      <c r="G34" s="10" t="s">
        <v>32</v>
      </c>
      <c r="H34" s="11">
        <v>18451.272799999992</v>
      </c>
      <c r="J34" s="13" t="s">
        <v>71</v>
      </c>
      <c r="K34" s="33">
        <v>0.36398821167549117</v>
      </c>
      <c r="N34" s="10" t="s">
        <v>59</v>
      </c>
      <c r="O34" s="28">
        <v>223843.60800000012</v>
      </c>
      <c r="R34" s="10" t="s">
        <v>1707</v>
      </c>
      <c r="S34" s="11">
        <v>11678.129999999997</v>
      </c>
      <c r="U34" t="str">
        <f t="shared" si="0"/>
        <v>Arkansas</v>
      </c>
      <c r="V34" s="35">
        <f t="shared" si="1"/>
        <v>11678.129999999997</v>
      </c>
    </row>
    <row r="35" spans="1:22" x14ac:dyDescent="0.25">
      <c r="A35" s="45" t="s">
        <v>10940</v>
      </c>
      <c r="B35" s="55">
        <v>141851.5674</v>
      </c>
      <c r="C35" s="51">
        <v>13437.806799999998</v>
      </c>
      <c r="D35" s="21"/>
      <c r="E35" s="22"/>
      <c r="G35" s="12" t="s">
        <v>10936</v>
      </c>
      <c r="H35" s="6">
        <v>286397.02169999987</v>
      </c>
      <c r="N35" s="10" t="s">
        <v>36</v>
      </c>
      <c r="O35" s="28">
        <v>328449.1030000007</v>
      </c>
      <c r="R35" s="10" t="s">
        <v>43</v>
      </c>
      <c r="S35" s="11">
        <v>457687.63150000101</v>
      </c>
      <c r="U35" t="str">
        <f t="shared" si="0"/>
        <v>California</v>
      </c>
      <c r="V35" s="35">
        <f t="shared" si="1"/>
        <v>457687.63150000101</v>
      </c>
    </row>
    <row r="36" spans="1:22" x14ac:dyDescent="0.25">
      <c r="A36" s="45" t="s">
        <v>10941</v>
      </c>
      <c r="B36" s="55">
        <v>156122.28669999994</v>
      </c>
      <c r="C36" s="51">
        <v>22308.51279999999</v>
      </c>
      <c r="D36" s="21"/>
      <c r="E36" s="22"/>
      <c r="N36" s="13" t="s">
        <v>72</v>
      </c>
      <c r="O36" s="36">
        <v>330007.05400000012</v>
      </c>
      <c r="R36" s="10" t="s">
        <v>457</v>
      </c>
      <c r="S36" s="11">
        <v>32108.117999999995</v>
      </c>
      <c r="U36" t="str">
        <f t="shared" si="0"/>
        <v>Colorado</v>
      </c>
      <c r="V36" s="35">
        <f t="shared" si="1"/>
        <v>32108.117999999995</v>
      </c>
    </row>
    <row r="37" spans="1:22" x14ac:dyDescent="0.25">
      <c r="A37" s="45" t="s">
        <v>10942</v>
      </c>
      <c r="B37" s="55">
        <v>147082.61130000011</v>
      </c>
      <c r="C37" s="51">
        <v>20899.334500000012</v>
      </c>
      <c r="D37" s="21"/>
      <c r="E37" s="22"/>
      <c r="R37" s="10" t="s">
        <v>747</v>
      </c>
      <c r="S37" s="11">
        <v>13384.356999999996</v>
      </c>
      <c r="U37" t="str">
        <f t="shared" si="0"/>
        <v>Connecticut</v>
      </c>
      <c r="V37" s="35">
        <f t="shared" si="1"/>
        <v>13384.356999999996</v>
      </c>
    </row>
    <row r="38" spans="1:22" x14ac:dyDescent="0.25">
      <c r="A38" s="45" t="s">
        <v>10943</v>
      </c>
      <c r="B38" s="55">
        <v>149580.83800000031</v>
      </c>
      <c r="C38" s="51">
        <v>13535.38299999998</v>
      </c>
      <c r="D38" s="21"/>
      <c r="E38" s="22"/>
      <c r="R38" s="10" t="s">
        <v>245</v>
      </c>
      <c r="S38" s="11">
        <v>27451.068999999992</v>
      </c>
      <c r="U38" t="str">
        <f t="shared" si="0"/>
        <v>Delaware</v>
      </c>
      <c r="V38" s="35">
        <f t="shared" si="1"/>
        <v>27451.068999999992</v>
      </c>
    </row>
    <row r="39" spans="1:22" x14ac:dyDescent="0.25">
      <c r="A39" s="45" t="s">
        <v>10944</v>
      </c>
      <c r="B39" s="55">
        <v>159589.45099999988</v>
      </c>
      <c r="C39" s="51">
        <v>21896.715399999972</v>
      </c>
      <c r="D39" s="21"/>
      <c r="E39" s="22"/>
      <c r="R39" s="10" t="s">
        <v>3034</v>
      </c>
      <c r="S39" s="11">
        <v>2865.0199999999995</v>
      </c>
      <c r="U39" t="str">
        <f t="shared" si="0"/>
        <v>District of Columbia</v>
      </c>
      <c r="V39" s="35">
        <f t="shared" si="1"/>
        <v>2865.0199999999995</v>
      </c>
    </row>
    <row r="40" spans="1:22" x14ac:dyDescent="0.25">
      <c r="A40" s="45" t="s">
        <v>10945</v>
      </c>
      <c r="B40" s="55">
        <v>309770.09970000025</v>
      </c>
      <c r="C40" s="51">
        <v>37293.192500000034</v>
      </c>
      <c r="D40" s="21"/>
      <c r="E40" s="22"/>
      <c r="R40" s="10" t="s">
        <v>54</v>
      </c>
      <c r="S40" s="11">
        <v>89473.707999999999</v>
      </c>
      <c r="U40" t="str">
        <f t="shared" si="0"/>
        <v>Florida</v>
      </c>
      <c r="V40" s="35">
        <f t="shared" si="1"/>
        <v>89473.707999999999</v>
      </c>
    </row>
    <row r="41" spans="1:22" x14ac:dyDescent="0.25">
      <c r="A41" s="45" t="s">
        <v>10946</v>
      </c>
      <c r="B41" s="55">
        <v>197115.20170000009</v>
      </c>
      <c r="C41" s="51">
        <v>31469.663800000035</v>
      </c>
      <c r="D41" s="21"/>
      <c r="E41" s="22"/>
      <c r="G41" t="str">
        <f>G32</f>
        <v>Technology</v>
      </c>
      <c r="H41" s="30">
        <f>GETPIVOTDATA("Profit",$G$31,"Category",G32)</f>
        <v>145454.9480999998</v>
      </c>
      <c r="R41" s="10" t="s">
        <v>1272</v>
      </c>
      <c r="S41" s="11">
        <v>49095.840000000004</v>
      </c>
      <c r="U41" t="str">
        <f t="shared" si="0"/>
        <v>Georgia</v>
      </c>
      <c r="V41" s="35">
        <f t="shared" si="1"/>
        <v>49095.840000000004</v>
      </c>
    </row>
    <row r="42" spans="1:22" x14ac:dyDescent="0.25">
      <c r="A42" s="45" t="s">
        <v>10947</v>
      </c>
      <c r="B42" s="55">
        <v>349120.07400000008</v>
      </c>
      <c r="C42" s="51">
        <v>35825.536599999927</v>
      </c>
      <c r="D42" s="21"/>
      <c r="E42" s="22"/>
      <c r="G42" t="str">
        <f>G33</f>
        <v>Office Supplies</v>
      </c>
      <c r="H42" s="30">
        <f>GETPIVOTDATA("Profit",$G$31,"Category",G33)</f>
        <v>122490.8008000001</v>
      </c>
      <c r="R42" s="10" t="s">
        <v>6260</v>
      </c>
      <c r="S42" s="11">
        <v>4382.4860000000017</v>
      </c>
      <c r="U42" t="str">
        <f t="shared" si="0"/>
        <v>Idaho</v>
      </c>
      <c r="V42" s="35">
        <f t="shared" si="1"/>
        <v>4382.4860000000017</v>
      </c>
    </row>
    <row r="43" spans="1:22" ht="15.75" thickBot="1" x14ac:dyDescent="0.3">
      <c r="A43" s="46" t="s">
        <v>10948</v>
      </c>
      <c r="B43" s="56">
        <v>332177.15950000001</v>
      </c>
      <c r="C43" s="52">
        <v>43436.13390000003</v>
      </c>
      <c r="D43" s="21"/>
      <c r="E43" s="22"/>
      <c r="G43" t="str">
        <f>G34</f>
        <v>Furniture</v>
      </c>
      <c r="H43" s="30">
        <f>GETPIVOTDATA("Profit",$G$31,"Category",G34)</f>
        <v>18451.272799999992</v>
      </c>
      <c r="R43" s="10" t="s">
        <v>211</v>
      </c>
      <c r="S43" s="11">
        <v>80166.10099999985</v>
      </c>
      <c r="U43" t="str">
        <f t="shared" si="0"/>
        <v>Illinois</v>
      </c>
      <c r="V43" s="35">
        <f t="shared" si="1"/>
        <v>80166.10099999985</v>
      </c>
    </row>
    <row r="44" spans="1:22" x14ac:dyDescent="0.25">
      <c r="A44" s="24"/>
      <c r="B44" s="21"/>
      <c r="C44" s="21"/>
      <c r="D44" s="21"/>
      <c r="E44" s="22"/>
      <c r="G44" t="str">
        <f>G35</f>
        <v>Grand Total</v>
      </c>
      <c r="H44" s="30">
        <f>GETPIVOTDATA("Profit",$G$31)</f>
        <v>286397.02169999987</v>
      </c>
      <c r="R44" s="10" t="s">
        <v>254</v>
      </c>
      <c r="S44" s="11">
        <v>53555.360000000001</v>
      </c>
      <c r="U44" t="str">
        <f t="shared" si="0"/>
        <v>Indiana</v>
      </c>
      <c r="V44" s="35">
        <f t="shared" si="1"/>
        <v>53555.360000000001</v>
      </c>
    </row>
    <row r="45" spans="1:22" x14ac:dyDescent="0.25">
      <c r="A45" s="24"/>
      <c r="B45" s="21"/>
      <c r="C45" s="21"/>
      <c r="D45" s="21"/>
      <c r="E45" s="22"/>
      <c r="R45" s="10" t="s">
        <v>489</v>
      </c>
      <c r="S45" s="11">
        <v>4579.7599999999993</v>
      </c>
      <c r="U45" t="str">
        <f t="shared" si="0"/>
        <v>Iowa</v>
      </c>
      <c r="V45" s="35">
        <f t="shared" si="1"/>
        <v>4579.7599999999993</v>
      </c>
    </row>
    <row r="46" spans="1:22" x14ac:dyDescent="0.25">
      <c r="A46" s="24"/>
      <c r="B46" s="21"/>
      <c r="C46" s="21"/>
      <c r="D46" s="21"/>
      <c r="E46" s="22"/>
      <c r="R46" s="10" t="s">
        <v>4530</v>
      </c>
      <c r="S46" s="11">
        <v>2914.31</v>
      </c>
      <c r="U46" t="str">
        <f t="shared" si="0"/>
        <v>Kansas</v>
      </c>
      <c r="V46" s="35">
        <f t="shared" si="1"/>
        <v>2914.31</v>
      </c>
    </row>
    <row r="47" spans="1:22" x14ac:dyDescent="0.25">
      <c r="A47" s="24"/>
      <c r="B47" s="21"/>
      <c r="C47" s="21"/>
      <c r="D47" s="21"/>
      <c r="E47" s="22"/>
      <c r="R47" s="10" t="s">
        <v>29</v>
      </c>
      <c r="S47" s="11">
        <v>36591.749999999971</v>
      </c>
      <c r="U47" t="str">
        <f t="shared" si="0"/>
        <v>Kentucky</v>
      </c>
      <c r="V47" s="35">
        <f t="shared" si="1"/>
        <v>36591.749999999971</v>
      </c>
    </row>
    <row r="48" spans="1:22" x14ac:dyDescent="0.25">
      <c r="A48" s="24"/>
      <c r="B48" s="21"/>
      <c r="C48" s="21"/>
      <c r="D48" s="21"/>
      <c r="E48" s="22"/>
      <c r="R48" s="10" t="s">
        <v>736</v>
      </c>
      <c r="S48" s="11">
        <v>9217.0299999999988</v>
      </c>
      <c r="U48" t="str">
        <f t="shared" si="0"/>
        <v>Louisiana</v>
      </c>
      <c r="V48" s="35">
        <f t="shared" si="1"/>
        <v>9217.0299999999988</v>
      </c>
    </row>
    <row r="49" spans="1:22" x14ac:dyDescent="0.25">
      <c r="A49" s="24"/>
      <c r="B49" s="21"/>
      <c r="C49" s="21"/>
      <c r="D49" s="21"/>
      <c r="E49" s="22"/>
      <c r="R49" s="10" t="s">
        <v>5235</v>
      </c>
      <c r="S49" s="11">
        <v>1270.53</v>
      </c>
      <c r="U49" t="str">
        <f t="shared" si="0"/>
        <v>Maine</v>
      </c>
      <c r="V49" s="35">
        <f t="shared" si="1"/>
        <v>1270.53</v>
      </c>
    </row>
    <row r="50" spans="1:22" x14ac:dyDescent="0.25">
      <c r="A50" s="24"/>
      <c r="B50" s="21"/>
      <c r="C50" s="21"/>
      <c r="D50" s="21"/>
      <c r="E50" s="22"/>
      <c r="R50" s="10" t="s">
        <v>2735</v>
      </c>
      <c r="S50" s="11">
        <v>23705.523000000005</v>
      </c>
      <c r="U50" t="str">
        <f t="shared" si="0"/>
        <v>Maryland</v>
      </c>
      <c r="V50" s="35">
        <f t="shared" si="1"/>
        <v>23705.523000000005</v>
      </c>
    </row>
    <row r="51" spans="1:22" x14ac:dyDescent="0.25">
      <c r="A51" s="24"/>
      <c r="B51" s="21"/>
      <c r="C51" s="21"/>
      <c r="D51" s="21"/>
      <c r="E51" s="22"/>
      <c r="R51" s="10" t="s">
        <v>1245</v>
      </c>
      <c r="S51" s="11">
        <v>28634.43399999999</v>
      </c>
      <c r="U51" t="str">
        <f t="shared" si="0"/>
        <v>Massachusetts</v>
      </c>
      <c r="V51" s="35">
        <f t="shared" si="1"/>
        <v>28634.43399999999</v>
      </c>
    </row>
    <row r="52" spans="1:22" x14ac:dyDescent="0.25">
      <c r="A52" s="24"/>
      <c r="B52" s="21"/>
      <c r="C52" s="21"/>
      <c r="D52" s="21"/>
      <c r="E52" s="22"/>
      <c r="R52" s="10" t="s">
        <v>238</v>
      </c>
      <c r="S52" s="11">
        <v>76269.614000000016</v>
      </c>
      <c r="U52" t="str">
        <f t="shared" si="0"/>
        <v>Michigan</v>
      </c>
      <c r="V52" s="35">
        <f t="shared" si="1"/>
        <v>76269.614000000016</v>
      </c>
    </row>
    <row r="53" spans="1:22" x14ac:dyDescent="0.25">
      <c r="A53" s="24"/>
      <c r="B53" s="21"/>
      <c r="C53" s="21"/>
      <c r="D53" s="21"/>
      <c r="E53" s="22"/>
      <c r="R53" s="10" t="s">
        <v>229</v>
      </c>
      <c r="S53" s="11">
        <v>29863.149999999994</v>
      </c>
      <c r="U53" t="str">
        <f t="shared" si="0"/>
        <v>Minnesota</v>
      </c>
      <c r="V53" s="35">
        <f t="shared" si="1"/>
        <v>29863.149999999994</v>
      </c>
    </row>
    <row r="54" spans="1:22" x14ac:dyDescent="0.25">
      <c r="A54" s="24"/>
      <c r="B54" s="21"/>
      <c r="C54" s="21"/>
      <c r="D54" s="21"/>
      <c r="E54" s="22"/>
      <c r="R54" s="10" t="s">
        <v>1487</v>
      </c>
      <c r="S54" s="11">
        <v>10771.34</v>
      </c>
      <c r="U54" t="str">
        <f t="shared" si="0"/>
        <v>Mississippi</v>
      </c>
      <c r="V54" s="35">
        <f t="shared" si="1"/>
        <v>10771.34</v>
      </c>
    </row>
    <row r="55" spans="1:22" ht="15.75" thickBot="1" x14ac:dyDescent="0.3">
      <c r="A55" s="25"/>
      <c r="B55" s="26"/>
      <c r="C55" s="26"/>
      <c r="D55" s="26"/>
      <c r="E55" s="27"/>
      <c r="R55" s="10" t="s">
        <v>596</v>
      </c>
      <c r="S55" s="11">
        <v>22205.149999999998</v>
      </c>
      <c r="U55" t="str">
        <f t="shared" si="0"/>
        <v>Missouri</v>
      </c>
      <c r="V55" s="35">
        <f t="shared" si="1"/>
        <v>22205.149999999998</v>
      </c>
    </row>
    <row r="56" spans="1:22" x14ac:dyDescent="0.25">
      <c r="R56" s="10" t="s">
        <v>1762</v>
      </c>
      <c r="S56" s="11">
        <v>5589.3519999999971</v>
      </c>
      <c r="U56" t="str">
        <f t="shared" si="0"/>
        <v>Montana</v>
      </c>
      <c r="V56" s="35">
        <f t="shared" si="1"/>
        <v>5589.3519999999971</v>
      </c>
    </row>
    <row r="57" spans="1:22" x14ac:dyDescent="0.25">
      <c r="R57" s="10" t="s">
        <v>138</v>
      </c>
      <c r="S57" s="11">
        <v>7464.9299999999985</v>
      </c>
      <c r="U57" t="str">
        <f t="shared" si="0"/>
        <v>Nebraska</v>
      </c>
      <c r="V57" s="35">
        <f t="shared" si="1"/>
        <v>7464.9299999999985</v>
      </c>
    </row>
    <row r="58" spans="1:22" x14ac:dyDescent="0.25">
      <c r="R58" s="10" t="s">
        <v>1392</v>
      </c>
      <c r="S58" s="11">
        <v>16729.101999999999</v>
      </c>
      <c r="U58" t="str">
        <f t="shared" si="0"/>
        <v>Nevada</v>
      </c>
      <c r="V58" s="35">
        <f t="shared" si="1"/>
        <v>16729.101999999999</v>
      </c>
    </row>
    <row r="59" spans="1:22" x14ac:dyDescent="0.25">
      <c r="R59" s="10" t="s">
        <v>2694</v>
      </c>
      <c r="S59" s="11">
        <v>7292.5239999999994</v>
      </c>
      <c r="U59" t="str">
        <f t="shared" si="0"/>
        <v>New Hampshire</v>
      </c>
      <c r="V59" s="35">
        <f t="shared" si="1"/>
        <v>7292.5239999999994</v>
      </c>
    </row>
    <row r="60" spans="1:22" x14ac:dyDescent="0.25">
      <c r="R60" s="10" t="s">
        <v>788</v>
      </c>
      <c r="S60" s="11">
        <v>35764.312000000013</v>
      </c>
      <c r="U60" t="str">
        <f t="shared" si="0"/>
        <v>New Jersey</v>
      </c>
      <c r="V60" s="35">
        <f t="shared" si="1"/>
        <v>35764.312000000013</v>
      </c>
    </row>
    <row r="61" spans="1:22" x14ac:dyDescent="0.25">
      <c r="R61" s="10" t="s">
        <v>668</v>
      </c>
      <c r="S61" s="11">
        <v>4783.5220000000008</v>
      </c>
      <c r="U61" t="str">
        <f t="shared" si="0"/>
        <v>New Mexico</v>
      </c>
      <c r="V61" s="35">
        <f t="shared" si="1"/>
        <v>4783.5220000000008</v>
      </c>
    </row>
    <row r="62" spans="1:22" x14ac:dyDescent="0.25">
      <c r="R62" s="10" t="s">
        <v>267</v>
      </c>
      <c r="S62" s="11">
        <v>310876.27099999978</v>
      </c>
      <c r="U62" t="str">
        <f t="shared" si="0"/>
        <v>New York</v>
      </c>
      <c r="V62" s="35">
        <f t="shared" si="1"/>
        <v>310876.27099999978</v>
      </c>
    </row>
    <row r="63" spans="1:22" x14ac:dyDescent="0.25">
      <c r="R63" s="10" t="s">
        <v>88</v>
      </c>
      <c r="S63" s="11">
        <v>55603.163999999968</v>
      </c>
      <c r="U63" t="str">
        <f t="shared" si="0"/>
        <v>North Carolina</v>
      </c>
      <c r="V63" s="35">
        <f t="shared" si="1"/>
        <v>55603.163999999968</v>
      </c>
    </row>
    <row r="64" spans="1:22" x14ac:dyDescent="0.25">
      <c r="R64" s="10" t="s">
        <v>7449</v>
      </c>
      <c r="S64" s="11">
        <v>919.91</v>
      </c>
      <c r="U64" t="str">
        <f t="shared" si="0"/>
        <v>North Dakota</v>
      </c>
      <c r="V64" s="35">
        <f t="shared" si="1"/>
        <v>919.91</v>
      </c>
    </row>
    <row r="65" spans="18:22" x14ac:dyDescent="0.25">
      <c r="R65" s="10" t="s">
        <v>498</v>
      </c>
      <c r="S65" s="11">
        <v>78258.135999999926</v>
      </c>
      <c r="U65" t="str">
        <f t="shared" si="0"/>
        <v>Ohio</v>
      </c>
      <c r="V65" s="35">
        <f t="shared" si="1"/>
        <v>78258.135999999926</v>
      </c>
    </row>
    <row r="66" spans="18:22" x14ac:dyDescent="0.25">
      <c r="R66" s="10" t="s">
        <v>649</v>
      </c>
      <c r="S66" s="11">
        <v>19683.390000000003</v>
      </c>
      <c r="U66" t="str">
        <f t="shared" si="0"/>
        <v>Oklahoma</v>
      </c>
      <c r="V66" s="35">
        <f t="shared" si="1"/>
        <v>19683.390000000003</v>
      </c>
    </row>
    <row r="67" spans="18:22" x14ac:dyDescent="0.25">
      <c r="R67" s="10" t="s">
        <v>420</v>
      </c>
      <c r="S67" s="11">
        <v>17431.149999999991</v>
      </c>
      <c r="U67" t="str">
        <f t="shared" si="0"/>
        <v>Oregon</v>
      </c>
      <c r="V67" s="35">
        <f t="shared" si="1"/>
        <v>17431.149999999991</v>
      </c>
    </row>
    <row r="68" spans="18:22" x14ac:dyDescent="0.25">
      <c r="R68" s="10" t="s">
        <v>147</v>
      </c>
      <c r="S68" s="11">
        <v>116511.91400000003</v>
      </c>
      <c r="U68" t="str">
        <f t="shared" si="0"/>
        <v>Pennsylvania</v>
      </c>
      <c r="V68" s="35">
        <f t="shared" si="1"/>
        <v>116511.91400000003</v>
      </c>
    </row>
    <row r="69" spans="18:22" x14ac:dyDescent="0.25">
      <c r="R69" s="10" t="s">
        <v>1399</v>
      </c>
      <c r="S69" s="11">
        <v>22627.955999999995</v>
      </c>
      <c r="U69" t="str">
        <f t="shared" si="0"/>
        <v>Rhode Island</v>
      </c>
      <c r="V69" s="35">
        <f t="shared" si="1"/>
        <v>22627.955999999995</v>
      </c>
    </row>
    <row r="70" spans="18:22" x14ac:dyDescent="0.25">
      <c r="R70" s="10" t="s">
        <v>383</v>
      </c>
      <c r="S70" s="11">
        <v>8481.7099999999991</v>
      </c>
      <c r="U70" t="str">
        <f t="shared" si="0"/>
        <v>South Carolina</v>
      </c>
      <c r="V70" s="35">
        <f t="shared" si="1"/>
        <v>8481.7099999999991</v>
      </c>
    </row>
    <row r="71" spans="18:22" x14ac:dyDescent="0.25">
      <c r="R71" s="10" t="s">
        <v>5326</v>
      </c>
      <c r="S71" s="11">
        <v>1315.5600000000002</v>
      </c>
      <c r="U71" t="str">
        <f t="shared" si="0"/>
        <v>South Dakota</v>
      </c>
      <c r="V71" s="35">
        <f t="shared" si="1"/>
        <v>1315.5600000000002</v>
      </c>
    </row>
    <row r="72" spans="18:22" x14ac:dyDescent="0.25">
      <c r="R72" s="10" t="s">
        <v>335</v>
      </c>
      <c r="S72" s="11">
        <v>30661.872999999981</v>
      </c>
      <c r="U72" t="str">
        <f t="shared" si="0"/>
        <v>Tennessee</v>
      </c>
      <c r="V72" s="35">
        <f t="shared" si="1"/>
        <v>30661.872999999981</v>
      </c>
    </row>
    <row r="73" spans="18:22" x14ac:dyDescent="0.25">
      <c r="R73" s="10" t="s">
        <v>104</v>
      </c>
      <c r="S73" s="11">
        <v>170188.04580000002</v>
      </c>
      <c r="U73" t="str">
        <f t="shared" si="0"/>
        <v>Texas</v>
      </c>
      <c r="V73" s="35">
        <f t="shared" si="1"/>
        <v>170188.04580000002</v>
      </c>
    </row>
    <row r="74" spans="18:22" x14ac:dyDescent="0.25">
      <c r="R74" s="10" t="s">
        <v>121</v>
      </c>
      <c r="S74" s="11">
        <v>11220.055999999999</v>
      </c>
      <c r="U74" t="str">
        <f t="shared" si="0"/>
        <v>Utah</v>
      </c>
      <c r="V74" s="35">
        <f t="shared" si="1"/>
        <v>11220.055999999999</v>
      </c>
    </row>
    <row r="75" spans="18:22" x14ac:dyDescent="0.25">
      <c r="R75" s="10" t="s">
        <v>5203</v>
      </c>
      <c r="S75" s="11">
        <v>8929.369999999999</v>
      </c>
      <c r="U75" t="str">
        <f t="shared" si="0"/>
        <v>Vermont</v>
      </c>
      <c r="V75" s="35">
        <f t="shared" si="1"/>
        <v>8929.369999999999</v>
      </c>
    </row>
    <row r="76" spans="18:22" x14ac:dyDescent="0.25">
      <c r="R76" s="10" t="s">
        <v>319</v>
      </c>
      <c r="S76" s="11">
        <v>70636.719999999987</v>
      </c>
      <c r="U76" t="str">
        <f t="shared" si="0"/>
        <v>Virginia</v>
      </c>
      <c r="V76" s="35">
        <f t="shared" si="1"/>
        <v>70636.719999999987</v>
      </c>
    </row>
    <row r="77" spans="18:22" x14ac:dyDescent="0.25">
      <c r="R77" s="10" t="s">
        <v>96</v>
      </c>
      <c r="S77" s="11">
        <v>138641.26999999993</v>
      </c>
      <c r="U77" t="str">
        <f t="shared" si="0"/>
        <v>Washington</v>
      </c>
      <c r="V77" s="35">
        <f t="shared" si="1"/>
        <v>138641.26999999993</v>
      </c>
    </row>
    <row r="78" spans="18:22" x14ac:dyDescent="0.25">
      <c r="R78" s="10" t="s">
        <v>9726</v>
      </c>
      <c r="S78" s="11">
        <v>1209.8240000000001</v>
      </c>
      <c r="U78" t="str">
        <f t="shared" si="0"/>
        <v>West Virginia</v>
      </c>
      <c r="V78" s="35">
        <f t="shared" si="1"/>
        <v>1209.8240000000001</v>
      </c>
    </row>
    <row r="79" spans="18:22" x14ac:dyDescent="0.25">
      <c r="R79" s="10" t="s">
        <v>114</v>
      </c>
      <c r="S79" s="11">
        <v>32114.610000000019</v>
      </c>
      <c r="U79" t="str">
        <f t="shared" si="0"/>
        <v>Wisconsin</v>
      </c>
      <c r="V79" s="35">
        <f t="shared" si="1"/>
        <v>32114.610000000019</v>
      </c>
    </row>
    <row r="80" spans="18:22" x14ac:dyDescent="0.25">
      <c r="R80" s="13" t="s">
        <v>8542</v>
      </c>
      <c r="S80" s="14">
        <v>1603.1360000000002</v>
      </c>
      <c r="U80" t="str">
        <f t="shared" si="0"/>
        <v>Wyoming</v>
      </c>
      <c r="V80" s="35">
        <f t="shared" si="1"/>
        <v>1603.1360000000002</v>
      </c>
    </row>
    <row r="5020" ht="15.75" thickBot="1" x14ac:dyDescent="0.3"/>
  </sheetData>
  <mergeCells count="2">
    <mergeCell ref="A28:O28"/>
    <mergeCell ref="A2:O2"/>
  </mergeCells>
  <pageMargins left="0.7" right="0.7" top="0.75" bottom="0.75" header="0.3" footer="0.3"/>
  <drawing r:id="rId17"/>
  <extLst>
    <ext xmlns:x14="http://schemas.microsoft.com/office/spreadsheetml/2009/9/main" uri="{05C60535-1F16-4fd2-B633-F4F36F0B64E0}">
      <x14:sparklineGroups xmlns:xm="http://schemas.microsoft.com/office/excel/2006/main">
        <x14:sparklineGroup displayEmptyCellsAs="gap" xr2:uid="{053F4A43-E011-4022-A62B-6BF89E5E0CCD}">
          <x14:colorSeries rgb="FF0070C0"/>
          <x14:colorNegative rgb="FF000000"/>
          <x14:colorAxis rgb="FF000000"/>
          <x14:colorMarkers rgb="FF000000"/>
          <x14:colorFirst rgb="FF000000"/>
          <x14:colorLast rgb="FF000000"/>
          <x14:colorHigh rgb="FF000000"/>
          <x14:colorLow rgb="FF000000"/>
          <x14:sparklines>
            <x14:sparkline>
              <xm:f>'Pivot TABLE'!J14:J14</xm:f>
              <xm:sqref>J14</xm:sqref>
            </x14:sparkline>
            <x14:sparkline>
              <xm:f>'Pivot TABLE'!J15:J15</xm:f>
              <xm:sqref>J15</xm:sqref>
            </x14:sparkline>
            <x14:sparkline>
              <xm:f>'Pivot TABLE'!J16:J16</xm:f>
              <xm:sqref>J16</xm:sqref>
            </x14:sparkline>
            <x14:sparkline>
              <xm:f>'Pivot TABLE'!J17:J17</xm:f>
              <xm:sqref>J17</xm:sqref>
            </x14:sparkline>
            <x14:sparkline>
              <xm:f>'Pivot TABLE'!J18:J18</xm:f>
              <xm:sqref>J18</xm:sqref>
            </x14:sparkline>
            <x14:sparkline>
              <xm:f>'Pivot TABLE'!J19:J19</xm:f>
              <xm:sqref>J19</xm:sqref>
            </x14:sparkline>
            <x14:sparkline>
              <xm:f>'Pivot TABLE'!J20:J20</xm:f>
              <xm:sqref>J20</xm:sqref>
            </x14:sparkline>
            <x14:sparkline>
              <xm:f>'Pivot TABLE'!J21:J21</xm:f>
              <xm:sqref>J21</xm:sqref>
            </x14:sparkline>
            <x14:sparkline>
              <xm:f>'Pivot TABLE'!J22:J22</xm:f>
              <xm:sqref>J22</xm:sqref>
            </x14:sparkline>
            <x14:sparkline>
              <xm:f>'Pivot TABLE'!J23:J23</xm:f>
              <xm:sqref>J23</xm:sqref>
            </x14:sparkline>
            <x14:sparkline>
              <xm:f>'Pivot TABLE'!J24:J24</xm:f>
              <xm:sqref>J24</xm:sqref>
            </x14:sparkline>
            <x14:sparkline>
              <xm:f>'Pivot TABLE'!J25:J25</xm:f>
              <xm:sqref>J25</xm:sqref>
            </x14:sparkline>
          </x14:sparklines>
        </x14:sparklineGroup>
        <x14:sparklineGroup displayEmptyCellsAs="gap" xr2:uid="{BE82714B-D2B8-41A4-B9B1-F637E70B97CC}">
          <x14:colorSeries rgb="FF0070C0"/>
          <x14:colorNegative rgb="FF000000"/>
          <x14:colorAxis rgb="FF000000"/>
          <x14:colorMarkers rgb="FF000000"/>
          <x14:colorFirst rgb="FF000000"/>
          <x14:colorLast rgb="FF000000"/>
          <x14:colorHigh rgb="FF000000"/>
          <x14:colorLow rgb="FF000000"/>
          <x14:sparklines>
            <x14:sparkline>
              <xm:f>'Pivot TABLE'!H14:H14</xm:f>
              <xm:sqref>H14</xm:sqref>
            </x14:sparkline>
            <x14:sparkline>
              <xm:f>'Pivot TABLE'!H15:H15</xm:f>
              <xm:sqref>H15</xm:sqref>
            </x14:sparkline>
            <x14:sparkline>
              <xm:f>'Pivot TABLE'!H16:H16</xm:f>
              <xm:sqref>H16</xm:sqref>
            </x14:sparkline>
            <x14:sparkline>
              <xm:f>'Pivot TABLE'!H17:H17</xm:f>
              <xm:sqref>H17</xm:sqref>
            </x14:sparkline>
            <x14:sparkline>
              <xm:f>'Pivot TABLE'!H18:H18</xm:f>
              <xm:sqref>H18</xm:sqref>
            </x14:sparkline>
            <x14:sparkline>
              <xm:f>'Pivot TABLE'!H19:H19</xm:f>
              <xm:sqref>H19</xm:sqref>
            </x14:sparkline>
            <x14:sparkline>
              <xm:f>'Pivot TABLE'!H20:H20</xm:f>
              <xm:sqref>H20</xm:sqref>
            </x14:sparkline>
            <x14:sparkline>
              <xm:f>'Pivot TABLE'!H21:H21</xm:f>
              <xm:sqref>H21</xm:sqref>
            </x14:sparkline>
            <x14:sparkline>
              <xm:f>'Pivot TABLE'!H22:H22</xm:f>
              <xm:sqref>H22</xm:sqref>
            </x14:sparkline>
            <x14:sparkline>
              <xm:f>'Pivot TABLE'!H23:H23</xm:f>
              <xm:sqref>H23</xm:sqref>
            </x14:sparkline>
            <x14:sparkline>
              <xm:f>'Pivot TABLE'!H24:H24</xm:f>
              <xm:sqref>H24</xm:sqref>
            </x14:sparkline>
            <x14:sparkline>
              <xm:f>'Pivot TABLE'!H25:H25</xm:f>
              <xm:sqref>H25</xm:sqref>
            </x14:sparkline>
          </x14:sparklines>
        </x14:sparklineGroup>
      </x14:sparklineGroups>
    </ext>
    <ext xmlns:x14="http://schemas.microsoft.com/office/spreadsheetml/2009/9/main" uri="{A8765BA9-456A-4dab-B4F3-ACF838C121DE}">
      <x14:slicerList>
        <x14:slicer r:id="rId18"/>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4F7EA-88B4-4260-9B76-01F078A4EDE1}">
  <dimension ref="A1"/>
  <sheetViews>
    <sheetView showGridLines="0" tabSelected="1" topLeftCell="A26" workbookViewId="0">
      <selection activeCell="V10" sqref="V10"/>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neetu chaurasia</cp:lastModifiedBy>
  <dcterms:created xsi:type="dcterms:W3CDTF">2015-06-05T18:17:20Z</dcterms:created>
  <dcterms:modified xsi:type="dcterms:W3CDTF">2025-10-17T14:34:49Z</dcterms:modified>
</cp:coreProperties>
</file>