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663e2acac05ff/Documentos/Career/Bootcamp/Homework/"/>
    </mc:Choice>
  </mc:AlternateContent>
  <xr:revisionPtr revIDLastSave="821" documentId="8_{7CE69FD1-4A3F-4BF7-A4FB-61777489D1B2}" xr6:coauthVersionLast="47" xr6:coauthVersionMax="47" xr10:uidLastSave="{1FEACF6F-834E-4694-8357-82A98913FB61}"/>
  <bookViews>
    <workbookView xWindow="28680" yWindow="-120" windowWidth="29040" windowHeight="15720" tabRatio="826" xr2:uid="{00000000-000D-0000-FFFF-FFFF00000000}"/>
  </bookViews>
  <sheets>
    <sheet name="Crowdfunding Raw Data" sheetId="1" r:id="rId1"/>
    <sheet name="(1) Parent Category vs Outcome" sheetId="2" r:id="rId2"/>
    <sheet name="(2) Sub-Category vs Outcome" sheetId="3" r:id="rId3"/>
    <sheet name="(3) Launch Date vs Outcome" sheetId="4" r:id="rId4"/>
    <sheet name="(4) Crowdfunding Goal Analysis" sheetId="5" r:id="rId5"/>
    <sheet name="(5) Campaign Backers Statistics" sheetId="7" r:id="rId6"/>
  </sheets>
  <definedNames>
    <definedName name="_xlnm._FilterDatabase" localSheetId="0" hidden="1">'Crowdfunding Raw Data'!$D$1:$G$1001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H3" i="5"/>
  <c r="G3" i="5"/>
  <c r="F3" i="5"/>
  <c r="E4" i="5"/>
  <c r="G4" i="5" s="1"/>
  <c r="O4" i="1"/>
  <c r="M4" i="1"/>
  <c r="H2" i="1"/>
  <c r="Q2" i="7"/>
  <c r="P2" i="7"/>
  <c r="O2" i="7"/>
  <c r="N2" i="7"/>
  <c r="M2" i="7"/>
  <c r="L2" i="7"/>
  <c r="I2" i="7"/>
  <c r="G2" i="7"/>
  <c r="F2" i="7"/>
  <c r="E2" i="7"/>
  <c r="D2" i="7"/>
  <c r="B3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K2" i="7"/>
  <c r="B2" i="7"/>
  <c r="J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2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A1" i="7" a="1"/>
  <c r="A1" i="7" s="1"/>
  <c r="H12" i="5"/>
  <c r="G2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G13" i="5"/>
  <c r="H13" i="5"/>
  <c r="H2" i="5"/>
  <c r="F5" i="5"/>
  <c r="F6" i="5"/>
  <c r="F7" i="5"/>
  <c r="F8" i="5"/>
  <c r="F9" i="5"/>
  <c r="F10" i="5"/>
  <c r="F11" i="5"/>
  <c r="F12" i="5"/>
  <c r="F13" i="5"/>
  <c r="F2" i="5"/>
  <c r="E3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13" i="5"/>
  <c r="B6" i="5"/>
  <c r="B5" i="5"/>
  <c r="B4" i="5"/>
  <c r="B3" i="5"/>
  <c r="B2" i="5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4" i="5" l="1"/>
  <c r="F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<sst xmlns="http://schemas.openxmlformats.org/spreadsheetml/2006/main" count="6138" uniqueCount="2114">
  <si>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</si>
  <si>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</si>
  <si>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</si>
  <si>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</si>
  <si>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</si>
  <si>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</si>
  <si>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</si>
  <si>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</si>
  <si>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</si>
  <si>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</si>
  <si>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</si>
  <si>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</si>
  <si>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</si>
  <si>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</si>
  <si>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</si>
  <si>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</si>
  <si>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</si>
  <si>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</si>
  <si>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</si>
  <si>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</si>
  <si>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</si>
  <si>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</si>
  <si>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</si>
  <si>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</si>
  <si>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</si>
  <si>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</si>
  <si>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</si>
  <si>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</si>
  <si>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</si>
  <si>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</si>
  <si>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</si>
  <si>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</si>
  <si>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</si>
  <si>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</si>
  <si>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</si>
  <si>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</si>
  <si>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</si>
  <si>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</si>
  <si>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</si>
  <si>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</si>
  <si>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</si>
  <si>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</si>
  <si>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</si>
  <si>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</si>
  <si>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</si>
  <si>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</si>
  <si>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</si>
  <si>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</si>
  <si>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</si>
  <si>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</si>
  <si>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</si>
  <si>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</si>
  <si>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</si>
  <si>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</si>
  <si>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</si>
  <si>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</si>
  <si>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</si>
  <si>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</si>
  <si>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</si>
  <si>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</si>
  <si>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</si>
  <si>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</si>
  <si>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</si>
  <si>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</si>
  <si>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</si>
  <si>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</si>
  <si>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</si>
  <si>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</si>
  <si>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</si>
  <si>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</si>
  <si>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</si>
  <si>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</si>
  <si>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</si>
  <si>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</si>
  <si>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</si>
  <si>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</si>
  <si>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</si>
  <si>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</si>
  <si>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</si>
  <si>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</si>
  <si>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</si>
  <si>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</si>
  <si>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</si>
  <si>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</si>
  <si>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</si>
  <si>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</si>
  <si>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</si>
  <si>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</si>
  <si>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</si>
  <si>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</si>
  <si>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</si>
  <si>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</si>
  <si>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</si>
  <si>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</si>
  <si>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</si>
  <si>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</si>
  <si>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</si>
  <si>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</si>
  <si>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</si>
  <si>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</si>
  <si>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</si>
  <si>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</si>
  <si>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</si>
  <si>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</si>
  <si>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</si>
  <si>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</si>
  <si>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</si>
  <si>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</si>
  <si>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</si>
  <si>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</si>
  <si>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</si>
  <si>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</si>
  <si>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</si>
  <si>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</si>
  <si>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</si>
  <si>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</si>
  <si>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</si>
  <si>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</si>
  <si>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</si>
  <si>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</si>
  <si>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</si>
  <si>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</si>
  <si>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</si>
  <si>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</si>
  <si>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</si>
  <si>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</si>
  <si>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</si>
  <si>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</si>
  <si>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</si>
  <si>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</si>
  <si>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</si>
  <si>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</si>
  <si>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</si>
  <si>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</si>
  <si>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</si>
  <si>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</si>
  <si>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</si>
  <si>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</si>
  <si>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</si>
  <si>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</si>
  <si>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</si>
  <si>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</si>
  <si>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</si>
  <si>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</si>
  <si>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</si>
  <si>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</si>
  <si>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</si>
  <si>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</si>
  <si>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</si>
  <si>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</si>
  <si>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</si>
  <si>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</si>
  <si>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</si>
  <si>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</si>
  <si>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</si>
  <si>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</si>
  <si>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</si>
  <si>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</si>
  <si>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</si>
  <si>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</si>
  <si>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</si>
  <si>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</si>
  <si>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</si>
  <si>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</si>
  <si>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</si>
  <si>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</si>
  <si>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</si>
  <si>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</si>
  <si>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</si>
  <si>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</si>
  <si>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</si>
  <si>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</si>
  <si>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</si>
  <si>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</si>
  <si>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</si>
  <si>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</si>
  <si>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</si>
  <si>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</si>
  <si>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</si>
  <si>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</si>
  <si>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</si>
  <si>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</si>
  <si>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</si>
  <si>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</si>
  <si>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</si>
  <si>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</si>
  <si>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</si>
  <si>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</si>
  <si>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</si>
  <si>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</si>
  <si>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</si>
  <si>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</si>
  <si>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</si>
  <si>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</si>
  <si>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</si>
  <si>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</si>
  <si>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</si>
  <si>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</si>
  <si>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</si>
  <si>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</si>
  <si>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</si>
  <si>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</si>
  <si>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</si>
  <si>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</si>
  <si>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</si>
  <si>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</si>
  <si>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</si>
  <si>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</si>
  <si>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</si>
  <si>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</si>
  <si>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</si>
  <si>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</si>
  <si>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</si>
  <si>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</si>
  <si>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</si>
  <si>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</si>
  <si>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</si>
  <si>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</si>
  <si>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</si>
  <si>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</si>
  <si>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</si>
  <si>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</si>
  <si>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</si>
  <si>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</si>
  <si>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</si>
  <si>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</si>
  <si>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</si>
  <si>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</si>
  <si>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</si>
  <si>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</si>
  <si>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</si>
  <si>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</si>
  <si>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</si>
  <si>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</si>
  <si>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</si>
  <si>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</si>
  <si>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</si>
  <si>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</si>
  <si>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</si>
  <si>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</si>
  <si>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</si>
  <si>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</si>
  <si>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</si>
  <si>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</si>
  <si>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</si>
  <si>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</si>
  <si>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</si>
  <si>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</si>
  <si>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</si>
  <si>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</si>
  <si>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</si>
  <si>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</si>
  <si>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</si>
  <si>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</si>
  <si>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</si>
  <si>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</si>
  <si>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</si>
  <si>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</si>
  <si>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</si>
  <si>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</si>
  <si>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</si>
  <si>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</si>
  <si>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</si>
  <si>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</si>
  <si>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</si>
  <si>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</si>
  <si>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</si>
  <si>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</si>
  <si>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</si>
  <si>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</si>
  <si>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</si>
  <si>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</si>
  <si>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</si>
  <si>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</si>
  <si>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</si>
  <si>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</si>
  <si>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</si>
  <si>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</si>
  <si>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</si>
  <si>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</si>
  <si>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</si>
  <si>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</si>
  <si>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</si>
  <si>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</si>
  <si>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</si>
  <si>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</si>
  <si>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</si>
  <si>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</si>
  <si>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</si>
  <si>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</si>
  <si>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</si>
  <si>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</si>
  <si>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</si>
  <si>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</si>
  <si>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</si>
  <si>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</si>
  <si>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</si>
  <si>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</si>
  <si>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</si>
  <si>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</si>
  <si>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</si>
  <si>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</si>
  <si>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</si>
  <si>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</si>
  <si>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</si>
  <si>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</si>
  <si>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</si>
  <si>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</si>
  <si>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</si>
  <si>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</si>
  <si>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</si>
  <si>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</si>
  <si>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</si>
  <si>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</si>
  <si>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</si>
  <si>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</si>
  <si>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</si>
  <si>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</si>
  <si>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</si>
  <si>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</si>
  <si>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</si>
  <si>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</si>
  <si>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</si>
  <si>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</si>
  <si>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</si>
  <si>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</si>
  <si>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</si>
  <si>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</si>
  <si>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</si>
  <si>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</si>
  <si>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</si>
  <si>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</si>
  <si>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</si>
  <si>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</si>
  <si>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</si>
  <si>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</si>
  <si>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</si>
  <si>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</si>
  <si>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</si>
  <si>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</si>
  <si>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</si>
  <si>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</si>
  <si>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</si>
  <si>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</si>
  <si>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</si>
  <si>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</si>
  <si>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</si>
  <si>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</si>
  <si>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</si>
  <si>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</si>
  <si>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</si>
  <si>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</si>
  <si>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</si>
  <si>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</si>
  <si>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</si>
  <si>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</si>
  <si>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</si>
  <si>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</si>
  <si>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</si>
  <si>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</si>
  <si>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</si>
  <si>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</si>
  <si>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</si>
  <si>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</si>
  <si>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</si>
  <si>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</si>
  <si>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</si>
  <si>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</si>
  <si>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</si>
  <si>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</si>
  <si>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</si>
  <si>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</si>
  <si>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</si>
  <si>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</si>
  <si>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</si>
  <si>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</si>
  <si>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</si>
  <si>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</si>
  <si>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</si>
  <si>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</si>
  <si>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</si>
  <si>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</si>
  <si>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</si>
  <si>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</si>
  <si>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</si>
  <si>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</si>
  <si>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</si>
  <si>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</si>
  <si>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</si>
  <si>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</si>
  <si>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</si>
  <si>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</si>
  <si>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</si>
  <si>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</si>
  <si>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</si>
  <si>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</si>
  <si>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</si>
  <si>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</si>
  <si>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</si>
  <si>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</si>
  <si>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</si>
  <si>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</si>
  <si>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</si>
  <si>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</si>
  <si>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</si>
  <si>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</si>
  <si>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</si>
  <si>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</si>
  <si>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</si>
  <si>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</si>
  <si>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</si>
  <si>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</si>
  <si>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</si>
  <si>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</si>
  <si>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</si>
  <si>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</si>
  <si>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</si>
  <si>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</si>
  <si>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</si>
  <si>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</si>
  <si>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</si>
  <si>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</si>
  <si>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</si>
  <si>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</si>
  <si>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</si>
  <si>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</si>
  <si>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</si>
  <si>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</si>
  <si>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</si>
  <si>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</si>
  <si>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</si>
  <si>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</si>
  <si>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</si>
  <si>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</si>
  <si>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</si>
  <si>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</si>
  <si>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</si>
  <si>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</si>
  <si>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</si>
  <si>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</si>
  <si>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</si>
  <si>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</si>
  <si>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</si>
  <si>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</si>
  <si>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</si>
  <si>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</si>
  <si>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</si>
  <si>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</si>
  <si>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</si>
  <si>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</si>
  <si>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</si>
  <si>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</si>
  <si>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</si>
  <si>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</si>
  <si>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</si>
  <si>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</si>
  <si>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</si>
  <si>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</si>
  <si>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</si>
  <si>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</si>
  <si>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</si>
  <si>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</si>
  <si>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</si>
  <si>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</si>
  <si>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</si>
  <si>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</si>
  <si>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</si>
  <si>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</si>
  <si>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</si>
  <si>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</si>
  <si>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</si>
  <si>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</si>
  <si>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</si>
  <si>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</si>
  <si>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</si>
  <si>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</si>
  <si>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</si>
  <si>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</si>
  <si>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</si>
  <si>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</si>
  <si>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</si>
  <si>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</si>
  <si>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</si>
  <si>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</si>
  <si>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</si>
  <si>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</si>
  <si>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</si>
  <si>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</si>
  <si>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</si>
  <si>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</si>
  <si>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</si>
  <si>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</si>
  <si>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</si>
  <si>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</si>
  <si>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</si>
  <si>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</si>
  <si>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</si>
  <si>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</si>
  <si>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</si>
  <si>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</si>
  <si>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</si>
  <si>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</si>
  <si>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</si>
  <si>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</si>
  <si>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</si>
  <si>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</si>
  <si>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</si>
  <si>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</si>
  <si>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</si>
  <si>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</si>
  <si>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</si>
  <si>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</si>
  <si>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</si>
  <si>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</si>
  <si>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</si>
  <si>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</si>
  <si>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</si>
  <si>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</si>
  <si>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</si>
  <si>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</si>
  <si>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</si>
  <si>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</si>
  <si>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</si>
  <si>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</si>
  <si>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</si>
  <si>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</si>
  <si>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</si>
  <si>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</si>
  <si>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</si>
  <si>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</si>
  <si>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</si>
  <si>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</si>
  <si>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</si>
  <si>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</si>
  <si>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</si>
  <si>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</si>
  <si>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</si>
  <si>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</si>
  <si>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</si>
  <si>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</si>
  <si>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</si>
  <si>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</si>
  <si>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</si>
  <si>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</si>
  <si>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</si>
  <si>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</si>
  <si>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</si>
  <si>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</si>
  <si>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</si>
  <si>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</si>
  <si>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</si>
  <si>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</si>
  <si>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</si>
  <si>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</si>
  <si>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</si>
  <si>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</si>
  <si>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</si>
  <si>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</si>
  <si>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</si>
  <si>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</si>
  <si>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</si>
  <si>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</si>
  <si>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</si>
  <si>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</si>
  <si>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</si>
  <si>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</si>
  <si>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</si>
  <si>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</si>
  <si>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</si>
  <si>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</si>
  <si>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</si>
  <si>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</si>
  <si>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</si>
  <si>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</si>
  <si>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</si>
  <si>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</si>
  <si>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</si>
  <si>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</si>
  <si>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</si>
  <si>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</si>
  <si>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</si>
  <si>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</si>
  <si>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</si>
  <si>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</si>
  <si>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</si>
  <si>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</si>
  <si>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</si>
  <si>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</si>
  <si>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</si>
  <si>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</si>
  <si>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</si>
  <si>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</si>
  <si>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</si>
  <si>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</si>
  <si>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</si>
  <si>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</si>
  <si>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</si>
  <si>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</si>
  <si>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</si>
  <si>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</si>
  <si>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</si>
  <si>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</si>
  <si>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</si>
  <si>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</si>
  <si>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</si>
  <si>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</si>
  <si>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</si>
  <si>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</si>
  <si>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</si>
  <si>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</si>
  <si>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</si>
  <si>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</si>
  <si>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</si>
  <si>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</si>
  <si>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</si>
  <si>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</si>
  <si>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</si>
  <si>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</si>
  <si>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</si>
  <si>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</si>
  <si>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</si>
  <si>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</si>
  <si>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</si>
  <si>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</si>
  <si>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</si>
  <si>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</si>
  <si>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</si>
  <si>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</si>
  <si>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</si>
  <si>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</si>
  <si>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</si>
  <si>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</si>
  <si>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</si>
  <si>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</si>
  <si>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</si>
  <si>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</si>
  <si>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</si>
  <si>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</si>
  <si>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</si>
  <si>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</si>
  <si>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</si>
  <si>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</si>
  <si>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</si>
  <si>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</si>
  <si>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</si>
  <si>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</si>
  <si>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</si>
  <si>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</si>
  <si>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</si>
  <si>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</si>
  <si>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</si>
  <si>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</si>
  <si>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</si>
  <si>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</si>
  <si>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</si>
  <si>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</si>
  <si>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</si>
  <si>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</si>
  <si>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</si>
  <si>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</si>
  <si>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</si>
  <si>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</si>
  <si>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</si>
  <si>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</si>
  <si>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</si>
  <si>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</si>
  <si>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</si>
  <si>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</si>
  <si>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</si>
  <si>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</si>
  <si>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</si>
  <si>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</si>
  <si>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</si>
  <si>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</si>
  <si>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</si>
  <si>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</si>
  <si>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</si>
  <si>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</si>
  <si>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</si>
  <si>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</si>
  <si>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</si>
  <si>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</si>
  <si>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</si>
  <si>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</si>
  <si>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</si>
  <si>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</si>
  <si>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</si>
  <si>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</si>
  <si>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</si>
  <si>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</si>
  <si>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</si>
  <si>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</si>
  <si>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</si>
  <si>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</si>
  <si>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</si>
  <si>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</si>
  <si>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</si>
  <si>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</si>
  <si>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</si>
  <si>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</si>
  <si>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</si>
  <si>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</si>
  <si>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</si>
  <si>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</si>
  <si>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</si>
  <si>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</si>
  <si>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</si>
  <si>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</si>
  <si>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</si>
  <si>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</si>
  <si>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</si>
  <si>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</si>
  <si>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</si>
  <si>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</si>
  <si>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</si>
  <si>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</si>
  <si>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</si>
  <si>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</si>
  <si>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</si>
  <si>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</si>
  <si>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</si>
  <si>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</si>
  <si>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</si>
  <si>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</si>
  <si>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</si>
  <si>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</si>
  <si>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</si>
  <si>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</si>
  <si>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</si>
  <si>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</si>
  <si>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</si>
  <si>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</si>
  <si>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</si>
  <si>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</si>
  <si>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</si>
  <si>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</si>
  <si>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</si>
  <si>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</si>
  <si>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</si>
  <si>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</si>
  <si>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</si>
  <si>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</si>
  <si>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</si>
  <si>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</si>
  <si>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</si>
  <si>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</si>
  <si>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</si>
  <si>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</si>
  <si>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</si>
  <si>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</si>
  <si>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</si>
  <si>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</si>
  <si>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</si>
  <si>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</si>
  <si>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</si>
  <si>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</si>
  <si>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</si>
  <si>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</si>
  <si>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</si>
  <si>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</si>
  <si>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</si>
  <si>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</si>
  <si>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</si>
  <si>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</si>
  <si>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</si>
  <si>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</si>
  <si>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</si>
  <si>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</si>
  <si>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</si>
  <si>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</si>
  <si>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</si>
  <si>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</si>
  <si>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</si>
  <si>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</si>
  <si>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</si>
  <si>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</si>
  <si>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</si>
  <si>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</si>
  <si>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</si>
  <si>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</si>
  <si>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</si>
  <si>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</si>
  <si>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</si>
  <si>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</si>
  <si>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</si>
  <si>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</si>
  <si>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</si>
  <si>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</si>
  <si>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</si>
  <si>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</si>
  <si>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</si>
  <si>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</si>
  <si>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</si>
  <si>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</si>
  <si>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</si>
  <si>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</si>
  <si>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</si>
  <si>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</si>
  <si>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</si>
  <si>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</si>
  <si>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</si>
  <si>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</si>
  <si>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</si>
  <si>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</si>
  <si>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</si>
  <si>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</si>
  <si>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</si>
  <si>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</si>
  <si>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</si>
  <si>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</si>
  <si>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</si>
  <si>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</si>
  <si>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</si>
  <si>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</si>
  <si>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</si>
  <si>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</si>
  <si>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</si>
  <si>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</si>
  <si>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</si>
  <si>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</si>
  <si>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</si>
  <si>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</si>
  <si>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</si>
  <si>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</si>
  <si>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</si>
  <si>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</si>
  <si>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</si>
  <si>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</si>
  <si>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</si>
  <si>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</si>
  <si>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</si>
  <si>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</si>
  <si>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</si>
  <si>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</si>
  <si>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</si>
  <si>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</si>
  <si>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</si>
  <si>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</si>
  <si>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</si>
  <si>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</si>
  <si>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</si>
  <si>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</si>
  <si>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</si>
  <si>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</si>
  <si>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</si>
  <si>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</si>
  <si>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</si>
  <si>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</si>
  <si>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</si>
  <si>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</si>
  <si>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</si>
  <si>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</si>
  <si>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</si>
  <si>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</si>
  <si>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</si>
  <si>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</si>
  <si>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</si>
  <si>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</si>
  <si>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</si>
  <si>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</si>
  <si>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</si>
  <si>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</si>
  <si>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</si>
  <si>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</si>
  <si>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</si>
  <si>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</si>
  <si>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</si>
  <si>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</si>
  <si>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</si>
  <si>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</si>
  <si>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</si>
  <si>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</si>
  <si>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</si>
  <si>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</si>
  <si>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</si>
  <si>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</si>
  <si>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</si>
  <si>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</si>
  <si>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</si>
  <si>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</si>
  <si>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</si>
  <si>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</si>
  <si>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</si>
  <si>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</si>
  <si>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</si>
  <si>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</si>
  <si>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</si>
  <si>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</si>
  <si>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</si>
  <si>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</si>
  <si>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</si>
  <si>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</si>
  <si>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</si>
  <si>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</si>
  <si>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</si>
  <si>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</si>
  <si>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</si>
  <si>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</si>
  <si>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</si>
  <si>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</si>
  <si>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</si>
  <si>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</si>
  <si>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</si>
  <si>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</si>
  <si>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</si>
  <si>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</si>
  <si>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</si>
  <si>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</si>
  <si>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</si>
  <si>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</si>
  <si>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</si>
  <si>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</si>
  <si>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</si>
  <si>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</si>
  <si>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</si>
  <si>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</si>
  <si>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</si>
  <si>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</si>
  <si>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</si>
  <si>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</si>
  <si>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</si>
  <si>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</si>
  <si>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</si>
  <si>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</si>
  <si>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</si>
  <si>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</si>
  <si>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</si>
  <si>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</si>
  <si>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</si>
  <si>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</si>
  <si>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</si>
  <si>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</si>
  <si>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</si>
  <si>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</si>
  <si>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</si>
  <si>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</si>
  <si>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</si>
  <si>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</si>
  <si>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</si>
  <si>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</si>
  <si>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</si>
  <si>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</si>
  <si>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</si>
  <si>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</si>
  <si>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</si>
  <si>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</si>
  <si>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</si>
  <si>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</si>
  <si>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</si>
  <si>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</si>
  <si>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</si>
  <si>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</si>
  <si>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</si>
  <si>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</si>
  <si>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</si>
  <si>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</si>
  <si>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</si>
  <si>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</si>
  <si>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</si>
  <si>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</si>
  <si>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</si>
  <si>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</si>
  <si>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</si>
  <si>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</si>
  <si>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</si>
  <si>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</si>
  <si>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</si>
  <si>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</si>
  <si>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</si>
  <si>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</si>
  <si>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</si>
  <si>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</si>
  <si>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</si>
  <si>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</si>
  <si>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</si>
  <si>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</si>
  <si>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</si>
  <si>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</si>
  <si>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</si>
  <si>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</si>
  <si>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</si>
  <si>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</si>
  <si>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</si>
  <si>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</si>
  <si>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</si>
  <si>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</si>
  <si>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</si>
  <si>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</si>
  <si>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</si>
  <si>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</si>
  <si>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</si>
  <si>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</si>
  <si>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</si>
  <si>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</si>
  <si>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</si>
  <si>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</si>
  <si>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</si>
  <si>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</si>
  <si>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</si>
  <si>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</si>
  <si>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</si>
  <si>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</si>
  <si>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</si>
  <si>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</si>
  <si>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</si>
  <si>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</si>
  <si>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</si>
  <si>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</si>
  <si>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</si>
  <si>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</si>
  <si>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</si>
  <si>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</si>
  <si>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</si>
  <si>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</si>
  <si>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</si>
  <si>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</si>
  <si>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</si>
  <si>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</si>
  <si>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</si>
  <si>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</si>
  <si>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</si>
  <si>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</si>
  <si>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</si>
  <si>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</si>
  <si>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</si>
  <si>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</si>
  <si>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</si>
  <si>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</si>
  <si>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</si>
  <si>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</si>
  <si>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</si>
  <si>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</si>
  <si>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</si>
  <si>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</si>
  <si>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</si>
  <si>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</si>
  <si>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</si>
  <si>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</si>
  <si>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</si>
  <si>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</si>
  <si>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</si>
  <si>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</si>
  <si>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</si>
  <si>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</si>
  <si>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</si>
  <si>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</si>
  <si>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</si>
  <si>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</si>
  <si>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</si>
  <si>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</si>
  <si>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</si>
  <si>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</si>
  <si>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</si>
  <si>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</si>
  <si>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</si>
  <si>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</si>
  <si>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</si>
  <si>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</si>
  <si>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</si>
  <si>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</si>
  <si>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</si>
  <si>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</si>
  <si>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</si>
  <si>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</si>
  <si>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</si>
  <si>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</si>
  <si>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</si>
  <si>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</si>
  <si>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</si>
  <si>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</si>
  <si>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</si>
  <si>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</si>
  <si>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</si>
  <si>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</si>
  <si>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</si>
  <si>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</si>
  <si>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</si>
  <si>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</si>
  <si>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</si>
  <si>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</si>
  <si>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</si>
  <si>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</si>
  <si>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</si>
  <si>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</si>
  <si>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</si>
  <si>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</si>
  <si>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</si>
  <si>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</si>
  <si>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</si>
  <si>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</si>
  <si>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</si>
  <si>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</si>
  <si>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</si>
  <si>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</si>
  <si>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</si>
  <si>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</si>
  <si>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</si>
  <si>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</si>
  <si>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</si>
  <si>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</si>
  <si>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</si>
  <si>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</si>
  <si>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</si>
  <si>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</si>
  <si>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</si>
  <si>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</si>
  <si>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</si>
  <si>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</si>
  <si>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</si>
  <si>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</si>
  <si>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</si>
  <si>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</si>
  <si>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</si>
  <si>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</si>
  <si>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</si>
  <si>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</si>
  <si>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</si>
  <si>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</si>
  <si>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</si>
  <si>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</si>
  <si>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</si>
  <si>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</si>
  <si>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</si>
  <si>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</si>
  <si>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</si>
  <si>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</si>
  <si>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</si>
  <si>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</si>
  <si>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</si>
  <si>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</si>
  <si>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</si>
  <si>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</si>
  <si>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</si>
  <si>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</si>
  <si>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</si>
  <si>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</si>
  <si>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</si>
  <si>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</si>
  <si>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</si>
  <si>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</si>
  <si>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</si>
  <si>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</si>
  <si>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</si>
  <si>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</si>
  <si>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</si>
  <si>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</si>
  <si>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</si>
  <si>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</si>
  <si>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</si>
  <si>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</si>
  <si>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</si>
  <si>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</si>
  <si>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</si>
  <si>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</si>
  <si>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</si>
  <si>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</si>
  <si>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</si>
  <si>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</si>
  <si>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</si>
  <si>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</si>
  <si>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</si>
  <si>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</si>
  <si>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</si>
  <si>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</si>
  <si>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</si>
  <si>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</si>
  <si>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</si>
  <si>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</si>
  <si>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</si>
  <si>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</si>
  <si>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</si>
  <si>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</si>
  <si>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</si>
  <si>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</si>
  <si>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</si>
  <si>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</si>
  <si>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</si>
  <si>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</si>
  <si>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</si>
  <si>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</si>
  <si>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</si>
  <si>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</si>
  <si>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</si>
  <si>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</si>
  <si>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</si>
  <si>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</si>
  <si>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</si>
  <si>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</si>
  <si>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</si>
  <si>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</si>
  <si>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</si>
  <si>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</si>
  <si>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</si>
  <si>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</si>
  <si>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</si>
  <si>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</si>
  <si>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</si>
  <si>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</si>
  <si>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</si>
  <si>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</si>
  <si>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</si>
  <si>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</si>
  <si>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</si>
  <si>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</si>
  <si>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</si>
  <si>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</si>
  <si>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</si>
  <si>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</si>
  <si>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</si>
  <si>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</si>
  <si>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</si>
  <si>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</si>
  <si>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</si>
  <si>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</si>
  <si>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</si>
  <si>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</si>
  <si>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</si>
  <si>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</si>
  <si>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</si>
  <si>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</si>
  <si>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</si>
  <si>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</si>
  <si>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</si>
  <si>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</si>
  <si>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</si>
  <si>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</si>
  <si>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</si>
  <si>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</si>
  <si>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</si>
  <si>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</si>
  <si>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</si>
  <si>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</si>
  <si>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</si>
  <si>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</si>
  <si>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</si>
  <si>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</si>
  <si>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</si>
  <si>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</si>
  <si>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</si>
  <si>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</si>
  <si>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</si>
  <si>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</si>
  <si>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</si>
  <si>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</si>
  <si>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</si>
  <si>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</si>
  <si>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</si>
  <si>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</si>
  <si>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</si>
  <si>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</si>
  <si>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</si>
  <si>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</si>
  <si>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</si>
  <si>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</si>
  <si>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</si>
  <si>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</si>
  <si>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</si>
  <si>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</si>
  <si>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</si>
  <si>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</si>
  <si>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</si>
  <si>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</si>
  <si>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</si>
  <si>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</si>
  <si>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</si>
  <si>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</si>
  <si>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</si>
  <si>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</si>
  <si>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</si>
  <si>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</si>
  <si>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</si>
  <si>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</si>
  <si>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</si>
  <si>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</si>
  <si>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</si>
  <si>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</si>
  <si>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</si>
  <si>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</si>
  <si>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</si>
  <si>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</si>
  <si>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</si>
  <si>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</si>
  <si>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</si>
  <si>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</si>
  <si>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</si>
  <si>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</si>
  <si>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</si>
  <si>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</si>
  <si>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</si>
  <si>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</si>
  <si>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</si>
  <si>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</si>
  <si>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</si>
  <si>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</si>
  <si>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</si>
  <si>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</si>
  <si>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</si>
  <si>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</si>
  <si>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</si>
  <si>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</si>
  <si>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</si>
  <si>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</si>
  <si>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</si>
  <si>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</si>
  <si>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</si>
  <si>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</si>
  <si>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</si>
  <si>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</si>
  <si>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</si>
  <si>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</si>
  <si>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</si>
  <si>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</si>
  <si>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</si>
  <si>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</si>
  <si>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</si>
  <si>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</si>
  <si>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</si>
  <si>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</si>
  <si>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</si>
  <si>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</si>
  <si>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</si>
  <si>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</si>
  <si>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</si>
  <si>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</si>
  <si>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</si>
  <si>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</si>
  <si>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</si>
  <si>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</si>
  <si>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</si>
  <si>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</si>
  <si>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</si>
  <si>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</si>
  <si>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</si>
  <si>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</si>
  <si>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</si>
  <si>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</si>
  <si>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</si>
  <si>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</si>
  <si>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</si>
  <si>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</si>
  <si>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</si>
  <si>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</si>
  <si>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</si>
  <si>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</si>
  <si>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</si>
  <si>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</si>
  <si>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</si>
  <si>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</si>
  <si>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</si>
  <si>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</si>
  <si>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</si>
  <si>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</si>
  <si>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</si>
  <si>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</si>
  <si>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</si>
  <si>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</si>
  <si>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</si>
  <si>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</si>
  <si>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</si>
  <si>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</si>
  <si>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</si>
  <si>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</si>
  <si>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</si>
  <si>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</si>
  <si>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</si>
  <si>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</si>
  <si>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</si>
  <si>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</si>
  <si>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</si>
  <si>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</si>
  <si>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</si>
  <si>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</si>
  <si>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</si>
  <si>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</si>
  <si>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</si>
  <si>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</si>
  <si>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</si>
  <si>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</si>
  <si>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</si>
  <si>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</si>
  <si>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</si>
  <si>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</si>
  <si>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</si>
  <si>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</si>
  <si>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</si>
  <si>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</si>
  <si>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</si>
  <si>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</si>
  <si>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</si>
  <si>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</si>
  <si>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</si>
  <si>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</si>
  <si>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</si>
  <si>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</si>
  <si>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</si>
  <si>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</si>
  <si>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</si>
  <si>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</si>
  <si>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</si>
  <si>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</si>
  <si>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</si>
  <si>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</si>
  <si>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</si>
  <si>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</si>
  <si>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</si>
  <si>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</si>
  <si>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</si>
  <si>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</si>
  <si>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</si>
  <si>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</si>
  <si>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</si>
  <si>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</si>
  <si>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</si>
  <si>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</si>
  <si>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</si>
  <si>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</si>
  <si>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</si>
  <si>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</si>
  <si>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</si>
  <si>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</si>
  <si>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</si>
  <si>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</si>
  <si>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</si>
  <si>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</si>
  <si>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</si>
  <si>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</si>
  <si>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</si>
  <si>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</si>
  <si>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</si>
  <si>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</si>
  <si>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</si>
  <si>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</si>
  <si>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</si>
  <si>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</si>
  <si>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</si>
  <si>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</si>
  <si>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</si>
  <si>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</si>
  <si>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</si>
  <si>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</si>
  <si>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</si>
  <si>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</si>
  <si>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</si>
  <si>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</si>
  <si>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</si>
  <si>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</si>
  <si>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</si>
  <si>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</si>
  <si>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</si>
  <si>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</si>
  <si>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</si>
  <si>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</si>
  <si>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</si>
  <si>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</si>
  <si>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</si>
  <si>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</si>
  <si>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</si>
  <si>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</si>
  <si>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</si>
  <si>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</si>
  <si>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</si>
  <si>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</si>
  <si>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</si>
  <si>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</si>
  <si>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</si>
  <si>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</si>
  <si>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</si>
  <si>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</si>
  <si>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</si>
  <si>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</si>
  <si>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</si>
  <si>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</si>
  <si>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</si>
  <si>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</si>
  <si>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</si>
  <si>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</si>
  <si>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</si>
  <si>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</si>
  <si>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</si>
  <si>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</si>
  <si>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</si>
  <si>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</si>
  <si>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</si>
  <si>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</si>
  <si>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</si>
  <si>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</si>
  <si>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</si>
  <si>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</si>
  <si>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</si>
  <si>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</si>
  <si>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</si>
  <si>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</si>
  <si>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</si>
  <si>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</si>
  <si>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</si>
  <si>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</si>
  <si>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</si>
  <si>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</si>
  <si>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</si>
  <si>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</si>
  <si>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</si>
  <si>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</si>
  <si>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</si>
  <si>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</si>
  <si>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</si>
  <si>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</si>
  <si>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</si>
  <si>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</si>
  <si>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</si>
  <si>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</si>
  <si>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</si>
  <si>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</si>
  <si>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</si>
  <si>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</si>
  <si>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</si>
  <si>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</si>
  <si>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</si>
  <si>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</si>
  <si>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</si>
  <si>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</si>
  <si>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</si>
  <si>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</si>
  <si>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</si>
  <si>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</si>
  <si>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</si>
  <si>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</si>
  <si>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</si>
  <si>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</si>
  <si>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</si>
  <si>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</si>
  <si>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</si>
  <si>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</si>
  <si>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</si>
  <si>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</si>
  <si>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</si>
  <si>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</si>
  <si>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</si>
  <si>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</si>
  <si>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</si>
  <si>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</si>
  <si>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</si>
  <si>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</si>
  <si>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</si>
  <si>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</si>
  <si>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</si>
  <si>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</si>
  <si>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</si>
  <si>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</si>
  <si>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</si>
  <si>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</si>
  <si>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</si>
  <si>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</si>
  <si>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</si>
  <si>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</si>
  <si>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</si>
  <si>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</si>
  <si>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</si>
  <si>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</si>
  <si>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</si>
  <si>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</si>
  <si>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</si>
  <si>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</si>
  <si>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</si>
  <si>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</si>
  <si>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</si>
  <si>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</si>
  <si>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</si>
  <si>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</si>
  <si>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</si>
  <si>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</si>
  <si>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</si>
  <si>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</si>
  <si>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</si>
  <si>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</si>
  <si>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</si>
  <si>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</si>
  <si>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</si>
  <si>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</si>
  <si>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</si>
  <si>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</si>
  <si>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</si>
  <si>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</si>
  <si>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</si>
  <si>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</si>
  <si>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</si>
  <si>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</si>
  <si>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</si>
  <si>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</si>
  <si>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</si>
  <si>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</si>
  <si>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</si>
  <si>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</si>
  <si>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</si>
  <si>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</si>
  <si>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</si>
  <si>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</si>
  <si>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</si>
  <si>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</si>
  <si>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</si>
  <si>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</si>
  <si>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</si>
  <si>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</si>
  <si>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</si>
  <si>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</si>
  <si>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</si>
  <si>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</si>
  <si>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</si>
  <si>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</si>
  <si>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</si>
  <si>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</si>
  <si>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</si>
  <si>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</si>
  <si>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</si>
  <si>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</si>
  <si>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</si>
  <si>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</si>
  <si>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</si>
  <si>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</si>
  <si>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</si>
  <si>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</si>
  <si>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</si>
  <si>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</si>
  <si>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</si>
  <si>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</si>
  <si>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</si>
  <si>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</si>
  <si>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</si>
  <si>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</si>
  <si>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</si>
  <si>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</si>
  <si>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</si>
  <si>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</si>
  <si>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</si>
  <si>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</si>
  <si>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</si>
  <si>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</si>
  <si>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</si>
  <si>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</si>
  <si>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</si>
  <si>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</si>
  <si>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</si>
  <si>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</si>
  <si>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</si>
  <si>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</si>
  <si>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</si>
  <si>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</si>
  <si>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</si>
  <si>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</si>
  <si>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</si>
  <si>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</si>
  <si>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</si>
  <si>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</si>
  <si>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</si>
  <si>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</si>
  <si>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</si>
  <si>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</si>
  <si>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</si>
  <si>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</si>
  <si>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</si>
  <si>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</si>
  <si>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</si>
  <si>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</si>
  <si>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</si>
  <si>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</si>
  <si>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</si>
  <si>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</si>
  <si>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</si>
  <si>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</si>
  <si>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</si>
  <si>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</si>
  <si>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</si>
  <si>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</si>
  <si>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</si>
  <si>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</si>
  <si>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</si>
  <si>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</si>
  <si>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</si>
  <si>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</si>
  <si>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</si>
  <si>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</si>
  <si>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</si>
  <si>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</si>
  <si>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</si>
  <si>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</si>
  <si>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</si>
  <si>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</si>
  <si>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</si>
  <si>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</si>
  <si>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</si>
  <si>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</si>
  <si>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</si>
  <si>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</si>
  <si>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</si>
  <si>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</si>
  <si>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</si>
  <si>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</si>
  <si>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</si>
  <si>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</si>
  <si>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</si>
  <si>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</si>
  <si>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</si>
  <si>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</si>
  <si>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</si>
  <si>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</si>
  <si>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</si>
  <si>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</si>
  <si>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</si>
  <si>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</si>
  <si>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</si>
  <si>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</si>
  <si>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</si>
  <si>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</si>
  <si>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</si>
  <si>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</si>
  <si>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</si>
  <si>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</si>
  <si>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</si>
  <si>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</si>
  <si>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</si>
  <si>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</si>
  <si>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</si>
  <si>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</si>
  <si>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</si>
  <si>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</si>
  <si>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</si>
  <si>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</si>
  <si>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</si>
  <si>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</si>
  <si>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</si>
  <si>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</si>
  <si>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</si>
  <si>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</si>
  <si>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</si>
  <si>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</si>
  <si>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</si>
  <si>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</si>
  <si>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</si>
  <si>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</si>
  <si>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</si>
  <si>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</si>
  <si>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</si>
  <si>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</si>
  <si>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</si>
  <si>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</si>
  <si>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</si>
  <si>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</si>
  <si>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</si>
  <si>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</si>
  <si>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</si>
  <si>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</si>
  <si>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</si>
  <si>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</si>
  <si>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</si>
  <si>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</si>
  <si>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</si>
  <si>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</si>
  <si>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</si>
  <si>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</si>
  <si>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</si>
  <si>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</si>
  <si>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</si>
  <si>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</si>
  <si>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</si>
  <si>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</si>
  <si>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</si>
  <si>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</si>
  <si>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</si>
  <si>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</si>
  <si>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</si>
  <si>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</si>
  <si>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</si>
  <si>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</si>
  <si>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</si>
  <si>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</si>
  <si>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</si>
  <si>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</si>
  <si>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</si>
  <si>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</si>
  <si>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</si>
  <si>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</si>
  <si>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</si>
  <si>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</si>
  <si>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</si>
  <si>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</si>
  <si>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</si>
  <si>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</si>
  <si>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</si>
  <si>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</si>
  <si>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</si>
  <si>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</si>
  <si>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</si>
  <si>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</si>
  <si>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</si>
  <si>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</si>
  <si>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</si>
  <si>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</si>
  <si>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</si>
  <si>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</si>
  <si>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</si>
  <si>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</si>
  <si>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</si>
  <si>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</si>
  <si>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</si>
  <si>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</si>
  <si>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</si>
  <si>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</si>
  <si>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</si>
  <si>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</si>
  <si>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</si>
  <si>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</si>
  <si>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</si>
  <si>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</si>
  <si>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</si>
  <si>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</si>
  <si>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</si>
  <si>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</si>
  <si>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</si>
  <si>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</si>
  <si>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</si>
  <si>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</si>
  <si>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</si>
  <si>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</si>
  <si>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</si>
  <si>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</si>
  <si>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</si>
  <si>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</si>
  <si>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</si>
  <si>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</si>
  <si>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</si>
  <si>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</si>
  <si>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</si>
  <si>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</si>
  <si>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</si>
  <si>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</si>
  <si>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</si>
  <si>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</si>
  <si>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</si>
  <si>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</si>
  <si>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</si>
  <si>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</si>
  <si>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</si>
  <si>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</si>
  <si>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</si>
  <si>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</si>
  <si>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</si>
  <si>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</si>
  <si>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</si>
  <si>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</si>
  <si>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</si>
  <si>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</si>
  <si>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</si>
  <si>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</si>
  <si>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</si>
  <si>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</si>
  <si>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</si>
  <si>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</si>
  <si>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</si>
  <si>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</si>
  <si>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</si>
  <si>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</si>
  <si>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</si>
  <si>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</si>
  <si>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</si>
  <si>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</si>
  <si>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</si>
  <si>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</si>
  <si>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</si>
  <si>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</si>
  <si>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</si>
  <si>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</si>
  <si>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</si>
  <si>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</si>
  <si>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</si>
  <si>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</si>
  <si>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</si>
  <si>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</si>
  <si>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</si>
  <si>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</si>
  <si>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</si>
  <si>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</si>
  <si>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</si>
  <si>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</si>
  <si>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</si>
  <si>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</si>
  <si>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</si>
  <si>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</si>
  <si>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</si>
  <si>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</si>
  <si>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</si>
  <si>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</si>
  <si>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</si>
  <si>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</si>
  <si>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</si>
  <si>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</si>
  <si>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</si>
  <si>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</si>
  <si>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</si>
  <si>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</si>
  <si>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</si>
  <si>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</si>
  <si>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</si>
  <si>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</si>
  <si>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</si>
  <si>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</si>
  <si>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</si>
  <si>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</si>
  <si>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</si>
  <si>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</si>
  <si>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</si>
  <si>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</si>
  <si>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</si>
  <si>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</si>
  <si>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</si>
  <si>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</si>
  <si>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</si>
  <si>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</si>
  <si>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</si>
  <si>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</si>
  <si>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</si>
  <si>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</si>
  <si>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</si>
  <si>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</si>
  <si>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</si>
  <si>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</si>
  <si>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</si>
  <si>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</si>
  <si>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</si>
  <si>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</si>
  <si>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</si>
  <si>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</si>
  <si>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</si>
  <si>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</si>
  <si>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</si>
  <si>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</si>
  <si>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</si>
  <si>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</si>
  <si>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</si>
  <si>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</si>
  <si>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</si>
  <si>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</si>
  <si>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</si>
  <si>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</si>
  <si>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</si>
  <si>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</si>
  <si>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</si>
  <si>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</si>
  <si>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</si>
  <si>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</si>
  <si>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</si>
  <si>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</si>
  <si>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</si>
  <si>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</si>
  <si>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</si>
  <si>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</si>
  <si>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</si>
  <si>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</si>
  <si>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</si>
  <si>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</si>
  <si>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</si>
  <si>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</si>
  <si>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</si>
  <si>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</si>
  <si>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</si>
  <si>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</si>
  <si>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</si>
  <si>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</si>
  <si>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</si>
  <si>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</si>
  <si>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</si>
  <si>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</si>
  <si>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</si>
  <si>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</si>
  <si>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</si>
  <si>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</si>
  <si>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</si>
  <si>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</si>
  <si>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</si>
  <si>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</si>
  <si>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</si>
  <si>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</si>
  <si>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</si>
  <si>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</si>
  <si>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</si>
  <si>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</si>
  <si>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</si>
  <si>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</si>
  <si>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</si>
  <si>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</si>
  <si>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</si>
  <si>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</si>
  <si>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</si>
  <si>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</si>
  <si>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</si>
  <si>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</si>
  <si>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</si>
  <si>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</si>
  <si>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</si>
  <si>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</si>
  <si>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</si>
  <si>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</si>
  <si>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</si>
  <si>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</si>
  <si>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</si>
  <si>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</si>
  <si>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</si>
  <si>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</si>
  <si>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</si>
  <si>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</si>
  <si>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</si>
  <si>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</si>
  <si>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</si>
  <si>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</si>
  <si>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</si>
  <si>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</si>
  <si>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</si>
  <si>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</si>
  <si>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</si>
  <si>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</si>
  <si>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</si>
  <si>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</si>
  <si>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</si>
  <si>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</si>
  <si>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</si>
  <si>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</si>
  <si>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</si>
  <si>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</si>
  <si>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</si>
  <si>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</si>
  <si>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</si>
  <si>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</si>
  <si>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</si>
  <si>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</si>
  <si>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</si>
  <si>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</si>
  <si>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</si>
  <si>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</si>
  <si>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</si>
  <si>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</si>
  <si>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</si>
  <si>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</si>
  <si>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</si>
  <si>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</si>
  <si>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</si>
  <si>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</si>
  <si>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</si>
  <si>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</si>
  <si>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</si>
  <si>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</si>
  <si>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</si>
  <si>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</si>
  <si>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</si>
  <si>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</si>
  <si>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</si>
  <si>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</si>
  <si>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</si>
  <si>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</si>
  <si>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</si>
  <si>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</si>
  <si>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</si>
  <si>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</si>
  <si>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</si>
  <si>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</si>
  <si>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</si>
  <si>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</si>
  <si>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</si>
  <si>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</si>
  <si>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</si>
  <si>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</si>
  <si>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</si>
  <si>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</si>
  <si>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</si>
  <si>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</si>
  <si>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</si>
  <si>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</si>
  <si>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</si>
  <si>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</si>
  <si>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</si>
  <si>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</si>
  <si>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</si>
  <si>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</si>
  <si>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</si>
  <si>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</si>
  <si>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</si>
  <si>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</si>
  <si>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</si>
  <si>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</si>
  <si>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</si>
  <si>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</si>
  <si>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</si>
  <si>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</si>
  <si>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</si>
  <si>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</si>
  <si>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</si>
  <si>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</si>
  <si>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</si>
  <si>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</si>
  <si>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</si>
  <si>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</si>
  <si>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</si>
  <si>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</si>
  <si>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</si>
  <si>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</si>
  <si>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</si>
  <si>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</si>
  <si>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</si>
  <si>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</si>
  <si>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</t>
  </si>
  <si>
    <t>median</t>
  </si>
  <si>
    <t>minimum</t>
  </si>
  <si>
    <t xml:space="preserve">maximum </t>
  </si>
  <si>
    <t>variance</t>
  </si>
  <si>
    <t>stdev.p</t>
  </si>
  <si>
    <t>successful backers_count</t>
  </si>
  <si>
    <t>failed 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</si>
</sst>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&quot;$&quot;#,##0.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7" fillId="0" borderId="0" xfId="0" applyNumberFormat="1" applyFont="1" applyAlignment="1">
      <alignment horizontal="center"/>
    </xf>
    <xf numFmtId="164" fontId="19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0" fillId="0" borderId="0" xfId="0" applyFont="1" applyAlignment="1">
      <alignment horizontal="left" vertical="center" indent="1"/>
    </xf>
    <xf numFmtId="0" fontId="20" fillId="0" borderId="0" xfId="0" applyFont="1"/>
    <xf numFmtId="0" fontId="20" fillId="0" borderId="0" xfId="0" applyFont="1" applyAlignment="1">
      <alignment horizontal="right" vertical="center" inden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42" applyFont="1"/>
    <xf numFmtId="1" fontId="0" fillId="0" borderId="0" xfId="0" applyNumberFormat="1"/>
    <xf numFmtId="11" fontId="0" fillId="0" borderId="0" xfId="0" applyNumberFormat="1"/>
    <xf numFmtId="166" fontId="17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4AD53F"/>
      <color rgb="FFF13D3D"/>
      <color rgb="FF4225EF"/>
      <color rgb="FF6E8B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[2024-04-26_Module1_CrowdfundingBook_NM.xlsx](1) Parent Category vs Outcome!PivotTable1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13D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225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AD53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'(1) Parent Category vs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'(1) Parent 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'(1) Parent Category vs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F-48D5-9BE6-2E24DCD26BE9}"/>
            </c:ext>
          </c:extLst>
        </c:ser>
        <c:ser>
          <c:idx val="1"/>
          <c:order val="1"/>
          <c:tx>
            <c:strRef>
              <c:f>'(1) Parent Category vs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13D3D"/>
            </a:solidFill>
            <a:ln>
              <a:noFill/>
            </a:ln>
            <a:effectLst/>
          </c:spPr>
          <c:invertIfNegative val="0"/>
          <c:cat>
            <c:strRef>
              <c:f>'(1) Parent 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'(1) Parent Category vs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9F-48D5-9BE6-2E24DCD26BE9}"/>
            </c:ext>
          </c:extLst>
        </c:ser>
        <c:ser>
          <c:idx val="2"/>
          <c:order val="2"/>
          <c:tx>
            <c:strRef>
              <c:f>'(1) Parent Category vs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4225EF"/>
            </a:solidFill>
            <a:ln>
              <a:noFill/>
            </a:ln>
            <a:effectLst/>
          </c:spPr>
          <c:invertIfNegative val="0"/>
          <c:cat>
            <c:strRef>
              <c:f>'(1) Parent 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'(1) Parent Category vs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9F-48D5-9BE6-2E24DCD26BE9}"/>
            </c:ext>
          </c:extLst>
        </c:ser>
        <c:ser>
          <c:idx val="3"/>
          <c:order val="3"/>
          <c:tx>
            <c:strRef>
              <c:f>'(1) Parent Category vs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AD53F"/>
            </a:solidFill>
            <a:ln>
              <a:noFill/>
            </a:ln>
            <a:effectLst/>
          </c:spPr>
          <c:invertIfNegative val="0"/>
          <c:cat>
            <c:strRef>
              <c:f>'(1) Parent 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'(1) Parent Category vs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9F-48D5-9BE6-2E24DCD26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42312912"/>
        <c:axId val="442319152"/>
      </c:barChart>
      <c:catAx>
        <c:axId val="44231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9152"/>
        <c:crosses val="autoZero"/>
        <c:auto val="1"/>
        <c:lblAlgn val="ctr"/>
        <c:lblOffset val="100"/>
        <c:noMultiLvlLbl val="0"/>
      </c:catAx>
      <c:valAx>
        <c:axId val="44231915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[2024-04-26_Module1_CrowdfundingBook_NM.xlsx](2) Sub-Category vs Outcome!PivotTable2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13D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225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AD53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'(2) Sub-Category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'(2) Sub-Category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'(2) Sub-Category vs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8-4ADF-88EE-3D0DD835F1C7}"/>
            </c:ext>
          </c:extLst>
        </c:ser>
        <c:ser>
          <c:idx val="1"/>
          <c:order val="1"/>
          <c:tx>
            <c:strRef>
              <c:f>'(2) Sub-Category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13D3D"/>
            </a:solidFill>
            <a:ln>
              <a:noFill/>
            </a:ln>
            <a:effectLst/>
          </c:spPr>
          <c:invertIfNegative val="0"/>
          <c:cat>
            <c:strRef>
              <c:f>'(2) Sub-Category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'(2) Sub-Category vs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8-4ADF-88EE-3D0DD835F1C7}"/>
            </c:ext>
          </c:extLst>
        </c:ser>
        <c:ser>
          <c:idx val="2"/>
          <c:order val="2"/>
          <c:tx>
            <c:strRef>
              <c:f>'(2) Sub-Category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4225EF"/>
            </a:solidFill>
            <a:ln>
              <a:noFill/>
            </a:ln>
            <a:effectLst/>
          </c:spPr>
          <c:invertIfNegative val="0"/>
          <c:cat>
            <c:strRef>
              <c:f>'(2) Sub-Category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'(2) Sub-Category vs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8-4ADF-88EE-3D0DD835F1C7}"/>
            </c:ext>
          </c:extLst>
        </c:ser>
        <c:ser>
          <c:idx val="3"/>
          <c:order val="3"/>
          <c:tx>
            <c:strRef>
              <c:f>'(2) Sub-Category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4AD53F"/>
            </a:solidFill>
            <a:ln>
              <a:noFill/>
            </a:ln>
            <a:effectLst/>
          </c:spPr>
          <c:invertIfNegative val="0"/>
          <c:cat>
            <c:strRef>
              <c:f>'(2) Sub-Category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'(2) Sub-Category vs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58-4ADF-88EE-3D0DD835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91521904"/>
        <c:axId val="891511344"/>
      </c:barChart>
      <c:catAx>
        <c:axId val="89152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511344"/>
        <c:crosses val="autoZero"/>
        <c:auto val="1"/>
        <c:lblAlgn val="ctr"/>
        <c:lblOffset val="100"/>
        <c:noMultiLvlLbl val="0"/>
      </c:catAx>
      <c:valAx>
        <c:axId val="89151134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52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[2024-04-26_Module1_CrowdfundingBook_NM.xlsx](3) Launch Date vs Outcome!PivotTable1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13D3D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4225EF"/>
            </a:solidFill>
            <a:round/>
          </a:ln>
          <a:effectLst/>
        </c:spPr>
        <c:marker>
          <c:symbol val="circle"/>
          <c:size val="5"/>
          <c:spPr>
            <a:solidFill>
              <a:srgbClr val="4225EF"/>
            </a:solidFill>
            <a:ln w="9525">
              <a:solidFill>
                <a:srgbClr val="4225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4AD53F"/>
            </a:solidFill>
            <a:round/>
          </a:ln>
          <a:effectLst/>
        </c:spPr>
        <c:marker>
          <c:symbol val="circle"/>
          <c:size val="6"/>
          <c:spPr>
            <a:solidFill>
              <a:srgbClr val="4AD53F"/>
            </a:solidFill>
            <a:ln w="9525">
              <a:solidFill>
                <a:srgbClr val="4AD53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'(3) Launch Date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'(3) 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'(3) Launch Date vs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1-4E1B-84A1-91B03B20004A}"/>
            </c:ext>
          </c:extLst>
        </c:ser>
        <c:ser>
          <c:idx val="1"/>
          <c:order val="1"/>
          <c:tx>
            <c:strRef>
              <c:f>'(3) Launch Date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13D3D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'(3) 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'(3) Launch Date vs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43-40B2-ABFE-815A8618FEC0}"/>
            </c:ext>
          </c:extLst>
        </c:ser>
        <c:ser>
          <c:idx val="2"/>
          <c:order val="2"/>
          <c:tx>
            <c:strRef>
              <c:f>'(3) Launch Date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4225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225EF"/>
              </a:solidFill>
              <a:ln w="9525">
                <a:solidFill>
                  <a:srgbClr val="4225EF"/>
                </a:solidFill>
              </a:ln>
              <a:effectLst/>
            </c:spPr>
          </c:marker>
          <c:cat>
            <c:strRef>
              <c:f>'(3) 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'(3) Launch Date vs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43-40B2-ABFE-815A8618FEC0}"/>
            </c:ext>
          </c:extLst>
        </c:ser>
        <c:ser>
          <c:idx val="3"/>
          <c:order val="3"/>
          <c:tx>
            <c:strRef>
              <c:f>'(3) Launch Date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4AD53F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4AD53F"/>
              </a:solidFill>
              <a:ln w="9525">
                <a:solidFill>
                  <a:srgbClr val="4AD53F"/>
                </a:solidFill>
              </a:ln>
              <a:effectLst/>
            </c:spPr>
          </c:marker>
          <c:cat>
            <c:strRef>
              <c:f>'(3) 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'(3) Launch Date vs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43-40B2-ABFE-815A8618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395168"/>
        <c:axId val="911389408"/>
      </c:lineChart>
      <c:catAx>
        <c:axId val="91139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Launch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89408"/>
        <c:crosses val="autoZero"/>
        <c:auto val="1"/>
        <c:lblAlgn val="ctr"/>
        <c:lblOffset val="100"/>
        <c:noMultiLvlLbl val="0"/>
      </c:catAx>
      <c:valAx>
        <c:axId val="911389408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9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 of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'(4) 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4AD53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AD53F"/>
              </a:solidFill>
              <a:ln w="9525">
                <a:solidFill>
                  <a:srgbClr val="4AD53F"/>
                </a:solidFill>
              </a:ln>
              <a:effectLst/>
            </c:spPr>
          </c:marker>
          <c:cat>
            <c:strRef>
              <c:f>'(4)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'(4) 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7-4DDA-A718-9CF57150A6AD}"/>
            </c:ext>
          </c:extLst>
        </c:ser>
        <c:ser>
          <c:idx val="1"/>
          <c:order val="1"/>
          <c:tx>
            <c:strRef>
              <c:f>'(4) 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'(4)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'(4) 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7-4DDA-A718-9CF57150A6AD}"/>
            </c:ext>
          </c:extLst>
        </c:ser>
        <c:ser>
          <c:idx val="2"/>
          <c:order val="2"/>
          <c:tx>
            <c:strRef>
              <c:f>'(4) 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13D3D"/>
              </a:solidFill>
              <a:ln w="9525">
                <a:solidFill>
                  <a:srgbClr val="F13D3D"/>
                </a:solidFill>
              </a:ln>
              <a:effectLst/>
            </c:spPr>
          </c:marker>
          <c:cat>
            <c:strRef>
              <c:f>'(4) 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'(4) 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7-4DDA-A718-9CF57150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125360"/>
        <c:axId val="910123920"/>
      </c:lineChart>
      <c:catAx>
        <c:axId val="91012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Fundraising 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23920"/>
        <c:crosses val="autoZero"/>
        <c:auto val="1"/>
        <c:lblAlgn val="ctr"/>
        <c:lblOffset val="100"/>
        <c:noMultiLvlLbl val="0"/>
      </c:catAx>
      <c:valAx>
        <c:axId val="9101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1</xdr:row>
      <xdr:rowOff>182803</xdr:rowOff>
    </xdr:from>
    <xdr:to>
      <xdr:col>15</xdr:col>
      <xdr:colOff>411480</xdr:colOff>
      <xdr:row>21</xdr:row>
      <xdr:rowOff>83743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2A4CA-6699-124F-7785-CE2AFF5DB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590372</xdr:colOff>
      <xdr:row>3</xdr:row>
      <xdr:rowOff>9035</xdr:rowOff>
    </xdr:from>
    <xdr:to>
      <xdr:col>22</xdr:col>
      <xdr:colOff>212651</xdr:colOff>
      <xdr:row>37</xdr:row>
      <xdr:rowOff>132906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2A996-2156-EB01-628D-0B8E3AB29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60960</xdr:rowOff>
    </xdr:from>
    <xdr:to>
      <xdr:col>15</xdr:col>
      <xdr:colOff>601980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E7BB8-B424-608C-4582-1FE408EAB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169194</xdr:colOff>
      <xdr:row>14</xdr:row>
      <xdr:rowOff>86983</xdr:rowOff>
    </xdr:from>
    <xdr:to>
      <xdr:col>8</xdr:col>
      <xdr:colOff>329669</xdr:colOff>
      <xdr:row>43</xdr:row>
      <xdr:rowOff>20055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E826E-CA8F-F428-2627-E947E626B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fertiti Muhammad" refreshedDate="45408.351337962966" createdVersion="8" refreshedVersion="8" minRefreshableVersion="3" recordCount="1000" xr:uid="{3B05469A-EF99-40AB-A8D2-DFA1FB2CE5D7}">
  <cacheSource type="worksheet">
    <worksheetSource ref="A1:T1001" sheet="Crowdfunding Raw Data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D8ED6-E57E-4317-8EDA-37D3E59D48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6F9A9-D55E-4556-B8C3-146F3D070C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sd="0" x="10"/>
        <item sd="0" x="23"/>
        <item sd="0" x="4"/>
        <item sd="0" x="6"/>
        <item sd="0" x="5"/>
        <item sd="0" x="13"/>
        <item sd="0" x="0"/>
        <item sd="0" x="7"/>
        <item sd="0" x="17"/>
        <item sd="0" x="16"/>
        <item sd="0" x="20"/>
        <item sd="0" x="9"/>
        <item x="14"/>
        <item sd="0" x="3"/>
        <item sd="0" x="15"/>
        <item sd="0" x="1"/>
        <item sd="0" x="22"/>
        <item sd="0" x="12"/>
        <item sd="0" x="19"/>
        <item sd="0" x="18"/>
        <item sd="0" x="11"/>
        <item sd="0" x="8"/>
        <item sd="0" x="2"/>
        <item sd="0"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0D070-6645-4C50-8C92-91010AA4F78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E1" zoomScale="76" workbookViewId="0">
      <selection activeCell="C1" sqref="C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59765625" customWidth="1"/>
    <col min="8" max="8" width="18.796875" style="22" customWidth="1"/>
    <col min="9" max="9" width="13" bestFit="1" customWidth="1"/>
    <col min="12" max="12" width="11.19921875" bestFit="1" customWidth="1"/>
    <col min="13" max="13" width="32.8984375" style="10" customWidth="1"/>
    <col min="14" max="14" width="11.19921875" bestFit="1" customWidth="1"/>
    <col min="15" max="15" width="25.19921875" style="10" customWidth="1"/>
    <col min="18" max="18" width="28" bestFit="1" customWidth="1"/>
    <col min="19" max="19" width="14.296875" customWidth="1"/>
    <col min="20" max="20" width="12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2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 s="22" t="e">
        <f>E2/I2</f>
        <v>#DIV/0!</v>
      </c>
      <c r="I2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 s="22">
        <f t="shared" ref="H3:H66" si="1">E3/I3</f>
        <v>92.151898734177209</v>
      </c>
      <c r="I3">
        <v>158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_xlfn.TEXTBEFORE(R3,"/")</f>
        <v>music</v>
      </c>
      <c r="T3" t="str">
        <f t="shared" ref="T3:T66" si="5">_xlfn.TEXTAFTER(R3,"/")</f>
        <v>rock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 s="22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 s="9">
        <f>(((L4/60)/60)/24)+DATE(1970,1,1)</f>
        <v>41595.25</v>
      </c>
      <c r="N4">
        <v>1384840800</v>
      </c>
      <c r="O4" s="9">
        <f>(((N4/60)/60)/24)+DATE(1970,1,1)</f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 s="22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 s="22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 s="22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 s="22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 s="22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 s="22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 s="22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 s="2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 s="22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 s="22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 s="22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 s="22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 s="22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 s="22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 s="22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 s="22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 s="22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 s="22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 s="22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 s="22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 s="22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 s="22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 s="22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 s="22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 s="22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 s="22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 s="22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 s="22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 s="22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 s="22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 s="22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 s="22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 s="22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 s="22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 s="22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 s="22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 s="22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 s="22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 s="22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 s="22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 s="22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 s="22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 s="22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 s="22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 s="22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 s="22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 s="22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 s="2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 s="22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 s="22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 s="22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 s="22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 s="22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 s="22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 s="22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 s="22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 s="22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 s="22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 s="22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 s="22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 s="22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E66/D66</f>
        <v>0.97642857142857142</v>
      </c>
      <c r="G66" t="s">
        <v>14</v>
      </c>
      <c r="H66" s="22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2.3614754098360655</v>
      </c>
      <c r="G67" t="s">
        <v>20</v>
      </c>
      <c r="H67" s="22">
        <f t="shared" ref="H67:H130" si="7">E67/I67</f>
        <v>61.038135593220339</v>
      </c>
      <c r="I67">
        <v>236</v>
      </c>
      <c r="J67" t="s">
        <v>21</v>
      </c>
      <c r="K67" t="s">
        <v>22</v>
      </c>
      <c r="L67">
        <v>1296108000</v>
      </c>
      <c r="M67" s="9">
        <f t="shared" ref="M67:M130" si="8">(((L67/60)/60)/24)+DATE(1970,1,1)</f>
        <v>40570.25</v>
      </c>
      <c r="N67">
        <v>1296712800</v>
      </c>
      <c r="O67" s="9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_xlfn.TEXTBEFORE(R67,"/")</f>
        <v>theater</v>
      </c>
      <c r="T67" t="str">
        <f t="shared" ref="T67:T130" si="11">_xlfn.TEXTAFTER(R67,"/")</f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 s="22">
        <f t="shared" si="7"/>
        <v>108.91666666666667</v>
      </c>
      <c r="I68">
        <v>12</v>
      </c>
      <c r="J68" t="s">
        <v>21</v>
      </c>
      <c r="K68" t="s">
        <v>22</v>
      </c>
      <c r="L68">
        <v>1428469200</v>
      </c>
      <c r="M68" s="9">
        <f t="shared" si="8"/>
        <v>42102.208333333328</v>
      </c>
      <c r="N68">
        <v>1428901200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 s="22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 s="9">
        <f t="shared" si="8"/>
        <v>40203.25</v>
      </c>
      <c r="N69">
        <v>1264831200</v>
      </c>
      <c r="O69" s="9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 s="22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9">
        <f t="shared" si="8"/>
        <v>42943.208333333328</v>
      </c>
      <c r="N70">
        <v>1505192400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 s="22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 s="9">
        <f t="shared" si="8"/>
        <v>40531.25</v>
      </c>
      <c r="N71">
        <v>1295676000</v>
      </c>
      <c r="O71" s="9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 s="22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9">
        <f t="shared" si="8"/>
        <v>40484.208333333336</v>
      </c>
      <c r="N72">
        <v>1292911200</v>
      </c>
      <c r="O72" s="9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 s="22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 s="9">
        <f t="shared" si="8"/>
        <v>43799.25</v>
      </c>
      <c r="N73">
        <v>1575439200</v>
      </c>
      <c r="O73" s="9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 s="22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 s="9">
        <f t="shared" si="8"/>
        <v>42186.208333333328</v>
      </c>
      <c r="N74">
        <v>1438837200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 s="22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 s="9">
        <f t="shared" si="8"/>
        <v>42701.25</v>
      </c>
      <c r="N75">
        <v>1480485600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 s="22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 s="9">
        <f t="shared" si="8"/>
        <v>42456.208333333328</v>
      </c>
      <c r="N76">
        <v>1459141200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 s="22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 s="9">
        <f t="shared" si="8"/>
        <v>43296.208333333328</v>
      </c>
      <c r="N77">
        <v>1532322000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 s="22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 s="9">
        <f t="shared" si="8"/>
        <v>42027.25</v>
      </c>
      <c r="N78">
        <v>1426222800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 s="22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 s="9">
        <f t="shared" si="8"/>
        <v>40448.208333333336</v>
      </c>
      <c r="N79">
        <v>1286773200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 s="22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 s="9">
        <f t="shared" si="8"/>
        <v>43206.208333333328</v>
      </c>
      <c r="N80">
        <v>1523941200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 s="22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 s="9">
        <f t="shared" si="8"/>
        <v>43267.208333333328</v>
      </c>
      <c r="N81">
        <v>1529557200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 s="22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 s="9">
        <f t="shared" si="8"/>
        <v>42976.208333333328</v>
      </c>
      <c r="N82">
        <v>1506574800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 s="22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 s="9">
        <f t="shared" si="8"/>
        <v>43062.25</v>
      </c>
      <c r="N83">
        <v>1513576800</v>
      </c>
      <c r="O83" s="9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 s="22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 s="9">
        <f t="shared" si="8"/>
        <v>43482.25</v>
      </c>
      <c r="N84">
        <v>1548309600</v>
      </c>
      <c r="O84" s="9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 s="22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 s="9">
        <f t="shared" si="8"/>
        <v>42579.208333333328</v>
      </c>
      <c r="N85">
        <v>1471582800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 s="22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 s="9">
        <f t="shared" si="8"/>
        <v>41118.208333333336</v>
      </c>
      <c r="N86">
        <v>1344315600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 s="22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 s="9">
        <f t="shared" si="8"/>
        <v>40797.208333333336</v>
      </c>
      <c r="N87">
        <v>1316408400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 s="22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 s="9">
        <f t="shared" si="8"/>
        <v>42128.208333333328</v>
      </c>
      <c r="N88">
        <v>1431838800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 s="22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 s="9">
        <f t="shared" si="8"/>
        <v>40610.25</v>
      </c>
      <c r="N89">
        <v>1300510800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 s="22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 s="9">
        <f t="shared" si="8"/>
        <v>42110.208333333328</v>
      </c>
      <c r="N90">
        <v>1431061200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 s="22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 s="9">
        <f t="shared" si="8"/>
        <v>40283.208333333336</v>
      </c>
      <c r="N91">
        <v>1271480400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 s="22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 s="9">
        <f t="shared" si="8"/>
        <v>42425.25</v>
      </c>
      <c r="N92">
        <v>1456380000</v>
      </c>
      <c r="O92" s="9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 s="22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9">
        <f t="shared" si="8"/>
        <v>42588.208333333328</v>
      </c>
      <c r="N93">
        <v>1472878800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 s="22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 s="9">
        <f t="shared" si="8"/>
        <v>40352.208333333336</v>
      </c>
      <c r="N94">
        <v>1277355600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 s="22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 s="9">
        <f t="shared" si="8"/>
        <v>41202.208333333336</v>
      </c>
      <c r="N95">
        <v>1351054800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 s="22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 s="9">
        <f t="shared" si="8"/>
        <v>43562.208333333328</v>
      </c>
      <c r="N96">
        <v>1555563600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 s="22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 s="9">
        <f t="shared" si="8"/>
        <v>43752.208333333328</v>
      </c>
      <c r="N97">
        <v>1571634000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 s="22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 s="9">
        <f t="shared" si="8"/>
        <v>40612.25</v>
      </c>
      <c r="N98">
        <v>1300856400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 s="22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 s="9">
        <f t="shared" si="8"/>
        <v>42180.208333333328</v>
      </c>
      <c r="N99">
        <v>1439874000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 s="22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9">
        <f t="shared" si="8"/>
        <v>42212.208333333328</v>
      </c>
      <c r="N100">
        <v>1438318800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 s="22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9">
        <f t="shared" si="8"/>
        <v>41968.25</v>
      </c>
      <c r="N101">
        <v>1419400800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 s="22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 s="9">
        <f t="shared" si="8"/>
        <v>40835.208333333336</v>
      </c>
      <c r="N102">
        <v>1320555600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 s="22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9">
        <f t="shared" si="8"/>
        <v>42056.25</v>
      </c>
      <c r="N103">
        <v>1425103200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 s="22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9">
        <f t="shared" si="8"/>
        <v>43234.208333333328</v>
      </c>
      <c r="N104">
        <v>1526878800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 s="22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9">
        <f t="shared" si="8"/>
        <v>40475.208333333336</v>
      </c>
      <c r="N105">
        <v>1288674000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 s="22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9">
        <f t="shared" si="8"/>
        <v>42878.208333333328</v>
      </c>
      <c r="N106">
        <v>1495602000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 s="22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9">
        <f t="shared" si="8"/>
        <v>41366.208333333336</v>
      </c>
      <c r="N107">
        <v>1366434000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 s="22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9">
        <f t="shared" si="8"/>
        <v>43716.208333333328</v>
      </c>
      <c r="N108">
        <v>1568350800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 s="22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9">
        <f t="shared" si="8"/>
        <v>43213.208333333328</v>
      </c>
      <c r="N109">
        <v>1525928400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 s="22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9">
        <f t="shared" si="8"/>
        <v>41005.208333333336</v>
      </c>
      <c r="N110">
        <v>1336885200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 s="22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9">
        <f t="shared" si="8"/>
        <v>41651.25</v>
      </c>
      <c r="N111">
        <v>1389679200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 s="22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9">
        <f t="shared" si="8"/>
        <v>43354.208333333328</v>
      </c>
      <c r="N112">
        <v>1538283600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 s="22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9">
        <f t="shared" si="8"/>
        <v>41174.208333333336</v>
      </c>
      <c r="N113">
        <v>1348808400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 s="22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 s="9">
        <f t="shared" si="8"/>
        <v>41875.208333333336</v>
      </c>
      <c r="N114">
        <v>1410152400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 s="22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9">
        <f t="shared" si="8"/>
        <v>42990.208333333328</v>
      </c>
      <c r="N115">
        <v>1505797200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 s="22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9">
        <f t="shared" si="8"/>
        <v>43564.208333333328</v>
      </c>
      <c r="N116">
        <v>1554872400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 s="22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9">
        <f t="shared" si="8"/>
        <v>43056.25</v>
      </c>
      <c r="N117">
        <v>1513922400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 s="22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9">
        <f t="shared" si="8"/>
        <v>42265.208333333328</v>
      </c>
      <c r="N118">
        <v>1442638800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 s="22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9">
        <f t="shared" si="8"/>
        <v>40808.208333333336</v>
      </c>
      <c r="N119">
        <v>1317186000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 s="22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9">
        <f t="shared" si="8"/>
        <v>41665.25</v>
      </c>
      <c r="N120">
        <v>1391234400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 s="22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9">
        <f t="shared" si="8"/>
        <v>41806.208333333336</v>
      </c>
      <c r="N121">
        <v>1404363600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 s="22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9">
        <f t="shared" si="8"/>
        <v>42111.208333333328</v>
      </c>
      <c r="N122">
        <v>1429592400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 s="22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9">
        <f t="shared" si="8"/>
        <v>41917.208333333336</v>
      </c>
      <c r="N123">
        <v>1413608400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 s="22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9">
        <f t="shared" si="8"/>
        <v>41970.25</v>
      </c>
      <c r="N124">
        <v>1419400800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 s="22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9">
        <f t="shared" si="8"/>
        <v>42332.25</v>
      </c>
      <c r="N125">
        <v>1448604000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 s="22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9">
        <f t="shared" si="8"/>
        <v>43598.208333333328</v>
      </c>
      <c r="N126">
        <v>1562302800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 s="22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9">
        <f t="shared" si="8"/>
        <v>43362.208333333328</v>
      </c>
      <c r="N127">
        <v>1537678800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 s="22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9">
        <f t="shared" si="8"/>
        <v>42596.208333333328</v>
      </c>
      <c r="N128">
        <v>1473570000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 s="22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9">
        <f t="shared" si="8"/>
        <v>40310.208333333336</v>
      </c>
      <c r="N129">
        <v>1273899600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E130/D130</f>
        <v>0.60334277620396604</v>
      </c>
      <c r="G130" t="s">
        <v>74</v>
      </c>
      <c r="H130" s="22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9">
        <f t="shared" si="8"/>
        <v>40417.208333333336</v>
      </c>
      <c r="N130">
        <v>1284008400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3.2026936026936029E-2</v>
      </c>
      <c r="G131" t="s">
        <v>74</v>
      </c>
      <c r="H131" s="22">
        <f t="shared" ref="H131:H194" si="13">E131/I131</f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9">
        <f t="shared" ref="M131:M194" si="14">(((L131/60)/60)/24)+DATE(1970,1,1)</f>
        <v>42038.25</v>
      </c>
      <c r="N131">
        <v>1425103200</v>
      </c>
      <c r="O131" s="9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_xlfn.TEXTBEFORE(R131,"/")</f>
        <v>food</v>
      </c>
      <c r="T131" t="str">
        <f t="shared" ref="T131:T194" si="17">_xlfn.TEXTAFTER(R131,"/")</f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 s="22">
        <f t="shared" si="13"/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9">
        <f t="shared" si="14"/>
        <v>40842.208333333336</v>
      </c>
      <c r="N132">
        <v>1320991200</v>
      </c>
      <c r="O132" s="9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 s="22">
        <f t="shared" si="13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9">
        <f t="shared" si="14"/>
        <v>41607.25</v>
      </c>
      <c r="N133">
        <v>1386828000</v>
      </c>
      <c r="O133" s="9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 s="22">
        <f t="shared" si="13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9">
        <f t="shared" si="14"/>
        <v>43112.25</v>
      </c>
      <c r="N134">
        <v>1517119200</v>
      </c>
      <c r="O134" s="9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 s="22">
        <f t="shared" si="13"/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9">
        <f t="shared" si="14"/>
        <v>40767.208333333336</v>
      </c>
      <c r="N135">
        <v>1315026000</v>
      </c>
      <c r="O135" s="9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 s="22">
        <f t="shared" si="13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9">
        <f t="shared" si="14"/>
        <v>40713.208333333336</v>
      </c>
      <c r="N136">
        <v>1312693200</v>
      </c>
      <c r="O136" s="9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 s="22">
        <f t="shared" si="13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9">
        <f t="shared" si="14"/>
        <v>41340.25</v>
      </c>
      <c r="N137">
        <v>1363064400</v>
      </c>
      <c r="O137" s="9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 s="22">
        <f t="shared" si="13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9">
        <f t="shared" si="14"/>
        <v>41797.208333333336</v>
      </c>
      <c r="N138">
        <v>1403154000</v>
      </c>
      <c r="O138" s="9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 s="22">
        <f t="shared" si="13"/>
        <v>94.24</v>
      </c>
      <c r="I139">
        <v>50</v>
      </c>
      <c r="J139" t="s">
        <v>21</v>
      </c>
      <c r="K139" t="s">
        <v>22</v>
      </c>
      <c r="L139">
        <v>1286341200</v>
      </c>
      <c r="M139" s="9">
        <f t="shared" si="14"/>
        <v>40457.208333333336</v>
      </c>
      <c r="N139">
        <v>1286859600</v>
      </c>
      <c r="O139" s="9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 s="22">
        <f t="shared" si="13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9">
        <f t="shared" si="14"/>
        <v>41180.208333333336</v>
      </c>
      <c r="N140">
        <v>1349326800</v>
      </c>
      <c r="O140" s="9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 s="22">
        <f t="shared" si="13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9">
        <f t="shared" si="14"/>
        <v>42115.208333333328</v>
      </c>
      <c r="N141">
        <v>1430974800</v>
      </c>
      <c r="O141" s="9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 s="22">
        <f t="shared" si="13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9">
        <f t="shared" si="14"/>
        <v>43156.25</v>
      </c>
      <c r="N142">
        <v>1519970400</v>
      </c>
      <c r="O142" s="9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 s="22">
        <f t="shared" si="13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9">
        <f t="shared" si="14"/>
        <v>42167.208333333328</v>
      </c>
      <c r="N143">
        <v>1434603600</v>
      </c>
      <c r="O143" s="9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 s="22">
        <f t="shared" si="13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9">
        <f t="shared" si="14"/>
        <v>41005.208333333336</v>
      </c>
      <c r="N144">
        <v>1337230800</v>
      </c>
      <c r="O144" s="9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 s="22">
        <f t="shared" si="13"/>
        <v>104.6</v>
      </c>
      <c r="I145">
        <v>70</v>
      </c>
      <c r="J145" t="s">
        <v>21</v>
      </c>
      <c r="K145" t="s">
        <v>22</v>
      </c>
      <c r="L145">
        <v>1277701200</v>
      </c>
      <c r="M145" s="9">
        <f t="shared" si="14"/>
        <v>40357.208333333336</v>
      </c>
      <c r="N145">
        <v>1279429200</v>
      </c>
      <c r="O145" s="9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 s="22">
        <f t="shared" si="13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9">
        <f t="shared" si="14"/>
        <v>43633.208333333328</v>
      </c>
      <c r="N146">
        <v>1561438800</v>
      </c>
      <c r="O146" s="9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 s="22">
        <f t="shared" si="13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9">
        <f t="shared" si="14"/>
        <v>41889.208333333336</v>
      </c>
      <c r="N147">
        <v>1410498000</v>
      </c>
      <c r="O147" s="9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 s="22">
        <f t="shared" si="13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9">
        <f t="shared" si="14"/>
        <v>40855.25</v>
      </c>
      <c r="N148">
        <v>1322460000</v>
      </c>
      <c r="O148" s="9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 s="22">
        <f t="shared" si="13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9">
        <f t="shared" si="14"/>
        <v>42534.208333333328</v>
      </c>
      <c r="N149">
        <v>1466312400</v>
      </c>
      <c r="O149" s="9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 s="22">
        <f t="shared" si="13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9">
        <f t="shared" si="14"/>
        <v>42941.208333333328</v>
      </c>
      <c r="N150">
        <v>1501736400</v>
      </c>
      <c r="O150" s="9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 s="22">
        <f t="shared" si="13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9">
        <f t="shared" si="14"/>
        <v>41275.25</v>
      </c>
      <c r="N151">
        <v>1361512800</v>
      </c>
      <c r="O151" s="9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 s="22">
        <f t="shared" si="13"/>
        <v>1</v>
      </c>
      <c r="I152">
        <v>1</v>
      </c>
      <c r="J152" t="s">
        <v>21</v>
      </c>
      <c r="K152" t="s">
        <v>22</v>
      </c>
      <c r="L152">
        <v>1544940000</v>
      </c>
      <c r="M152" s="9">
        <f t="shared" si="14"/>
        <v>43450.25</v>
      </c>
      <c r="N152">
        <v>1545026400</v>
      </c>
      <c r="O152" s="9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 s="22">
        <f t="shared" si="13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9">
        <f t="shared" si="14"/>
        <v>41799.208333333336</v>
      </c>
      <c r="N153">
        <v>1406696400</v>
      </c>
      <c r="O153" s="9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 s="22">
        <f t="shared" si="13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9">
        <f t="shared" si="14"/>
        <v>42783.25</v>
      </c>
      <c r="N154">
        <v>1487916000</v>
      </c>
      <c r="O154" s="9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 s="22">
        <f t="shared" si="13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9">
        <f t="shared" si="14"/>
        <v>41201.208333333336</v>
      </c>
      <c r="N155">
        <v>1351141200</v>
      </c>
      <c r="O155" s="9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 s="22">
        <f t="shared" si="13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9">
        <f t="shared" si="14"/>
        <v>42502.208333333328</v>
      </c>
      <c r="N156">
        <v>1465016400</v>
      </c>
      <c r="O156" s="9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 s="22">
        <f t="shared" si="13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9">
        <f t="shared" si="14"/>
        <v>40262.208333333336</v>
      </c>
      <c r="N157">
        <v>1270789200</v>
      </c>
      <c r="O157" s="9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 s="22">
        <f t="shared" si="13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9">
        <f t="shared" si="14"/>
        <v>43743.208333333328</v>
      </c>
      <c r="N158">
        <v>1572325200</v>
      </c>
      <c r="O158" s="9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 s="22">
        <f t="shared" si="13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9">
        <f t="shared" si="14"/>
        <v>41638.25</v>
      </c>
      <c r="N159">
        <v>1389420000</v>
      </c>
      <c r="O159" s="9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 s="22">
        <f t="shared" si="13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9">
        <f t="shared" si="14"/>
        <v>42346.25</v>
      </c>
      <c r="N160">
        <v>1449640800</v>
      </c>
      <c r="O160" s="9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 s="22">
        <f t="shared" si="13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9">
        <f t="shared" si="14"/>
        <v>43551.208333333328</v>
      </c>
      <c r="N161">
        <v>1555218000</v>
      </c>
      <c r="O161" s="9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 s="22">
        <f t="shared" si="13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9">
        <f t="shared" si="14"/>
        <v>43582.208333333328</v>
      </c>
      <c r="N162">
        <v>1557723600</v>
      </c>
      <c r="O162" s="9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 s="22">
        <f t="shared" si="13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9">
        <f t="shared" si="14"/>
        <v>42270.208333333328</v>
      </c>
      <c r="N163">
        <v>1443502800</v>
      </c>
      <c r="O163" s="9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 s="22">
        <f t="shared" si="13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9">
        <f t="shared" si="14"/>
        <v>43442.25</v>
      </c>
      <c r="N164">
        <v>1546840800</v>
      </c>
      <c r="O164" s="9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 s="22">
        <f t="shared" si="13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9">
        <f t="shared" si="14"/>
        <v>43028.208333333328</v>
      </c>
      <c r="N165">
        <v>1512712800</v>
      </c>
      <c r="O165" s="9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 s="22">
        <f t="shared" si="13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9">
        <f t="shared" si="14"/>
        <v>43016.208333333328</v>
      </c>
      <c r="N166">
        <v>1507525200</v>
      </c>
      <c r="O166" s="9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 s="22">
        <f t="shared" si="13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9">
        <f t="shared" si="14"/>
        <v>42948.208333333328</v>
      </c>
      <c r="N167">
        <v>1504328400</v>
      </c>
      <c r="O167" s="9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 s="22">
        <f t="shared" si="13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9">
        <f t="shared" si="14"/>
        <v>40534.25</v>
      </c>
      <c r="N168">
        <v>1293343200</v>
      </c>
      <c r="O168" s="9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 s="22">
        <f t="shared" si="13"/>
        <v>74</v>
      </c>
      <c r="I169">
        <v>146</v>
      </c>
      <c r="J169" t="s">
        <v>26</v>
      </c>
      <c r="K169" t="s">
        <v>27</v>
      </c>
      <c r="L169">
        <v>1370840400</v>
      </c>
      <c r="M169" s="9">
        <f t="shared" si="14"/>
        <v>41435.208333333336</v>
      </c>
      <c r="N169">
        <v>1371704400</v>
      </c>
      <c r="O169" s="9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 s="22">
        <f t="shared" si="13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9">
        <f t="shared" si="14"/>
        <v>43518.25</v>
      </c>
      <c r="N170">
        <v>1552798800</v>
      </c>
      <c r="O170" s="9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 s="22">
        <f t="shared" si="13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9">
        <f t="shared" si="14"/>
        <v>41077.208333333336</v>
      </c>
      <c r="N171">
        <v>1342328400</v>
      </c>
      <c r="O171" s="9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 s="22">
        <f t="shared" si="13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9">
        <f t="shared" si="14"/>
        <v>42950.208333333328</v>
      </c>
      <c r="N172">
        <v>1502341200</v>
      </c>
      <c r="O172" s="9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 s="22">
        <f t="shared" si="13"/>
        <v>104.2</v>
      </c>
      <c r="I173">
        <v>5</v>
      </c>
      <c r="J173" t="s">
        <v>21</v>
      </c>
      <c r="K173" t="s">
        <v>22</v>
      </c>
      <c r="L173">
        <v>1395291600</v>
      </c>
      <c r="M173" s="9">
        <f t="shared" si="14"/>
        <v>41718.208333333336</v>
      </c>
      <c r="N173">
        <v>1397192400</v>
      </c>
      <c r="O173" s="9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 s="22">
        <f t="shared" si="13"/>
        <v>25.5</v>
      </c>
      <c r="I174">
        <v>26</v>
      </c>
      <c r="J174" t="s">
        <v>21</v>
      </c>
      <c r="K174" t="s">
        <v>22</v>
      </c>
      <c r="L174">
        <v>1405746000</v>
      </c>
      <c r="M174" s="9">
        <f t="shared" si="14"/>
        <v>41839.208333333336</v>
      </c>
      <c r="N174">
        <v>1407042000</v>
      </c>
      <c r="O174" s="9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 s="22">
        <f t="shared" si="13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9">
        <f t="shared" si="14"/>
        <v>41412.208333333336</v>
      </c>
      <c r="N175">
        <v>1369371600</v>
      </c>
      <c r="O175" s="9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 s="22">
        <f t="shared" si="13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9">
        <f t="shared" si="14"/>
        <v>42282.208333333328</v>
      </c>
      <c r="N176">
        <v>1444107600</v>
      </c>
      <c r="O176" s="9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 s="22">
        <f t="shared" si="13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9">
        <f t="shared" si="14"/>
        <v>42613.208333333328</v>
      </c>
      <c r="N177">
        <v>1474261200</v>
      </c>
      <c r="O177" s="9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 s="22">
        <f t="shared" si="13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9">
        <f t="shared" si="14"/>
        <v>42616.208333333328</v>
      </c>
      <c r="N178">
        <v>1473656400</v>
      </c>
      <c r="O178" s="9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 s="22">
        <f t="shared" si="13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9">
        <f t="shared" si="14"/>
        <v>40497.25</v>
      </c>
      <c r="N179">
        <v>1291960800</v>
      </c>
      <c r="O179" s="9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 s="22">
        <f t="shared" si="13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9">
        <f t="shared" si="14"/>
        <v>42999.208333333328</v>
      </c>
      <c r="N180">
        <v>1506747600</v>
      </c>
      <c r="O180" s="9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 s="22">
        <f t="shared" si="13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9">
        <f t="shared" si="14"/>
        <v>41350.208333333336</v>
      </c>
      <c r="N181">
        <v>1363582800</v>
      </c>
      <c r="O181" s="9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 s="22">
        <f t="shared" si="13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9">
        <f t="shared" si="14"/>
        <v>40259.208333333336</v>
      </c>
      <c r="N182">
        <v>1269666000</v>
      </c>
      <c r="O182" s="9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 s="22">
        <f t="shared" si="13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9">
        <f t="shared" si="14"/>
        <v>43012.208333333328</v>
      </c>
      <c r="N183">
        <v>1508648400</v>
      </c>
      <c r="O183" s="9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 s="22">
        <f t="shared" si="13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9">
        <f t="shared" si="14"/>
        <v>43631.208333333328</v>
      </c>
      <c r="N184">
        <v>1561957200</v>
      </c>
      <c r="O184" s="9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 s="22">
        <f t="shared" si="13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9">
        <f t="shared" si="14"/>
        <v>40430.208333333336</v>
      </c>
      <c r="N185">
        <v>1285131600</v>
      </c>
      <c r="O185" s="9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 s="22">
        <f t="shared" si="13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9">
        <f t="shared" si="14"/>
        <v>43588.208333333328</v>
      </c>
      <c r="N186">
        <v>1556946000</v>
      </c>
      <c r="O186" s="9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 s="22">
        <f t="shared" si="13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9">
        <f t="shared" si="14"/>
        <v>43233.208333333328</v>
      </c>
      <c r="N187">
        <v>1527138000</v>
      </c>
      <c r="O187" s="9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 s="22">
        <f t="shared" si="13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9">
        <f t="shared" si="14"/>
        <v>41782.208333333336</v>
      </c>
      <c r="N188">
        <v>1402117200</v>
      </c>
      <c r="O188" s="9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 s="22">
        <f t="shared" si="13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9">
        <f t="shared" si="14"/>
        <v>41328.25</v>
      </c>
      <c r="N189">
        <v>1364014800</v>
      </c>
      <c r="O189" s="9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 s="22">
        <f t="shared" si="13"/>
        <v>75</v>
      </c>
      <c r="I190">
        <v>35</v>
      </c>
      <c r="J190" t="s">
        <v>107</v>
      </c>
      <c r="K190" t="s">
        <v>108</v>
      </c>
      <c r="L190">
        <v>1417500000</v>
      </c>
      <c r="M190" s="9">
        <f t="shared" si="14"/>
        <v>41975.25</v>
      </c>
      <c r="N190">
        <v>1417586400</v>
      </c>
      <c r="O190" s="9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 s="22">
        <f t="shared" si="13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9">
        <f t="shared" si="14"/>
        <v>42433.25</v>
      </c>
      <c r="N191">
        <v>1457071200</v>
      </c>
      <c r="O191" s="9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 s="22">
        <f t="shared" si="13"/>
        <v>105.75</v>
      </c>
      <c r="I192">
        <v>24</v>
      </c>
      <c r="J192" t="s">
        <v>21</v>
      </c>
      <c r="K192" t="s">
        <v>22</v>
      </c>
      <c r="L192">
        <v>1370322000</v>
      </c>
      <c r="M192" s="9">
        <f t="shared" si="14"/>
        <v>41429.208333333336</v>
      </c>
      <c r="N192">
        <v>1370408400</v>
      </c>
      <c r="O192" s="9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 s="22">
        <f t="shared" si="13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9">
        <f t="shared" si="14"/>
        <v>43536.208333333328</v>
      </c>
      <c r="N193">
        <v>1552626000</v>
      </c>
      <c r="O193" s="9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E194/D194</f>
        <v>0.19992957746478873</v>
      </c>
      <c r="G194" t="s">
        <v>14</v>
      </c>
      <c r="H194" s="22">
        <f t="shared" si="13"/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9">
        <f t="shared" si="14"/>
        <v>41817.208333333336</v>
      </c>
      <c r="N194">
        <v>1404190800</v>
      </c>
      <c r="O194" s="9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0.45636363636363636</v>
      </c>
      <c r="G195" t="s">
        <v>14</v>
      </c>
      <c r="H195" s="22">
        <f t="shared" ref="H195:H258" si="19">E195/I195</f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9">
        <f t="shared" ref="M195:M258" si="20">(((L195/60)/60)/24)+DATE(1970,1,1)</f>
        <v>43198.208333333328</v>
      </c>
      <c r="N195">
        <v>1523509200</v>
      </c>
      <c r="O195" s="9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_xlfn.TEXTBEFORE(R195,"/")</f>
        <v>music</v>
      </c>
      <c r="T195" t="str">
        <f t="shared" ref="T195:T258" si="23">_xlfn.TEXTAFTER(R195,"/")</f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 s="22">
        <f t="shared" si="19"/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9">
        <f t="shared" si="20"/>
        <v>42261.208333333328</v>
      </c>
      <c r="N196">
        <v>1443589200</v>
      </c>
      <c r="O196" s="9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 s="22">
        <f t="shared" si="19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9">
        <f t="shared" si="20"/>
        <v>43310.208333333328</v>
      </c>
      <c r="N197">
        <v>1533445200</v>
      </c>
      <c r="O197" s="9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 s="22">
        <f t="shared" si="19"/>
        <v>51.78</v>
      </c>
      <c r="I198">
        <v>100</v>
      </c>
      <c r="J198" t="s">
        <v>36</v>
      </c>
      <c r="K198" t="s">
        <v>37</v>
      </c>
      <c r="L198">
        <v>1472878800</v>
      </c>
      <c r="M198" s="9">
        <f t="shared" si="20"/>
        <v>42616.208333333328</v>
      </c>
      <c r="N198">
        <v>1474520400</v>
      </c>
      <c r="O198" s="9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 s="22">
        <f t="shared" si="19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9">
        <f t="shared" si="20"/>
        <v>42909.208333333328</v>
      </c>
      <c r="N199">
        <v>1499403600</v>
      </c>
      <c r="O199" s="9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 s="22">
        <f t="shared" si="19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9">
        <f t="shared" si="20"/>
        <v>40396.208333333336</v>
      </c>
      <c r="N200">
        <v>1283576400</v>
      </c>
      <c r="O200" s="9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 s="22">
        <f t="shared" si="19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9">
        <f t="shared" si="20"/>
        <v>42192.208333333328</v>
      </c>
      <c r="N201">
        <v>1436590800</v>
      </c>
      <c r="O201" s="9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 s="22">
        <f t="shared" si="19"/>
        <v>2</v>
      </c>
      <c r="I202">
        <v>1</v>
      </c>
      <c r="J202" t="s">
        <v>15</v>
      </c>
      <c r="K202" t="s">
        <v>16</v>
      </c>
      <c r="L202">
        <v>1269493200</v>
      </c>
      <c r="M202" s="9">
        <f t="shared" si="20"/>
        <v>40262.208333333336</v>
      </c>
      <c r="N202">
        <v>1270443600</v>
      </c>
      <c r="O202" s="9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 s="22">
        <f t="shared" si="19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9">
        <f t="shared" si="20"/>
        <v>41845.208333333336</v>
      </c>
      <c r="N203">
        <v>1407819600</v>
      </c>
      <c r="O203" s="9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 s="22">
        <f t="shared" si="19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9">
        <f t="shared" si="20"/>
        <v>40818.208333333336</v>
      </c>
      <c r="N204">
        <v>1317877200</v>
      </c>
      <c r="O204" s="9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 s="22">
        <f t="shared" si="19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9">
        <f t="shared" si="20"/>
        <v>42752.25</v>
      </c>
      <c r="N205">
        <v>1484805600</v>
      </c>
      <c r="O205" s="9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 s="22">
        <f t="shared" si="19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9">
        <f t="shared" si="20"/>
        <v>40636.208333333336</v>
      </c>
      <c r="N206">
        <v>1302670800</v>
      </c>
      <c r="O206" s="9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 s="22">
        <f t="shared" si="19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9">
        <f t="shared" si="20"/>
        <v>43390.208333333328</v>
      </c>
      <c r="N207">
        <v>1540789200</v>
      </c>
      <c r="O207" s="9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 s="22">
        <f t="shared" si="19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9">
        <f t="shared" si="20"/>
        <v>40236.25</v>
      </c>
      <c r="N208">
        <v>1268028000</v>
      </c>
      <c r="O208" s="9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 s="22">
        <f t="shared" si="19"/>
        <v>99</v>
      </c>
      <c r="I209">
        <v>43</v>
      </c>
      <c r="J209" t="s">
        <v>21</v>
      </c>
      <c r="K209" t="s">
        <v>22</v>
      </c>
      <c r="L209">
        <v>1535432400</v>
      </c>
      <c r="M209" s="9">
        <f t="shared" si="20"/>
        <v>43340.208333333328</v>
      </c>
      <c r="N209">
        <v>1537160400</v>
      </c>
      <c r="O209" s="9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 s="22">
        <f t="shared" si="19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9">
        <f t="shared" si="20"/>
        <v>43048.25</v>
      </c>
      <c r="N210">
        <v>1512280800</v>
      </c>
      <c r="O210" s="9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 s="22">
        <f t="shared" si="19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9">
        <f t="shared" si="20"/>
        <v>42496.208333333328</v>
      </c>
      <c r="N211">
        <v>1463115600</v>
      </c>
      <c r="O211" s="9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 s="22">
        <f t="shared" si="19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9">
        <f t="shared" si="20"/>
        <v>42797.25</v>
      </c>
      <c r="N212">
        <v>1490850000</v>
      </c>
      <c r="O212" s="9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 s="22">
        <f t="shared" si="19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9">
        <f t="shared" si="20"/>
        <v>41513.208333333336</v>
      </c>
      <c r="N213">
        <v>1379653200</v>
      </c>
      <c r="O213" s="9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 s="22">
        <f t="shared" si="19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9">
        <f t="shared" si="20"/>
        <v>43814.25</v>
      </c>
      <c r="N214">
        <v>1580364000</v>
      </c>
      <c r="O214" s="9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 s="22">
        <f t="shared" si="19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9">
        <f t="shared" si="20"/>
        <v>40488.208333333336</v>
      </c>
      <c r="N215">
        <v>1289714400</v>
      </c>
      <c r="O215" s="9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 s="22">
        <f t="shared" si="19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9">
        <f t="shared" si="20"/>
        <v>40409.208333333336</v>
      </c>
      <c r="N216">
        <v>1282712400</v>
      </c>
      <c r="O216" s="9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 s="22">
        <f t="shared" si="19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9">
        <f t="shared" si="20"/>
        <v>43509.25</v>
      </c>
      <c r="N217">
        <v>1550210400</v>
      </c>
      <c r="O217" s="9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 s="22">
        <f t="shared" si="19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9">
        <f t="shared" si="20"/>
        <v>40869.25</v>
      </c>
      <c r="N218">
        <v>1322114400</v>
      </c>
      <c r="O218" s="9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 s="22">
        <f t="shared" si="19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9">
        <f t="shared" si="20"/>
        <v>43583.208333333328</v>
      </c>
      <c r="N219">
        <v>1557205200</v>
      </c>
      <c r="O219" s="9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 s="22">
        <f t="shared" si="19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9">
        <f t="shared" si="20"/>
        <v>40858.25</v>
      </c>
      <c r="N220">
        <v>1323928800</v>
      </c>
      <c r="O220" s="9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 s="22">
        <f t="shared" si="19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9">
        <f t="shared" si="20"/>
        <v>41137.208333333336</v>
      </c>
      <c r="N221">
        <v>1346130000</v>
      </c>
      <c r="O221" s="9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 s="22">
        <f t="shared" si="19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9">
        <f t="shared" si="20"/>
        <v>40725.208333333336</v>
      </c>
      <c r="N222">
        <v>1311051600</v>
      </c>
      <c r="O222" s="9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 s="22">
        <f t="shared" si="19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9">
        <f t="shared" si="20"/>
        <v>41081.208333333336</v>
      </c>
      <c r="N223">
        <v>1340427600</v>
      </c>
      <c r="O223" s="9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 s="22">
        <f t="shared" si="19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9">
        <f t="shared" si="20"/>
        <v>41914.208333333336</v>
      </c>
      <c r="N224">
        <v>1412312400</v>
      </c>
      <c r="O224" s="9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 s="22">
        <f t="shared" si="19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9">
        <f t="shared" si="20"/>
        <v>42445.208333333328</v>
      </c>
      <c r="N225">
        <v>1459314000</v>
      </c>
      <c r="O225" s="9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 s="22">
        <f t="shared" si="19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9">
        <f t="shared" si="20"/>
        <v>41906.208333333336</v>
      </c>
      <c r="N226">
        <v>1415426400</v>
      </c>
      <c r="O226" s="9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 s="22">
        <f t="shared" si="19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9">
        <f t="shared" si="20"/>
        <v>41762.208333333336</v>
      </c>
      <c r="N227">
        <v>1399093200</v>
      </c>
      <c r="O227" s="9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 s="22">
        <f t="shared" si="19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9">
        <f t="shared" si="20"/>
        <v>40276.208333333336</v>
      </c>
      <c r="N228">
        <v>1273899600</v>
      </c>
      <c r="O228" s="9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 s="22">
        <f t="shared" si="19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9">
        <f t="shared" si="20"/>
        <v>42139.208333333328</v>
      </c>
      <c r="N229">
        <v>1432184400</v>
      </c>
      <c r="O229" s="9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 s="22">
        <f t="shared" si="19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9">
        <f t="shared" si="20"/>
        <v>42613.208333333328</v>
      </c>
      <c r="N230">
        <v>1474779600</v>
      </c>
      <c r="O230" s="9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 s="22">
        <f t="shared" si="19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9">
        <f t="shared" si="20"/>
        <v>42887.208333333328</v>
      </c>
      <c r="N231">
        <v>1500440400</v>
      </c>
      <c r="O231" s="9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 s="22">
        <f t="shared" si="19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9">
        <f t="shared" si="20"/>
        <v>43805.25</v>
      </c>
      <c r="N232">
        <v>1575612000</v>
      </c>
      <c r="O232" s="9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 s="22">
        <f t="shared" si="19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9">
        <f t="shared" si="20"/>
        <v>41415.208333333336</v>
      </c>
      <c r="N233">
        <v>1374123600</v>
      </c>
      <c r="O233" s="9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 s="22">
        <f t="shared" si="19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9">
        <f t="shared" si="20"/>
        <v>42576.208333333328</v>
      </c>
      <c r="N234">
        <v>1469509200</v>
      </c>
      <c r="O234" s="9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 s="22">
        <f t="shared" si="19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9">
        <f t="shared" si="20"/>
        <v>40706.208333333336</v>
      </c>
      <c r="N235">
        <v>1309237200</v>
      </c>
      <c r="O235" s="9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 s="22">
        <f t="shared" si="19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9">
        <f t="shared" si="20"/>
        <v>42969.208333333328</v>
      </c>
      <c r="N236">
        <v>1503982800</v>
      </c>
      <c r="O236" s="9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 s="22">
        <f t="shared" si="19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9">
        <f t="shared" si="20"/>
        <v>42779.25</v>
      </c>
      <c r="N237">
        <v>1487397600</v>
      </c>
      <c r="O237" s="9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 s="22">
        <f t="shared" si="19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9">
        <f t="shared" si="20"/>
        <v>43641.208333333328</v>
      </c>
      <c r="N238">
        <v>1562043600</v>
      </c>
      <c r="O238" s="9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 s="22">
        <f t="shared" si="19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9">
        <f t="shared" si="20"/>
        <v>41754.208333333336</v>
      </c>
      <c r="N239">
        <v>1398574800</v>
      </c>
      <c r="O239" s="9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 s="22">
        <f t="shared" si="19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9">
        <f t="shared" si="20"/>
        <v>43083.25</v>
      </c>
      <c r="N240">
        <v>1515391200</v>
      </c>
      <c r="O240" s="9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 s="22">
        <f t="shared" si="19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9">
        <f t="shared" si="20"/>
        <v>42245.208333333328</v>
      </c>
      <c r="N241">
        <v>1441170000</v>
      </c>
      <c r="O241" s="9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 s="22">
        <f t="shared" si="19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9">
        <f t="shared" si="20"/>
        <v>40396.208333333336</v>
      </c>
      <c r="N242">
        <v>1281157200</v>
      </c>
      <c r="O242" s="9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 s="22">
        <f t="shared" si="19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9">
        <f t="shared" si="20"/>
        <v>41742.208333333336</v>
      </c>
      <c r="N243">
        <v>1398229200</v>
      </c>
      <c r="O243" s="9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 s="22">
        <f t="shared" si="19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9">
        <f t="shared" si="20"/>
        <v>42865.208333333328</v>
      </c>
      <c r="N244">
        <v>1495256400</v>
      </c>
      <c r="O244" s="9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 s="22">
        <f t="shared" si="19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9">
        <f t="shared" si="20"/>
        <v>43163.25</v>
      </c>
      <c r="N245">
        <v>1520402400</v>
      </c>
      <c r="O245" s="9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 s="22">
        <f t="shared" si="19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9">
        <f t="shared" si="20"/>
        <v>41834.208333333336</v>
      </c>
      <c r="N246">
        <v>1409806800</v>
      </c>
      <c r="O246" s="9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 s="22">
        <f t="shared" si="19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9">
        <f t="shared" si="20"/>
        <v>41736.208333333336</v>
      </c>
      <c r="N247">
        <v>1396933200</v>
      </c>
      <c r="O247" s="9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 s="22">
        <f t="shared" si="19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9">
        <f t="shared" si="20"/>
        <v>41491.208333333336</v>
      </c>
      <c r="N248">
        <v>1376024400</v>
      </c>
      <c r="O248" s="9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 s="22">
        <f t="shared" si="19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9">
        <f t="shared" si="20"/>
        <v>42726.25</v>
      </c>
      <c r="N249">
        <v>1483682400</v>
      </c>
      <c r="O249" s="9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 s="22">
        <f t="shared" si="19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9">
        <f t="shared" si="20"/>
        <v>42004.25</v>
      </c>
      <c r="N250">
        <v>1420437600</v>
      </c>
      <c r="O250" s="9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 s="22">
        <f t="shared" si="19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9">
        <f t="shared" si="20"/>
        <v>42006.25</v>
      </c>
      <c r="N251">
        <v>1420783200</v>
      </c>
      <c r="O251" s="9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 s="22">
        <f t="shared" si="19"/>
        <v>3</v>
      </c>
      <c r="I252">
        <v>1</v>
      </c>
      <c r="J252" t="s">
        <v>21</v>
      </c>
      <c r="K252" t="s">
        <v>22</v>
      </c>
      <c r="L252">
        <v>1264399200</v>
      </c>
      <c r="M252" s="9">
        <f t="shared" si="20"/>
        <v>40203.25</v>
      </c>
      <c r="N252">
        <v>1267423200</v>
      </c>
      <c r="O252" s="9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 s="22">
        <f t="shared" si="19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9">
        <f t="shared" si="20"/>
        <v>41252.25</v>
      </c>
      <c r="N253">
        <v>1355205600</v>
      </c>
      <c r="O253" s="9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 s="22">
        <f t="shared" si="19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9">
        <f t="shared" si="20"/>
        <v>41572.208333333336</v>
      </c>
      <c r="N254">
        <v>1383109200</v>
      </c>
      <c r="O254" s="9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 s="22">
        <f t="shared" si="19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9">
        <f t="shared" si="20"/>
        <v>40641.208333333336</v>
      </c>
      <c r="N255">
        <v>1303275600</v>
      </c>
      <c r="O255" s="9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 s="22">
        <f t="shared" si="19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9">
        <f t="shared" si="20"/>
        <v>42787.25</v>
      </c>
      <c r="N256">
        <v>1487829600</v>
      </c>
      <c r="O256" s="9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 s="22">
        <f t="shared" si="19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9">
        <f t="shared" si="20"/>
        <v>40590.25</v>
      </c>
      <c r="N257">
        <v>1298268000</v>
      </c>
      <c r="O257" s="9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E258/D258</f>
        <v>0.23390243902439026</v>
      </c>
      <c r="G258" t="s">
        <v>14</v>
      </c>
      <c r="H258" s="22">
        <f t="shared" si="19"/>
        <v>63.93333333333333</v>
      </c>
      <c r="I258">
        <v>15</v>
      </c>
      <c r="J258" t="s">
        <v>40</v>
      </c>
      <c r="K258" t="s">
        <v>41</v>
      </c>
      <c r="L258">
        <v>1453615200</v>
      </c>
      <c r="M258" s="9">
        <f t="shared" si="20"/>
        <v>42393.25</v>
      </c>
      <c r="N258">
        <v>1456812000</v>
      </c>
      <c r="O258" s="9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1.46</v>
      </c>
      <c r="G259" t="s">
        <v>20</v>
      </c>
      <c r="H259" s="22">
        <f t="shared" ref="H259:H322" si="25">E259/I259</f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9">
        <f t="shared" ref="M259:M322" si="26">(((L259/60)/60)/24)+DATE(1970,1,1)</f>
        <v>41338.25</v>
      </c>
      <c r="N259">
        <v>1363669200</v>
      </c>
      <c r="O259" s="9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_xlfn.TEXTBEFORE(R259,"/")</f>
        <v>theater</v>
      </c>
      <c r="T259" t="str">
        <f t="shared" ref="T259:T322" si="29">_xlfn.TEXTAFTER(R259,"/")</f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 s="22">
        <f t="shared" si="25"/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9">
        <f t="shared" si="26"/>
        <v>42712.25</v>
      </c>
      <c r="N260">
        <v>1482904800</v>
      </c>
      <c r="O260" s="9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 s="22">
        <f t="shared" si="25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9">
        <f t="shared" si="26"/>
        <v>41251.25</v>
      </c>
      <c r="N261">
        <v>1356588000</v>
      </c>
      <c r="O261" s="9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 s="22">
        <f t="shared" si="25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9">
        <f t="shared" si="26"/>
        <v>41180.208333333336</v>
      </c>
      <c r="N262">
        <v>1349845200</v>
      </c>
      <c r="O262" s="9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 s="22">
        <f t="shared" si="25"/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9">
        <f t="shared" si="26"/>
        <v>40415.208333333336</v>
      </c>
      <c r="N263">
        <v>1283058000</v>
      </c>
      <c r="O263" s="9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 s="22">
        <f t="shared" si="25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9">
        <f t="shared" si="26"/>
        <v>40638.208333333336</v>
      </c>
      <c r="N264">
        <v>1304226000</v>
      </c>
      <c r="O264" s="9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 s="22">
        <f t="shared" si="25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9">
        <f t="shared" si="26"/>
        <v>40187.25</v>
      </c>
      <c r="N265">
        <v>1263016800</v>
      </c>
      <c r="O265" s="9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 s="22">
        <f t="shared" si="25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9">
        <f t="shared" si="26"/>
        <v>41317.25</v>
      </c>
      <c r="N266">
        <v>1362031200</v>
      </c>
      <c r="O266" s="9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 s="22">
        <f t="shared" si="25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9">
        <f t="shared" si="26"/>
        <v>42372.25</v>
      </c>
      <c r="N267">
        <v>1455602400</v>
      </c>
      <c r="O267" s="9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 s="22">
        <f t="shared" si="25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9">
        <f t="shared" si="26"/>
        <v>41950.25</v>
      </c>
      <c r="N268">
        <v>1418191200</v>
      </c>
      <c r="O268" s="9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 s="22">
        <f t="shared" si="25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9">
        <f t="shared" si="26"/>
        <v>41206.208333333336</v>
      </c>
      <c r="N269">
        <v>1352440800</v>
      </c>
      <c r="O269" s="9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 s="22">
        <f t="shared" si="25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9">
        <f t="shared" si="26"/>
        <v>41186.208333333336</v>
      </c>
      <c r="N270">
        <v>1353304800</v>
      </c>
      <c r="O270" s="9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 s="22">
        <f t="shared" si="25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9">
        <f t="shared" si="26"/>
        <v>43496.25</v>
      </c>
      <c r="N271">
        <v>1550728800</v>
      </c>
      <c r="O271" s="9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 s="22">
        <f t="shared" si="25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9">
        <f t="shared" si="26"/>
        <v>40514.25</v>
      </c>
      <c r="N272">
        <v>1291442400</v>
      </c>
      <c r="O272" s="9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 s="22">
        <f t="shared" si="25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9">
        <f t="shared" si="26"/>
        <v>42345.25</v>
      </c>
      <c r="N273">
        <v>1452146400</v>
      </c>
      <c r="O273" s="9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 s="22">
        <f t="shared" si="25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9">
        <f t="shared" si="26"/>
        <v>43656.208333333328</v>
      </c>
      <c r="N274">
        <v>1564894800</v>
      </c>
      <c r="O274" s="9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 s="22">
        <f t="shared" si="25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9">
        <f t="shared" si="26"/>
        <v>42995.208333333328</v>
      </c>
      <c r="N275">
        <v>1505883600</v>
      </c>
      <c r="O275" s="9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 s="22">
        <f t="shared" si="25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9">
        <f t="shared" si="26"/>
        <v>43045.25</v>
      </c>
      <c r="N276">
        <v>1510380000</v>
      </c>
      <c r="O276" s="9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 s="22">
        <f t="shared" si="25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9">
        <f t="shared" si="26"/>
        <v>43561.208333333328</v>
      </c>
      <c r="N277">
        <v>1555218000</v>
      </c>
      <c r="O277" s="9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 s="22">
        <f t="shared" si="25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9">
        <f t="shared" si="26"/>
        <v>41018.208333333336</v>
      </c>
      <c r="N278">
        <v>1335243600</v>
      </c>
      <c r="O278" s="9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 s="22">
        <f t="shared" si="25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9">
        <f t="shared" si="26"/>
        <v>40378.208333333336</v>
      </c>
      <c r="N279">
        <v>1279688400</v>
      </c>
      <c r="O279" s="9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 s="22">
        <f t="shared" si="25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9">
        <f t="shared" si="26"/>
        <v>41239.25</v>
      </c>
      <c r="N280">
        <v>1356069600</v>
      </c>
      <c r="O280" s="9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 s="22">
        <f t="shared" si="25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9">
        <f t="shared" si="26"/>
        <v>43346.208333333328</v>
      </c>
      <c r="N281">
        <v>1536210000</v>
      </c>
      <c r="O281" s="9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 s="22">
        <f t="shared" si="25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9">
        <f t="shared" si="26"/>
        <v>43060.25</v>
      </c>
      <c r="N282">
        <v>1511762400</v>
      </c>
      <c r="O282" s="9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 s="22">
        <f t="shared" si="25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9">
        <f t="shared" si="26"/>
        <v>40979.25</v>
      </c>
      <c r="N283">
        <v>1333256400</v>
      </c>
      <c r="O283" s="9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 s="22">
        <f t="shared" si="25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9">
        <f t="shared" si="26"/>
        <v>42701.25</v>
      </c>
      <c r="N284">
        <v>1480744800</v>
      </c>
      <c r="O284" s="9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 s="22">
        <f t="shared" si="25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9">
        <f t="shared" si="26"/>
        <v>42520.208333333328</v>
      </c>
      <c r="N285">
        <v>1465016400</v>
      </c>
      <c r="O285" s="9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 s="22">
        <f t="shared" si="25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9">
        <f t="shared" si="26"/>
        <v>41030.208333333336</v>
      </c>
      <c r="N286">
        <v>1336280400</v>
      </c>
      <c r="O286" s="9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 s="22">
        <f t="shared" si="25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9">
        <f t="shared" si="26"/>
        <v>42623.208333333328</v>
      </c>
      <c r="N287">
        <v>1476766800</v>
      </c>
      <c r="O287" s="9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 s="22">
        <f t="shared" si="25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9">
        <f t="shared" si="26"/>
        <v>42697.25</v>
      </c>
      <c r="N288">
        <v>1480485600</v>
      </c>
      <c r="O288" s="9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 s="22">
        <f t="shared" si="25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9">
        <f t="shared" si="26"/>
        <v>42122.208333333328</v>
      </c>
      <c r="N289">
        <v>1430197200</v>
      </c>
      <c r="O289" s="9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 s="22">
        <f t="shared" si="25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9">
        <f t="shared" si="26"/>
        <v>40982.208333333336</v>
      </c>
      <c r="N290">
        <v>1331787600</v>
      </c>
      <c r="O290" s="9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 s="22">
        <f t="shared" si="25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9">
        <f t="shared" si="26"/>
        <v>42219.208333333328</v>
      </c>
      <c r="N291">
        <v>1438837200</v>
      </c>
      <c r="O291" s="9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 s="22">
        <f t="shared" si="25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9">
        <f t="shared" si="26"/>
        <v>41404.208333333336</v>
      </c>
      <c r="N292">
        <v>1370926800</v>
      </c>
      <c r="O292" s="9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 s="22">
        <f t="shared" si="25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9">
        <f t="shared" si="26"/>
        <v>40831.208333333336</v>
      </c>
      <c r="N293">
        <v>1319000400</v>
      </c>
      <c r="O293" s="9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 s="22">
        <f t="shared" si="25"/>
        <v>71.7</v>
      </c>
      <c r="I294">
        <v>10</v>
      </c>
      <c r="J294" t="s">
        <v>21</v>
      </c>
      <c r="K294" t="s">
        <v>22</v>
      </c>
      <c r="L294">
        <v>1331874000</v>
      </c>
      <c r="M294" s="9">
        <f t="shared" si="26"/>
        <v>40984.208333333336</v>
      </c>
      <c r="N294">
        <v>1333429200</v>
      </c>
      <c r="O294" s="9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 s="22">
        <f t="shared" si="25"/>
        <v>33.28125</v>
      </c>
      <c r="I295">
        <v>32</v>
      </c>
      <c r="J295" t="s">
        <v>107</v>
      </c>
      <c r="K295" t="s">
        <v>108</v>
      </c>
      <c r="L295">
        <v>1286254800</v>
      </c>
      <c r="M295" s="9">
        <f t="shared" si="26"/>
        <v>40456.208333333336</v>
      </c>
      <c r="N295">
        <v>1287032400</v>
      </c>
      <c r="O295" s="9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 s="22">
        <f t="shared" si="25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9">
        <f t="shared" si="26"/>
        <v>43399.208333333328</v>
      </c>
      <c r="N296">
        <v>1541570400</v>
      </c>
      <c r="O296" s="9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 s="22">
        <f t="shared" si="25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9">
        <f t="shared" si="26"/>
        <v>41562.208333333336</v>
      </c>
      <c r="N297">
        <v>1383976800</v>
      </c>
      <c r="O297" s="9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 s="22">
        <f t="shared" si="25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9">
        <f t="shared" si="26"/>
        <v>43493.25</v>
      </c>
      <c r="N298">
        <v>1550556000</v>
      </c>
      <c r="O298" s="9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 s="22">
        <f t="shared" si="25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9">
        <f t="shared" si="26"/>
        <v>41653.25</v>
      </c>
      <c r="N299">
        <v>1390456800</v>
      </c>
      <c r="O299" s="9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 s="22">
        <f t="shared" si="25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9">
        <f t="shared" si="26"/>
        <v>42426.25</v>
      </c>
      <c r="N300">
        <v>1458018000</v>
      </c>
      <c r="O300" s="9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 s="22">
        <f t="shared" si="25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9">
        <f t="shared" si="26"/>
        <v>42432.25</v>
      </c>
      <c r="N301">
        <v>1461819600</v>
      </c>
      <c r="O301" s="9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 s="22">
        <f t="shared" si="25"/>
        <v>5</v>
      </c>
      <c r="I302">
        <v>1</v>
      </c>
      <c r="J302" t="s">
        <v>36</v>
      </c>
      <c r="K302" t="s">
        <v>37</v>
      </c>
      <c r="L302">
        <v>1504069200</v>
      </c>
      <c r="M302" s="9">
        <f t="shared" si="26"/>
        <v>42977.208333333328</v>
      </c>
      <c r="N302">
        <v>1504155600</v>
      </c>
      <c r="O302" s="9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 s="22">
        <f t="shared" si="25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9">
        <f t="shared" si="26"/>
        <v>42061.25</v>
      </c>
      <c r="N303">
        <v>1426395600</v>
      </c>
      <c r="O303" s="9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 s="22">
        <f t="shared" si="25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9">
        <f t="shared" si="26"/>
        <v>43345.208333333328</v>
      </c>
      <c r="N304">
        <v>1537074000</v>
      </c>
      <c r="O304" s="9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 s="22">
        <f t="shared" si="25"/>
        <v>87.78125</v>
      </c>
      <c r="I305">
        <v>32</v>
      </c>
      <c r="J305" t="s">
        <v>21</v>
      </c>
      <c r="K305" t="s">
        <v>22</v>
      </c>
      <c r="L305">
        <v>1452146400</v>
      </c>
      <c r="M305" s="9">
        <f t="shared" si="26"/>
        <v>42376.25</v>
      </c>
      <c r="N305">
        <v>1452578400</v>
      </c>
      <c r="O305" s="9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 s="22">
        <f t="shared" si="25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9">
        <f t="shared" si="26"/>
        <v>42589.208333333328</v>
      </c>
      <c r="N306">
        <v>1474088400</v>
      </c>
      <c r="O306" s="9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 s="22">
        <f t="shared" si="25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9">
        <f t="shared" si="26"/>
        <v>42448.208333333328</v>
      </c>
      <c r="N307">
        <v>1461906000</v>
      </c>
      <c r="O307" s="9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 s="22">
        <f t="shared" si="25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9">
        <f t="shared" si="26"/>
        <v>42930.208333333328</v>
      </c>
      <c r="N308">
        <v>1500267600</v>
      </c>
      <c r="O308" s="9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 s="22">
        <f t="shared" si="25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9">
        <f t="shared" si="26"/>
        <v>41066.208333333336</v>
      </c>
      <c r="N309">
        <v>1340686800</v>
      </c>
      <c r="O309" s="9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 s="22">
        <f t="shared" si="25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9">
        <f t="shared" si="26"/>
        <v>40651.208333333336</v>
      </c>
      <c r="N310">
        <v>1303189200</v>
      </c>
      <c r="O310" s="9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 s="22">
        <f t="shared" si="25"/>
        <v>41.16</v>
      </c>
      <c r="I311">
        <v>75</v>
      </c>
      <c r="J311" t="s">
        <v>21</v>
      </c>
      <c r="K311" t="s">
        <v>22</v>
      </c>
      <c r="L311">
        <v>1316581200</v>
      </c>
      <c r="M311" s="9">
        <f t="shared" si="26"/>
        <v>40807.208333333336</v>
      </c>
      <c r="N311">
        <v>1318309200</v>
      </c>
      <c r="O311" s="9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 s="22">
        <f t="shared" si="25"/>
        <v>99.125</v>
      </c>
      <c r="I312">
        <v>16</v>
      </c>
      <c r="J312" t="s">
        <v>21</v>
      </c>
      <c r="K312" t="s">
        <v>22</v>
      </c>
      <c r="L312">
        <v>1270789200</v>
      </c>
      <c r="M312" s="9">
        <f t="shared" si="26"/>
        <v>40277.208333333336</v>
      </c>
      <c r="N312">
        <v>1272171600</v>
      </c>
      <c r="O312" s="9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 s="22">
        <f t="shared" si="25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9">
        <f t="shared" si="26"/>
        <v>40590.25</v>
      </c>
      <c r="N313">
        <v>1298872800</v>
      </c>
      <c r="O313" s="9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 s="22">
        <f t="shared" si="25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9">
        <f t="shared" si="26"/>
        <v>41572.208333333336</v>
      </c>
      <c r="N314">
        <v>1383282000</v>
      </c>
      <c r="O314" s="9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 s="22">
        <f t="shared" si="25"/>
        <v>39</v>
      </c>
      <c r="I315">
        <v>223</v>
      </c>
      <c r="J315" t="s">
        <v>21</v>
      </c>
      <c r="K315" t="s">
        <v>22</v>
      </c>
      <c r="L315">
        <v>1330322400</v>
      </c>
      <c r="M315" s="9">
        <f t="shared" si="26"/>
        <v>40966.25</v>
      </c>
      <c r="N315">
        <v>1330495200</v>
      </c>
      <c r="O315" s="9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 s="22">
        <f t="shared" si="25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9">
        <f t="shared" si="26"/>
        <v>43536.208333333328</v>
      </c>
      <c r="N316">
        <v>1552798800</v>
      </c>
      <c r="O316" s="9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 s="22">
        <f t="shared" si="25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9">
        <f t="shared" si="26"/>
        <v>41783.208333333336</v>
      </c>
      <c r="N317">
        <v>1403413200</v>
      </c>
      <c r="O317" s="9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 s="22">
        <f t="shared" si="25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9">
        <f t="shared" si="26"/>
        <v>43788.25</v>
      </c>
      <c r="N318">
        <v>1574229600</v>
      </c>
      <c r="O318" s="9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 s="22">
        <f t="shared" si="25"/>
        <v>42.3</v>
      </c>
      <c r="I319">
        <v>30</v>
      </c>
      <c r="J319" t="s">
        <v>21</v>
      </c>
      <c r="K319" t="s">
        <v>22</v>
      </c>
      <c r="L319">
        <v>1494738000</v>
      </c>
      <c r="M319" s="9">
        <f t="shared" si="26"/>
        <v>42869.208333333328</v>
      </c>
      <c r="N319">
        <v>1495861200</v>
      </c>
      <c r="O319" s="9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 s="22">
        <f t="shared" si="25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9">
        <f t="shared" si="26"/>
        <v>41684.25</v>
      </c>
      <c r="N320">
        <v>1392530400</v>
      </c>
      <c r="O320" s="9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 s="22">
        <f t="shared" si="25"/>
        <v>50.796875</v>
      </c>
      <c r="I321">
        <v>64</v>
      </c>
      <c r="J321" t="s">
        <v>21</v>
      </c>
      <c r="K321" t="s">
        <v>22</v>
      </c>
      <c r="L321">
        <v>1281589200</v>
      </c>
      <c r="M321" s="9">
        <f t="shared" si="26"/>
        <v>40402.208333333336</v>
      </c>
      <c r="N321">
        <v>1283662800</v>
      </c>
      <c r="O321" s="9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E322/D322</f>
        <v>9.5876777251184833E-2</v>
      </c>
      <c r="G322" t="s">
        <v>14</v>
      </c>
      <c r="H322" s="22">
        <f t="shared" si="25"/>
        <v>101.15</v>
      </c>
      <c r="I322">
        <v>80</v>
      </c>
      <c r="J322" t="s">
        <v>21</v>
      </c>
      <c r="K322" t="s">
        <v>22</v>
      </c>
      <c r="L322">
        <v>1305003600</v>
      </c>
      <c r="M322" s="9">
        <f t="shared" si="26"/>
        <v>40673.208333333336</v>
      </c>
      <c r="N322">
        <v>1305781200</v>
      </c>
      <c r="O322" s="9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0.94144366197183094</v>
      </c>
      <c r="G323" t="s">
        <v>14</v>
      </c>
      <c r="H323" s="22">
        <f t="shared" ref="H323:H386" si="31">E323/I323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9">
        <f t="shared" ref="M323:M386" si="32">(((L323/60)/60)/24)+DATE(1970,1,1)</f>
        <v>40634.208333333336</v>
      </c>
      <c r="N323">
        <v>1302325200</v>
      </c>
      <c r="O323" s="9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_xlfn.TEXTBEFORE(R323,"/")</f>
        <v>film &amp; video</v>
      </c>
      <c r="T323" t="str">
        <f t="shared" ref="T323:T386" si="35">_xlfn.TEXTAFTER(R323,"/")</f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 s="22">
        <f t="shared" si="3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9">
        <f t="shared" si="32"/>
        <v>40507.25</v>
      </c>
      <c r="N324">
        <v>1291788000</v>
      </c>
      <c r="O324" s="9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 s="22">
        <f t="shared" si="31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9">
        <f t="shared" si="32"/>
        <v>41725.208333333336</v>
      </c>
      <c r="N325">
        <v>1396069200</v>
      </c>
      <c r="O325" s="9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 s="22">
        <f t="shared" si="3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9">
        <f t="shared" si="32"/>
        <v>42176.208333333328</v>
      </c>
      <c r="N326">
        <v>1435899600</v>
      </c>
      <c r="O326" s="9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 s="22">
        <f t="shared" si="31"/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9">
        <f t="shared" si="32"/>
        <v>43267.208333333328</v>
      </c>
      <c r="N327">
        <v>1531112400</v>
      </c>
      <c r="O327" s="9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 s="22">
        <f t="shared" si="31"/>
        <v>25.984375</v>
      </c>
      <c r="I328">
        <v>128</v>
      </c>
      <c r="J328" t="s">
        <v>21</v>
      </c>
      <c r="K328" t="s">
        <v>22</v>
      </c>
      <c r="L328">
        <v>1451109600</v>
      </c>
      <c r="M328" s="9">
        <f t="shared" si="32"/>
        <v>42364.25</v>
      </c>
      <c r="N328">
        <v>1451628000</v>
      </c>
      <c r="O328" s="9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 s="22">
        <f t="shared" si="31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9">
        <f t="shared" si="32"/>
        <v>43705.208333333328</v>
      </c>
      <c r="N329">
        <v>1567314000</v>
      </c>
      <c r="O329" s="9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 s="22">
        <f t="shared" si="3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9">
        <f t="shared" si="32"/>
        <v>43434.25</v>
      </c>
      <c r="N330">
        <v>1544508000</v>
      </c>
      <c r="O330" s="9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 s="22">
        <f t="shared" si="3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9">
        <f t="shared" si="32"/>
        <v>42716.25</v>
      </c>
      <c r="N331">
        <v>1482472800</v>
      </c>
      <c r="O331" s="9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 s="22">
        <f t="shared" si="3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9">
        <f t="shared" si="32"/>
        <v>43077.25</v>
      </c>
      <c r="N332">
        <v>1512799200</v>
      </c>
      <c r="O332" s="9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 s="22">
        <f t="shared" si="3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9">
        <f t="shared" si="32"/>
        <v>40896.25</v>
      </c>
      <c r="N333">
        <v>1324360800</v>
      </c>
      <c r="O333" s="9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 s="22">
        <f t="shared" si="3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9">
        <f t="shared" si="32"/>
        <v>41361.208333333336</v>
      </c>
      <c r="N334">
        <v>1364533200</v>
      </c>
      <c r="O334" s="9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 s="22">
        <f t="shared" si="3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9">
        <f t="shared" si="32"/>
        <v>43424.25</v>
      </c>
      <c r="N335">
        <v>1545112800</v>
      </c>
      <c r="O335" s="9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 s="22">
        <f t="shared" si="3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9">
        <f t="shared" si="32"/>
        <v>43110.25</v>
      </c>
      <c r="N336">
        <v>1516168800</v>
      </c>
      <c r="O336" s="9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 s="22">
        <f t="shared" si="3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9">
        <f t="shared" si="32"/>
        <v>43784.25</v>
      </c>
      <c r="N337">
        <v>1574920800</v>
      </c>
      <c r="O337" s="9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 s="22">
        <f t="shared" si="3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9">
        <f t="shared" si="32"/>
        <v>40527.25</v>
      </c>
      <c r="N338">
        <v>1292479200</v>
      </c>
      <c r="O338" s="9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 s="22">
        <f t="shared" si="3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9">
        <f t="shared" si="32"/>
        <v>43780.25</v>
      </c>
      <c r="N339">
        <v>1573538400</v>
      </c>
      <c r="O339" s="9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 s="22">
        <f t="shared" si="3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9">
        <f t="shared" si="32"/>
        <v>40821.208333333336</v>
      </c>
      <c r="N340">
        <v>1320382800</v>
      </c>
      <c r="O340" s="9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 s="22">
        <f t="shared" si="3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9">
        <f t="shared" si="32"/>
        <v>42949.208333333328</v>
      </c>
      <c r="N341">
        <v>1502859600</v>
      </c>
      <c r="O341" s="9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 s="22">
        <f t="shared" si="3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9">
        <f t="shared" si="32"/>
        <v>40889.25</v>
      </c>
      <c r="N342">
        <v>1323756000</v>
      </c>
      <c r="O342" s="9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 s="22">
        <f t="shared" si="3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9">
        <f t="shared" si="32"/>
        <v>42244.208333333328</v>
      </c>
      <c r="N343">
        <v>1441342800</v>
      </c>
      <c r="O343" s="9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 s="22">
        <f t="shared" si="3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9">
        <f t="shared" si="32"/>
        <v>41475.208333333336</v>
      </c>
      <c r="N344">
        <v>1375333200</v>
      </c>
      <c r="O344" s="9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 s="22">
        <f t="shared" si="3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9">
        <f t="shared" si="32"/>
        <v>41597.25</v>
      </c>
      <c r="N345">
        <v>1389420000</v>
      </c>
      <c r="O345" s="9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 s="22">
        <f t="shared" si="3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9">
        <f t="shared" si="32"/>
        <v>43122.25</v>
      </c>
      <c r="N346">
        <v>1520056800</v>
      </c>
      <c r="O346" s="9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 s="22">
        <f t="shared" si="3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9">
        <f t="shared" si="32"/>
        <v>42194.208333333328</v>
      </c>
      <c r="N347">
        <v>1436504400</v>
      </c>
      <c r="O347" s="9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 s="22">
        <f t="shared" si="31"/>
        <v>110.32</v>
      </c>
      <c r="I348">
        <v>25</v>
      </c>
      <c r="J348" t="s">
        <v>21</v>
      </c>
      <c r="K348" t="s">
        <v>22</v>
      </c>
      <c r="L348">
        <v>1503550800</v>
      </c>
      <c r="M348" s="9">
        <f t="shared" si="32"/>
        <v>42971.208333333328</v>
      </c>
      <c r="N348">
        <v>1508302800</v>
      </c>
      <c r="O348" s="9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 s="22">
        <f t="shared" si="3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9">
        <f t="shared" si="32"/>
        <v>42046.25</v>
      </c>
      <c r="N349">
        <v>1425708000</v>
      </c>
      <c r="O349" s="9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 s="22">
        <f t="shared" si="3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9">
        <f t="shared" si="32"/>
        <v>42782.25</v>
      </c>
      <c r="N350">
        <v>1488348000</v>
      </c>
      <c r="O350" s="9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 s="22">
        <f t="shared" si="3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9">
        <f t="shared" si="32"/>
        <v>42930.208333333328</v>
      </c>
      <c r="N351">
        <v>1502600400</v>
      </c>
      <c r="O351" s="9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 s="22">
        <f t="shared" si="31"/>
        <v>5</v>
      </c>
      <c r="I352">
        <v>1</v>
      </c>
      <c r="J352" t="s">
        <v>21</v>
      </c>
      <c r="K352" t="s">
        <v>22</v>
      </c>
      <c r="L352">
        <v>1432098000</v>
      </c>
      <c r="M352" s="9">
        <f t="shared" si="32"/>
        <v>42144.208333333328</v>
      </c>
      <c r="N352">
        <v>1433653200</v>
      </c>
      <c r="O352" s="9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 s="22">
        <f t="shared" si="3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9">
        <f t="shared" si="32"/>
        <v>42240.208333333328</v>
      </c>
      <c r="N353">
        <v>1441602000</v>
      </c>
      <c r="O353" s="9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 s="22">
        <f t="shared" si="31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9">
        <f t="shared" si="32"/>
        <v>42315.25</v>
      </c>
      <c r="N354">
        <v>1447567200</v>
      </c>
      <c r="O354" s="9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 s="22">
        <f t="shared" si="3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9">
        <f t="shared" si="32"/>
        <v>43651.208333333328</v>
      </c>
      <c r="N355">
        <v>1562389200</v>
      </c>
      <c r="O355" s="9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 s="22">
        <f t="shared" si="31"/>
        <v>94.35</v>
      </c>
      <c r="I356">
        <v>80</v>
      </c>
      <c r="J356" t="s">
        <v>36</v>
      </c>
      <c r="K356" t="s">
        <v>37</v>
      </c>
      <c r="L356">
        <v>1378184400</v>
      </c>
      <c r="M356" s="9">
        <f t="shared" si="32"/>
        <v>41520.208333333336</v>
      </c>
      <c r="N356">
        <v>1378789200</v>
      </c>
      <c r="O356" s="9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 s="22">
        <f t="shared" si="31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9">
        <f t="shared" si="32"/>
        <v>42757.25</v>
      </c>
      <c r="N357">
        <v>1488520800</v>
      </c>
      <c r="O357" s="9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 s="22">
        <f t="shared" si="3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9">
        <f t="shared" si="32"/>
        <v>40922.25</v>
      </c>
      <c r="N358">
        <v>1327298400</v>
      </c>
      <c r="O358" s="9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 s="22">
        <f t="shared" si="31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9">
        <f t="shared" si="32"/>
        <v>42250.208333333328</v>
      </c>
      <c r="N359">
        <v>1443416400</v>
      </c>
      <c r="O359" s="9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 s="22">
        <f t="shared" si="31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9">
        <f t="shared" si="32"/>
        <v>43322.208333333328</v>
      </c>
      <c r="N360">
        <v>1534136400</v>
      </c>
      <c r="O360" s="9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 s="22">
        <f t="shared" si="3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9">
        <f t="shared" si="32"/>
        <v>40782.208333333336</v>
      </c>
      <c r="N361">
        <v>1315026000</v>
      </c>
      <c r="O361" s="9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 s="22">
        <f t="shared" si="3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9">
        <f t="shared" si="32"/>
        <v>40544.25</v>
      </c>
      <c r="N362">
        <v>1295071200</v>
      </c>
      <c r="O362" s="9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 s="22">
        <f t="shared" si="31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9">
        <f t="shared" si="32"/>
        <v>43015.208333333328</v>
      </c>
      <c r="N363">
        <v>1509426000</v>
      </c>
      <c r="O363" s="9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 s="22">
        <f t="shared" si="3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9">
        <f t="shared" si="32"/>
        <v>40570.25</v>
      </c>
      <c r="N364">
        <v>1299391200</v>
      </c>
      <c r="O364" s="9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 s="22">
        <f t="shared" si="3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9">
        <f t="shared" si="32"/>
        <v>40904.25</v>
      </c>
      <c r="N365">
        <v>1325052000</v>
      </c>
      <c r="O365" s="9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 s="22">
        <f t="shared" si="3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9">
        <f t="shared" si="32"/>
        <v>43164.25</v>
      </c>
      <c r="N366">
        <v>1522818000</v>
      </c>
      <c r="O366" s="9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 s="22">
        <f t="shared" si="3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9">
        <f t="shared" si="32"/>
        <v>42733.25</v>
      </c>
      <c r="N367">
        <v>1485324000</v>
      </c>
      <c r="O367" s="9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 s="22">
        <f t="shared" si="3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9">
        <f t="shared" si="32"/>
        <v>40546.25</v>
      </c>
      <c r="N368">
        <v>1294120800</v>
      </c>
      <c r="O368" s="9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 s="22">
        <f t="shared" si="31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9">
        <f t="shared" si="32"/>
        <v>41930.208333333336</v>
      </c>
      <c r="N369">
        <v>1415685600</v>
      </c>
      <c r="O369" s="9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 s="22">
        <f t="shared" si="3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9">
        <f t="shared" si="32"/>
        <v>40464.208333333336</v>
      </c>
      <c r="N370">
        <v>1288933200</v>
      </c>
      <c r="O370" s="9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 s="22">
        <f t="shared" si="3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9">
        <f t="shared" si="32"/>
        <v>41308.25</v>
      </c>
      <c r="N371">
        <v>1363237200</v>
      </c>
      <c r="O371" s="9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 s="22">
        <f t="shared" si="3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9">
        <f t="shared" si="32"/>
        <v>43570.208333333328</v>
      </c>
      <c r="N372">
        <v>1555822800</v>
      </c>
      <c r="O372" s="9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 s="22">
        <f t="shared" si="3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9">
        <f t="shared" si="32"/>
        <v>42043.25</v>
      </c>
      <c r="N373">
        <v>1427778000</v>
      </c>
      <c r="O373" s="9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 s="22">
        <f t="shared" si="3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9">
        <f t="shared" si="32"/>
        <v>42012.25</v>
      </c>
      <c r="N374">
        <v>1422424800</v>
      </c>
      <c r="O374" s="9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 s="22">
        <f t="shared" si="3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9">
        <f t="shared" si="32"/>
        <v>42964.208333333328</v>
      </c>
      <c r="N375">
        <v>1503637200</v>
      </c>
      <c r="O375" s="9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 s="22">
        <f t="shared" si="31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9">
        <f t="shared" si="32"/>
        <v>43476.25</v>
      </c>
      <c r="N376">
        <v>1547618400</v>
      </c>
      <c r="O376" s="9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 s="22">
        <f t="shared" si="31"/>
        <v>59.16</v>
      </c>
      <c r="I377">
        <v>25</v>
      </c>
      <c r="J377" t="s">
        <v>21</v>
      </c>
      <c r="K377" t="s">
        <v>22</v>
      </c>
      <c r="L377">
        <v>1444971600</v>
      </c>
      <c r="M377" s="9">
        <f t="shared" si="32"/>
        <v>42293.208333333328</v>
      </c>
      <c r="N377">
        <v>1449900000</v>
      </c>
      <c r="O377" s="9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 s="22">
        <f t="shared" si="3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9">
        <f t="shared" si="32"/>
        <v>41826.208333333336</v>
      </c>
      <c r="N378">
        <v>1405141200</v>
      </c>
      <c r="O378" s="9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 s="22">
        <f t="shared" si="31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9">
        <f t="shared" si="32"/>
        <v>43760.208333333328</v>
      </c>
      <c r="N379">
        <v>1572933600</v>
      </c>
      <c r="O379" s="9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 s="22">
        <f t="shared" si="3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9">
        <f t="shared" si="32"/>
        <v>43241.208333333328</v>
      </c>
      <c r="N380">
        <v>1530162000</v>
      </c>
      <c r="O380" s="9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 s="22">
        <f t="shared" si="31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9">
        <f t="shared" si="32"/>
        <v>40843.208333333336</v>
      </c>
      <c r="N381">
        <v>1320904800</v>
      </c>
      <c r="O381" s="9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 s="22">
        <f t="shared" si="31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9">
        <f t="shared" si="32"/>
        <v>41448.208333333336</v>
      </c>
      <c r="N382">
        <v>1372395600</v>
      </c>
      <c r="O382" s="9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 s="22">
        <f t="shared" si="3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9">
        <f t="shared" si="32"/>
        <v>42163.208333333328</v>
      </c>
      <c r="N383">
        <v>1437714000</v>
      </c>
      <c r="O383" s="9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 s="22">
        <f t="shared" si="31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9">
        <f t="shared" si="32"/>
        <v>43024.208333333328</v>
      </c>
      <c r="N384">
        <v>1509771600</v>
      </c>
      <c r="O384" s="9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 s="22">
        <f t="shared" si="3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9">
        <f t="shared" si="32"/>
        <v>43509.25</v>
      </c>
      <c r="N385">
        <v>1550556000</v>
      </c>
      <c r="O385" s="9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E386/D386</f>
        <v>1.7200961538461539</v>
      </c>
      <c r="G386" t="s">
        <v>20</v>
      </c>
      <c r="H386" s="22">
        <f t="shared" si="3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9">
        <f t="shared" si="32"/>
        <v>42776.25</v>
      </c>
      <c r="N386">
        <v>1489039200</v>
      </c>
      <c r="O386" s="9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1.4616709511568124</v>
      </c>
      <c r="G387" t="s">
        <v>20</v>
      </c>
      <c r="H387" s="22">
        <f t="shared" ref="H387:H450" si="37">E387/I387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9">
        <f t="shared" ref="M387:M450" si="38">(((L387/60)/60)/24)+DATE(1970,1,1)</f>
        <v>43553.208333333328</v>
      </c>
      <c r="N387">
        <v>1556600400</v>
      </c>
      <c r="O387" s="9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_xlfn.TEXTBEFORE(R387,"/")</f>
        <v>publishing</v>
      </c>
      <c r="T387" t="str">
        <f t="shared" ref="T387:T450" si="41">_xlfn.TEXTAFTER(R387,"/")</f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 s="22">
        <f t="shared" si="37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9">
        <f t="shared" si="38"/>
        <v>40355.208333333336</v>
      </c>
      <c r="N388">
        <v>1278565200</v>
      </c>
      <c r="O388" s="9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 s="22">
        <f t="shared" si="3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9">
        <f t="shared" si="38"/>
        <v>41072.208333333336</v>
      </c>
      <c r="N389">
        <v>1339909200</v>
      </c>
      <c r="O389" s="9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 s="22">
        <f t="shared" si="3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9">
        <f t="shared" si="38"/>
        <v>40912.25</v>
      </c>
      <c r="N390">
        <v>1325829600</v>
      </c>
      <c r="O390" s="9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 s="22">
        <f t="shared" si="3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9">
        <f t="shared" si="38"/>
        <v>40479.208333333336</v>
      </c>
      <c r="N391">
        <v>1290578400</v>
      </c>
      <c r="O391" s="9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 s="22">
        <f t="shared" si="37"/>
        <v>89.54</v>
      </c>
      <c r="I392">
        <v>50</v>
      </c>
      <c r="J392" t="s">
        <v>21</v>
      </c>
      <c r="K392" t="s">
        <v>22</v>
      </c>
      <c r="L392">
        <v>1379048400</v>
      </c>
      <c r="M392" s="9">
        <f t="shared" si="38"/>
        <v>41530.208333333336</v>
      </c>
      <c r="N392">
        <v>1380344400</v>
      </c>
      <c r="O392" s="9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 s="22">
        <f t="shared" si="37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9">
        <f t="shared" si="38"/>
        <v>41653.25</v>
      </c>
      <c r="N393">
        <v>1389852000</v>
      </c>
      <c r="O393" s="9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 s="22">
        <f t="shared" si="3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9">
        <f t="shared" si="38"/>
        <v>40549.25</v>
      </c>
      <c r="N394">
        <v>1294466400</v>
      </c>
      <c r="O394" s="9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 s="22">
        <f t="shared" si="3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9">
        <f t="shared" si="38"/>
        <v>42933.208333333328</v>
      </c>
      <c r="N395">
        <v>1500354000</v>
      </c>
      <c r="O395" s="9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 s="22">
        <f t="shared" si="37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9">
        <f t="shared" si="38"/>
        <v>41484.208333333336</v>
      </c>
      <c r="N396">
        <v>1375938000</v>
      </c>
      <c r="O396" s="9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 s="22">
        <f t="shared" si="3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9">
        <f t="shared" si="38"/>
        <v>40885.25</v>
      </c>
      <c r="N397">
        <v>1323410400</v>
      </c>
      <c r="O397" s="9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 s="22">
        <f t="shared" si="3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9">
        <f t="shared" si="38"/>
        <v>43378.208333333328</v>
      </c>
      <c r="N398">
        <v>1539406800</v>
      </c>
      <c r="O398" s="9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 s="22">
        <f t="shared" si="3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9">
        <f t="shared" si="38"/>
        <v>41417.208333333336</v>
      </c>
      <c r="N399">
        <v>1369803600</v>
      </c>
      <c r="O399" s="9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 s="22">
        <f t="shared" si="3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9">
        <f t="shared" si="38"/>
        <v>43228.208333333328</v>
      </c>
      <c r="N400">
        <v>1525928400</v>
      </c>
      <c r="O400" s="9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 s="22">
        <f t="shared" si="3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9">
        <f t="shared" si="38"/>
        <v>40576.25</v>
      </c>
      <c r="N401">
        <v>1297231200</v>
      </c>
      <c r="O401" s="9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 s="22">
        <f t="shared" si="37"/>
        <v>2</v>
      </c>
      <c r="I402">
        <v>1</v>
      </c>
      <c r="J402" t="s">
        <v>21</v>
      </c>
      <c r="K402" t="s">
        <v>22</v>
      </c>
      <c r="L402">
        <v>1376629200</v>
      </c>
      <c r="M402" s="9">
        <f t="shared" si="38"/>
        <v>41502.208333333336</v>
      </c>
      <c r="N402">
        <v>1378530000</v>
      </c>
      <c r="O402" s="9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 s="22">
        <f t="shared" si="3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9">
        <f t="shared" si="38"/>
        <v>43765.208333333328</v>
      </c>
      <c r="N403">
        <v>1572152400</v>
      </c>
      <c r="O403" s="9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 s="22">
        <f t="shared" si="37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9">
        <f t="shared" si="38"/>
        <v>40914.25</v>
      </c>
      <c r="N404">
        <v>1329890400</v>
      </c>
      <c r="O404" s="9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 s="22">
        <f t="shared" si="3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9">
        <f t="shared" si="38"/>
        <v>40310.208333333336</v>
      </c>
      <c r="N405">
        <v>1276750800</v>
      </c>
      <c r="O405" s="9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 s="22">
        <f t="shared" si="3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9">
        <f t="shared" si="38"/>
        <v>43053.25</v>
      </c>
      <c r="N406">
        <v>1510898400</v>
      </c>
      <c r="O406" s="9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 s="22">
        <f t="shared" si="3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9">
        <f t="shared" si="38"/>
        <v>43255.208333333328</v>
      </c>
      <c r="N407">
        <v>1532408400</v>
      </c>
      <c r="O407" s="9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 s="22">
        <f t="shared" si="3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9">
        <f t="shared" si="38"/>
        <v>41304.25</v>
      </c>
      <c r="N408">
        <v>1360562400</v>
      </c>
      <c r="O408" s="9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 s="22">
        <f t="shared" si="37"/>
        <v>25</v>
      </c>
      <c r="I409">
        <v>484</v>
      </c>
      <c r="J409" t="s">
        <v>36</v>
      </c>
      <c r="K409" t="s">
        <v>37</v>
      </c>
      <c r="L409">
        <v>1570942800</v>
      </c>
      <c r="M409" s="9">
        <f t="shared" si="38"/>
        <v>43751.208333333328</v>
      </c>
      <c r="N409">
        <v>1571547600</v>
      </c>
      <c r="O409" s="9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 s="22">
        <f t="shared" si="3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9">
        <f t="shared" si="38"/>
        <v>42541.208333333328</v>
      </c>
      <c r="N410">
        <v>1468126800</v>
      </c>
      <c r="O410" s="9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 s="22">
        <f t="shared" si="3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9">
        <f t="shared" si="38"/>
        <v>42843.208333333328</v>
      </c>
      <c r="N411">
        <v>1492837200</v>
      </c>
      <c r="O411" s="9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 s="22">
        <f t="shared" si="3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9">
        <f t="shared" si="38"/>
        <v>42122.208333333328</v>
      </c>
      <c r="N412">
        <v>1430197200</v>
      </c>
      <c r="O412" s="9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 s="22">
        <f t="shared" si="37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9">
        <f t="shared" si="38"/>
        <v>42884.208333333328</v>
      </c>
      <c r="N413">
        <v>1496206800</v>
      </c>
      <c r="O413" s="9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 s="22">
        <f t="shared" si="3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9">
        <f t="shared" si="38"/>
        <v>41642.25</v>
      </c>
      <c r="N414">
        <v>1389592800</v>
      </c>
      <c r="O414" s="9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 s="22">
        <f t="shared" si="3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9">
        <f t="shared" si="38"/>
        <v>43431.25</v>
      </c>
      <c r="N415">
        <v>1545631200</v>
      </c>
      <c r="O415" s="9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 s="22">
        <f t="shared" si="3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9">
        <f t="shared" si="38"/>
        <v>40288.208333333336</v>
      </c>
      <c r="N416">
        <v>1272430800</v>
      </c>
      <c r="O416" s="9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 s="22">
        <f t="shared" si="3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9">
        <f t="shared" si="38"/>
        <v>40921.25</v>
      </c>
      <c r="N417">
        <v>1327903200</v>
      </c>
      <c r="O417" s="9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 s="22">
        <f t="shared" si="3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9">
        <f t="shared" si="38"/>
        <v>40560.25</v>
      </c>
      <c r="N418">
        <v>1296021600</v>
      </c>
      <c r="O418" s="9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 s="22">
        <f t="shared" si="37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9">
        <f t="shared" si="38"/>
        <v>43407.208333333328</v>
      </c>
      <c r="N419">
        <v>1543298400</v>
      </c>
      <c r="O419" s="9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 s="22">
        <f t="shared" si="3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9">
        <f t="shared" si="38"/>
        <v>41035.208333333336</v>
      </c>
      <c r="N420">
        <v>1336366800</v>
      </c>
      <c r="O420" s="9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 s="22">
        <f t="shared" si="3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9">
        <f t="shared" si="38"/>
        <v>40899.25</v>
      </c>
      <c r="N421">
        <v>1325052000</v>
      </c>
      <c r="O421" s="9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 s="22">
        <f t="shared" si="37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9">
        <f t="shared" si="38"/>
        <v>42911.208333333328</v>
      </c>
      <c r="N422">
        <v>1499576400</v>
      </c>
      <c r="O422" s="9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 s="22">
        <f t="shared" si="3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9">
        <f t="shared" si="38"/>
        <v>42915.208333333328</v>
      </c>
      <c r="N423">
        <v>1501304400</v>
      </c>
      <c r="O423" s="9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 s="22">
        <f t="shared" si="3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9">
        <f t="shared" si="38"/>
        <v>40285.208333333336</v>
      </c>
      <c r="N424">
        <v>1273208400</v>
      </c>
      <c r="O424" s="9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 s="22">
        <f t="shared" si="3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9">
        <f t="shared" si="38"/>
        <v>40808.208333333336</v>
      </c>
      <c r="N425">
        <v>1316840400</v>
      </c>
      <c r="O425" s="9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 s="22">
        <f t="shared" si="37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9">
        <f t="shared" si="38"/>
        <v>43208.208333333328</v>
      </c>
      <c r="N426">
        <v>1524546000</v>
      </c>
      <c r="O426" s="9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 s="22">
        <f t="shared" si="37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9">
        <f t="shared" si="38"/>
        <v>42213.208333333328</v>
      </c>
      <c r="N427">
        <v>1438578000</v>
      </c>
      <c r="O427" s="9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 s="22">
        <f t="shared" si="3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9">
        <f t="shared" si="38"/>
        <v>41332.25</v>
      </c>
      <c r="N428">
        <v>1362549600</v>
      </c>
      <c r="O428" s="9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 s="22">
        <f t="shared" si="3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9">
        <f t="shared" si="38"/>
        <v>41895.208333333336</v>
      </c>
      <c r="N429">
        <v>1413349200</v>
      </c>
      <c r="O429" s="9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 s="22">
        <f t="shared" si="3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9">
        <f t="shared" si="38"/>
        <v>40585.25</v>
      </c>
      <c r="N430">
        <v>1298008800</v>
      </c>
      <c r="O430" s="9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 s="22">
        <f t="shared" si="3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9">
        <f t="shared" si="38"/>
        <v>41680.25</v>
      </c>
      <c r="N431">
        <v>1394427600</v>
      </c>
      <c r="O431" s="9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 s="22">
        <f t="shared" si="37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9">
        <f t="shared" si="38"/>
        <v>43737.208333333328</v>
      </c>
      <c r="N432">
        <v>1572670800</v>
      </c>
      <c r="O432" s="9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 s="22">
        <f t="shared" si="37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9">
        <f t="shared" si="38"/>
        <v>43273.208333333328</v>
      </c>
      <c r="N433">
        <v>1531112400</v>
      </c>
      <c r="O433" s="9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 s="22">
        <f t="shared" si="37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9">
        <f t="shared" si="38"/>
        <v>41761.208333333336</v>
      </c>
      <c r="N434">
        <v>1400734800</v>
      </c>
      <c r="O434" s="9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 s="22">
        <f t="shared" si="3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9">
        <f t="shared" si="38"/>
        <v>41603.25</v>
      </c>
      <c r="N435">
        <v>1386741600</v>
      </c>
      <c r="O435" s="9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 s="22">
        <f t="shared" si="37"/>
        <v>90.3</v>
      </c>
      <c r="I436">
        <v>10</v>
      </c>
      <c r="J436" t="s">
        <v>15</v>
      </c>
      <c r="K436" t="s">
        <v>16</v>
      </c>
      <c r="L436">
        <v>1480572000</v>
      </c>
      <c r="M436" s="9">
        <f t="shared" si="38"/>
        <v>42705.25</v>
      </c>
      <c r="N436">
        <v>1481781600</v>
      </c>
      <c r="O436" s="9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 s="22">
        <f t="shared" si="3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9">
        <f t="shared" si="38"/>
        <v>41988.25</v>
      </c>
      <c r="N437">
        <v>1419660000</v>
      </c>
      <c r="O437" s="9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 s="22">
        <f t="shared" si="3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9">
        <f t="shared" si="38"/>
        <v>43575.208333333328</v>
      </c>
      <c r="N438">
        <v>1555822800</v>
      </c>
      <c r="O438" s="9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 s="22">
        <f t="shared" si="37"/>
        <v>51.921875</v>
      </c>
      <c r="I439">
        <v>192</v>
      </c>
      <c r="J439" t="s">
        <v>21</v>
      </c>
      <c r="K439" t="s">
        <v>22</v>
      </c>
      <c r="L439">
        <v>1442120400</v>
      </c>
      <c r="M439" s="9">
        <f t="shared" si="38"/>
        <v>42260.208333333328</v>
      </c>
      <c r="N439">
        <v>1442379600</v>
      </c>
      <c r="O439" s="9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 s="22">
        <f t="shared" si="37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9">
        <f t="shared" si="38"/>
        <v>41337.25</v>
      </c>
      <c r="N440">
        <v>1364965200</v>
      </c>
      <c r="O440" s="9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 s="22">
        <f t="shared" si="3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9">
        <f t="shared" si="38"/>
        <v>42680.208333333328</v>
      </c>
      <c r="N441">
        <v>1479016800</v>
      </c>
      <c r="O441" s="9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 s="22">
        <f t="shared" si="3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9">
        <f t="shared" si="38"/>
        <v>42916.208333333328</v>
      </c>
      <c r="N442">
        <v>1499662800</v>
      </c>
      <c r="O442" s="9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 s="22">
        <f t="shared" si="37"/>
        <v>54.5</v>
      </c>
      <c r="I443">
        <v>32</v>
      </c>
      <c r="J443" t="s">
        <v>21</v>
      </c>
      <c r="K443" t="s">
        <v>22</v>
      </c>
      <c r="L443">
        <v>1335416400</v>
      </c>
      <c r="M443" s="9">
        <f t="shared" si="38"/>
        <v>41025.208333333336</v>
      </c>
      <c r="N443">
        <v>1337835600</v>
      </c>
      <c r="O443" s="9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 s="22">
        <f t="shared" si="3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9">
        <f t="shared" si="38"/>
        <v>42980.208333333328</v>
      </c>
      <c r="N444">
        <v>1505710800</v>
      </c>
      <c r="O444" s="9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 s="22">
        <f t="shared" si="37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9">
        <f t="shared" si="38"/>
        <v>40451.208333333336</v>
      </c>
      <c r="N445">
        <v>1287464400</v>
      </c>
      <c r="O445" s="9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 s="22">
        <f t="shared" si="3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9">
        <f t="shared" si="38"/>
        <v>40748.208333333336</v>
      </c>
      <c r="N446">
        <v>1311656400</v>
      </c>
      <c r="O446" s="9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 s="22">
        <f t="shared" si="3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9">
        <f t="shared" si="38"/>
        <v>40515.25</v>
      </c>
      <c r="N447">
        <v>1293170400</v>
      </c>
      <c r="O447" s="9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 s="22">
        <f t="shared" si="37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9">
        <f t="shared" si="38"/>
        <v>41261.25</v>
      </c>
      <c r="N448">
        <v>1355983200</v>
      </c>
      <c r="O448" s="9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 s="22">
        <f t="shared" si="37"/>
        <v>86</v>
      </c>
      <c r="I449">
        <v>439</v>
      </c>
      <c r="J449" t="s">
        <v>40</v>
      </c>
      <c r="K449" t="s">
        <v>41</v>
      </c>
      <c r="L449">
        <v>1513663200</v>
      </c>
      <c r="M449" s="9">
        <f t="shared" si="38"/>
        <v>43088.25</v>
      </c>
      <c r="N449">
        <v>1515045600</v>
      </c>
      <c r="O449" s="9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E450/D450</f>
        <v>0.50482758620689661</v>
      </c>
      <c r="G450" t="s">
        <v>14</v>
      </c>
      <c r="H450" s="22">
        <f t="shared" si="3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9">
        <f t="shared" si="38"/>
        <v>41378.208333333336</v>
      </c>
      <c r="N450">
        <v>1366088400</v>
      </c>
      <c r="O450" s="9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9.67</v>
      </c>
      <c r="G451" t="s">
        <v>20</v>
      </c>
      <c r="H451" s="22">
        <f t="shared" ref="H451:H514" si="43">E451/I451</f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9">
        <f t="shared" ref="M451:M514" si="44">(((L451/60)/60)/24)+DATE(1970,1,1)</f>
        <v>43530.25</v>
      </c>
      <c r="N451">
        <v>1553317200</v>
      </c>
      <c r="O451" s="9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_xlfn.TEXTBEFORE(R451,"/")</f>
        <v>games</v>
      </c>
      <c r="T451" t="str">
        <f t="shared" ref="T451:T514" si="47">_xlfn.TEXTAFTER(R451,"/")</f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 s="22">
        <f t="shared" si="43"/>
        <v>4</v>
      </c>
      <c r="I452">
        <v>1</v>
      </c>
      <c r="J452" t="s">
        <v>15</v>
      </c>
      <c r="K452" t="s">
        <v>16</v>
      </c>
      <c r="L452">
        <v>1540098000</v>
      </c>
      <c r="M452" s="9">
        <f t="shared" si="44"/>
        <v>43394.208333333328</v>
      </c>
      <c r="N452">
        <v>1542088800</v>
      </c>
      <c r="O452" s="9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 s="22">
        <f t="shared" si="43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9">
        <f t="shared" si="44"/>
        <v>42935.208333333328</v>
      </c>
      <c r="N453">
        <v>1503118800</v>
      </c>
      <c r="O453" s="9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 s="22">
        <f t="shared" si="43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9">
        <f t="shared" si="44"/>
        <v>40365.208333333336</v>
      </c>
      <c r="N454">
        <v>1278478800</v>
      </c>
      <c r="O454" s="9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 s="22">
        <f t="shared" si="43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9">
        <f t="shared" si="44"/>
        <v>42705.25</v>
      </c>
      <c r="N455">
        <v>1484114400</v>
      </c>
      <c r="O455" s="9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 s="22">
        <f t="shared" si="43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9">
        <f t="shared" si="44"/>
        <v>41568.208333333336</v>
      </c>
      <c r="N456">
        <v>1385445600</v>
      </c>
      <c r="O456" s="9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 s="22">
        <f t="shared" si="43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9">
        <f t="shared" si="44"/>
        <v>40809.208333333336</v>
      </c>
      <c r="N457">
        <v>1318741200</v>
      </c>
      <c r="O457" s="9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 s="22">
        <f t="shared" si="43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9">
        <f t="shared" si="44"/>
        <v>43141.25</v>
      </c>
      <c r="N458">
        <v>1518242400</v>
      </c>
      <c r="O458" s="9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 s="22">
        <f t="shared" si="43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9">
        <f t="shared" si="44"/>
        <v>42657.208333333328</v>
      </c>
      <c r="N459">
        <v>1476594000</v>
      </c>
      <c r="O459" s="9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 s="22">
        <f t="shared" si="43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9">
        <f t="shared" si="44"/>
        <v>40265.208333333336</v>
      </c>
      <c r="N460">
        <v>1273554000</v>
      </c>
      <c r="O460" s="9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 s="22">
        <f t="shared" si="43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9">
        <f t="shared" si="44"/>
        <v>42001.25</v>
      </c>
      <c r="N461">
        <v>1421906400</v>
      </c>
      <c r="O461" s="9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 s="22">
        <f t="shared" si="43"/>
        <v>82.38</v>
      </c>
      <c r="I462">
        <v>50</v>
      </c>
      <c r="J462" t="s">
        <v>21</v>
      </c>
      <c r="K462" t="s">
        <v>22</v>
      </c>
      <c r="L462">
        <v>1281330000</v>
      </c>
      <c r="M462" s="9">
        <f t="shared" si="44"/>
        <v>40399.208333333336</v>
      </c>
      <c r="N462">
        <v>1281589200</v>
      </c>
      <c r="O462" s="9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 s="22">
        <f t="shared" si="43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9">
        <f t="shared" si="44"/>
        <v>41757.208333333336</v>
      </c>
      <c r="N463">
        <v>1400389200</v>
      </c>
      <c r="O463" s="9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 s="22">
        <f t="shared" si="43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9">
        <f t="shared" si="44"/>
        <v>41304.25</v>
      </c>
      <c r="N464">
        <v>1362808800</v>
      </c>
      <c r="O464" s="9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 s="22">
        <f t="shared" si="43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9">
        <f t="shared" si="44"/>
        <v>41639.25</v>
      </c>
      <c r="N465">
        <v>1388815200</v>
      </c>
      <c r="O465" s="9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 s="22">
        <f t="shared" si="43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9">
        <f t="shared" si="44"/>
        <v>43142.25</v>
      </c>
      <c r="N466">
        <v>1519538400</v>
      </c>
      <c r="O466" s="9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 s="22">
        <f t="shared" si="43"/>
        <v>110.3625</v>
      </c>
      <c r="I467">
        <v>80</v>
      </c>
      <c r="J467" t="s">
        <v>21</v>
      </c>
      <c r="K467" t="s">
        <v>22</v>
      </c>
      <c r="L467">
        <v>1517032800</v>
      </c>
      <c r="M467" s="9">
        <f t="shared" si="44"/>
        <v>43127.25</v>
      </c>
      <c r="N467">
        <v>1517810400</v>
      </c>
      <c r="O467" s="9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 s="22">
        <f t="shared" si="43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9">
        <f t="shared" si="44"/>
        <v>41409.208333333336</v>
      </c>
      <c r="N468">
        <v>1370581200</v>
      </c>
      <c r="O468" s="9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 s="22">
        <f t="shared" si="43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9">
        <f t="shared" si="44"/>
        <v>42331.25</v>
      </c>
      <c r="N469">
        <v>1448863200</v>
      </c>
      <c r="O469" s="9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 s="22">
        <f t="shared" si="43"/>
        <v>101.25</v>
      </c>
      <c r="I470">
        <v>16</v>
      </c>
      <c r="J470" t="s">
        <v>21</v>
      </c>
      <c r="K470" t="s">
        <v>22</v>
      </c>
      <c r="L470">
        <v>1555218000</v>
      </c>
      <c r="M470" s="9">
        <f t="shared" si="44"/>
        <v>43569.208333333328</v>
      </c>
      <c r="N470">
        <v>1556600400</v>
      </c>
      <c r="O470" s="9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 s="22">
        <f t="shared" si="43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9">
        <f t="shared" si="44"/>
        <v>42142.208333333328</v>
      </c>
      <c r="N471">
        <v>1432098000</v>
      </c>
      <c r="O471" s="9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 s="22">
        <f t="shared" si="43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9">
        <f t="shared" si="44"/>
        <v>42716.25</v>
      </c>
      <c r="N472">
        <v>1482127200</v>
      </c>
      <c r="O472" s="9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 s="22">
        <f t="shared" si="43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9">
        <f t="shared" si="44"/>
        <v>41031.208333333336</v>
      </c>
      <c r="N473">
        <v>1335934800</v>
      </c>
      <c r="O473" s="9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 s="22">
        <f t="shared" si="43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9">
        <f t="shared" si="44"/>
        <v>43535.208333333328</v>
      </c>
      <c r="N474">
        <v>1556946000</v>
      </c>
      <c r="O474" s="9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 s="22">
        <f t="shared" si="43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9">
        <f t="shared" si="44"/>
        <v>43277.208333333328</v>
      </c>
      <c r="N475">
        <v>1530075600</v>
      </c>
      <c r="O475" s="9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 s="22">
        <f t="shared" si="43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9">
        <f t="shared" si="44"/>
        <v>41989.25</v>
      </c>
      <c r="N476">
        <v>1418796000</v>
      </c>
      <c r="O476" s="9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 s="22">
        <f t="shared" si="43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9">
        <f t="shared" si="44"/>
        <v>41450.208333333336</v>
      </c>
      <c r="N477">
        <v>1372482000</v>
      </c>
      <c r="O477" s="9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 s="22">
        <f t="shared" si="43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9">
        <f t="shared" si="44"/>
        <v>43322.208333333328</v>
      </c>
      <c r="N478">
        <v>1534395600</v>
      </c>
      <c r="O478" s="9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 s="22">
        <f t="shared" si="43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9">
        <f t="shared" si="44"/>
        <v>40720.208333333336</v>
      </c>
      <c r="N479">
        <v>1311397200</v>
      </c>
      <c r="O479" s="9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 s="22">
        <f t="shared" si="43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9">
        <f t="shared" si="44"/>
        <v>42072.208333333328</v>
      </c>
      <c r="N480">
        <v>1426914000</v>
      </c>
      <c r="O480" s="9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 s="22">
        <f t="shared" si="43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9">
        <f t="shared" si="44"/>
        <v>42945.208333333328</v>
      </c>
      <c r="N481">
        <v>1501477200</v>
      </c>
      <c r="O481" s="9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 s="22">
        <f t="shared" si="43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9">
        <f t="shared" si="44"/>
        <v>40248.25</v>
      </c>
      <c r="N482">
        <v>1269061200</v>
      </c>
      <c r="O482" s="9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 s="22">
        <f t="shared" si="43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9">
        <f t="shared" si="44"/>
        <v>41913.208333333336</v>
      </c>
      <c r="N483">
        <v>1415772000</v>
      </c>
      <c r="O483" s="9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 s="22">
        <f t="shared" si="43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9">
        <f t="shared" si="44"/>
        <v>40963.25</v>
      </c>
      <c r="N484">
        <v>1331013600</v>
      </c>
      <c r="O484" s="9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 s="22">
        <f t="shared" si="43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9">
        <f t="shared" si="44"/>
        <v>43811.25</v>
      </c>
      <c r="N485">
        <v>1576735200</v>
      </c>
      <c r="O485" s="9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 s="22">
        <f t="shared" si="43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9">
        <f t="shared" si="44"/>
        <v>41855.208333333336</v>
      </c>
      <c r="N486">
        <v>1411362000</v>
      </c>
      <c r="O486" s="9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 s="22">
        <f t="shared" si="43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9">
        <f t="shared" si="44"/>
        <v>43626.208333333328</v>
      </c>
      <c r="N487">
        <v>1563685200</v>
      </c>
      <c r="O487" s="9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 s="22">
        <f t="shared" si="43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9">
        <f t="shared" si="44"/>
        <v>43168.25</v>
      </c>
      <c r="N488">
        <v>1521867600</v>
      </c>
      <c r="O488" s="9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 s="22">
        <f t="shared" si="43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9">
        <f t="shared" si="44"/>
        <v>42845.208333333328</v>
      </c>
      <c r="N489">
        <v>1495515600</v>
      </c>
      <c r="O489" s="9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 s="22">
        <f t="shared" si="43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9">
        <f t="shared" si="44"/>
        <v>42403.25</v>
      </c>
      <c r="N490">
        <v>1455948000</v>
      </c>
      <c r="O490" s="9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 s="22">
        <f t="shared" si="43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9">
        <f t="shared" si="44"/>
        <v>40406.208333333336</v>
      </c>
      <c r="N491">
        <v>1282366800</v>
      </c>
      <c r="O491" s="9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 s="22">
        <f t="shared" si="43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9">
        <f t="shared" si="44"/>
        <v>43786.25</v>
      </c>
      <c r="N492">
        <v>1574575200</v>
      </c>
      <c r="O492" s="9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 s="22">
        <f t="shared" si="43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9">
        <f t="shared" si="44"/>
        <v>41456.208333333336</v>
      </c>
      <c r="N493">
        <v>1374901200</v>
      </c>
      <c r="O493" s="9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 s="22">
        <f t="shared" si="43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9">
        <f t="shared" si="44"/>
        <v>40336.208333333336</v>
      </c>
      <c r="N494">
        <v>1278910800</v>
      </c>
      <c r="O494" s="9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 s="22">
        <f t="shared" si="43"/>
        <v>101.78125</v>
      </c>
      <c r="I495">
        <v>64</v>
      </c>
      <c r="J495" t="s">
        <v>21</v>
      </c>
      <c r="K495" t="s">
        <v>22</v>
      </c>
      <c r="L495">
        <v>1561784400</v>
      </c>
      <c r="M495" s="9">
        <f t="shared" si="44"/>
        <v>43645.208333333328</v>
      </c>
      <c r="N495">
        <v>1562907600</v>
      </c>
      <c r="O495" s="9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 s="22">
        <f t="shared" si="43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9">
        <f t="shared" si="44"/>
        <v>40990.208333333336</v>
      </c>
      <c r="N496">
        <v>1332478800</v>
      </c>
      <c r="O496" s="9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 s="22">
        <f t="shared" si="43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9">
        <f t="shared" si="44"/>
        <v>41800.208333333336</v>
      </c>
      <c r="N497">
        <v>1402722000</v>
      </c>
      <c r="O497" s="9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 s="22">
        <f t="shared" si="43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9">
        <f t="shared" si="44"/>
        <v>42876.208333333328</v>
      </c>
      <c r="N498">
        <v>1496811600</v>
      </c>
      <c r="O498" s="9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 s="22">
        <f t="shared" si="43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9">
        <f t="shared" si="44"/>
        <v>42724.25</v>
      </c>
      <c r="N499">
        <v>1482213600</v>
      </c>
      <c r="O499" s="9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 s="22">
        <f t="shared" si="43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9">
        <f t="shared" si="44"/>
        <v>42005.25</v>
      </c>
      <c r="N500">
        <v>1420264800</v>
      </c>
      <c r="O500" s="9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 s="22">
        <f t="shared" si="43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9">
        <f t="shared" si="44"/>
        <v>42444.208333333328</v>
      </c>
      <c r="N501">
        <v>1458450000</v>
      </c>
      <c r="O501" s="9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 s="22" t="e">
        <f t="shared" si="43"/>
        <v>#DIV/0!</v>
      </c>
      <c r="I502">
        <v>0</v>
      </c>
      <c r="J502" t="s">
        <v>21</v>
      </c>
      <c r="K502" t="s">
        <v>22</v>
      </c>
      <c r="L502">
        <v>1367384400</v>
      </c>
      <c r="M502" s="9">
        <f t="shared" si="44"/>
        <v>41395.208333333336</v>
      </c>
      <c r="N502">
        <v>1369803600</v>
      </c>
      <c r="O502" s="9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 s="22">
        <f t="shared" si="43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9">
        <f t="shared" si="44"/>
        <v>41345.208333333336</v>
      </c>
      <c r="N503">
        <v>1363237200</v>
      </c>
      <c r="O503" s="9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 s="22">
        <f t="shared" si="43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9">
        <f t="shared" si="44"/>
        <v>41117.208333333336</v>
      </c>
      <c r="N504">
        <v>1345870800</v>
      </c>
      <c r="O504" s="9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 s="22">
        <f t="shared" si="43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9">
        <f t="shared" si="44"/>
        <v>42186.208333333328</v>
      </c>
      <c r="N505">
        <v>1437454800</v>
      </c>
      <c r="O505" s="9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 s="22">
        <f t="shared" si="43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9">
        <f t="shared" si="44"/>
        <v>42142.208333333328</v>
      </c>
      <c r="N506">
        <v>1432011600</v>
      </c>
      <c r="O506" s="9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 s="22">
        <f t="shared" si="43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9">
        <f t="shared" si="44"/>
        <v>41341.25</v>
      </c>
      <c r="N507">
        <v>1366347600</v>
      </c>
      <c r="O507" s="9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 s="22">
        <f t="shared" si="43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9">
        <f t="shared" si="44"/>
        <v>43062.25</v>
      </c>
      <c r="N508">
        <v>1512885600</v>
      </c>
      <c r="O508" s="9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 s="22">
        <f t="shared" si="43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9">
        <f t="shared" si="44"/>
        <v>41373.208333333336</v>
      </c>
      <c r="N509">
        <v>1369717200</v>
      </c>
      <c r="O509" s="9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 s="22">
        <f t="shared" si="43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9">
        <f t="shared" si="44"/>
        <v>43310.208333333328</v>
      </c>
      <c r="N510">
        <v>1534654800</v>
      </c>
      <c r="O510" s="9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 s="22">
        <f t="shared" si="43"/>
        <v>95</v>
      </c>
      <c r="I511">
        <v>1258</v>
      </c>
      <c r="J511" t="s">
        <v>21</v>
      </c>
      <c r="K511" t="s">
        <v>22</v>
      </c>
      <c r="L511">
        <v>1336194000</v>
      </c>
      <c r="M511" s="9">
        <f t="shared" si="44"/>
        <v>41034.208333333336</v>
      </c>
      <c r="N511">
        <v>1337058000</v>
      </c>
      <c r="O511" s="9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 s="22">
        <f t="shared" si="43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9">
        <f t="shared" si="44"/>
        <v>43251.208333333328</v>
      </c>
      <c r="N512">
        <v>1529816400</v>
      </c>
      <c r="O512" s="9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 s="22">
        <f t="shared" si="43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9">
        <f t="shared" si="44"/>
        <v>43671.208333333328</v>
      </c>
      <c r="N513">
        <v>1564894800</v>
      </c>
      <c r="O513" s="9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E514/D514</f>
        <v>1.3931868131868133</v>
      </c>
      <c r="G514" t="s">
        <v>20</v>
      </c>
      <c r="H514" s="22">
        <f t="shared" si="43"/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9">
        <f t="shared" si="44"/>
        <v>41825.208333333336</v>
      </c>
      <c r="N514">
        <v>1404622800</v>
      </c>
      <c r="O514" s="9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0.39277108433734942</v>
      </c>
      <c r="G515" t="s">
        <v>74</v>
      </c>
      <c r="H515" s="22">
        <f t="shared" ref="H515:H578" si="49">E515/I515</f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9">
        <f t="shared" ref="M515:M578" si="50">(((L515/60)/60)/24)+DATE(1970,1,1)</f>
        <v>40430.208333333336</v>
      </c>
      <c r="N515">
        <v>1284181200</v>
      </c>
      <c r="O515" s="9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_xlfn.TEXTBEFORE(R515,"/")</f>
        <v>film &amp; video</v>
      </c>
      <c r="T515" t="str">
        <f t="shared" ref="T515:T578" si="53">_xlfn.TEXTAFTER(R515,"/")</f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 s="22">
        <f t="shared" si="49"/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9">
        <f t="shared" si="50"/>
        <v>41614.25</v>
      </c>
      <c r="N516">
        <v>1386741600</v>
      </c>
      <c r="O516" s="9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 s="22">
        <f t="shared" si="49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9">
        <f t="shared" si="50"/>
        <v>40900.25</v>
      </c>
      <c r="N517">
        <v>1324792800</v>
      </c>
      <c r="O517" s="9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 s="22">
        <f t="shared" si="49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9">
        <f t="shared" si="50"/>
        <v>40396.208333333336</v>
      </c>
      <c r="N518">
        <v>1284354000</v>
      </c>
      <c r="O518" s="9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 s="22">
        <f t="shared" si="49"/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9">
        <f t="shared" si="50"/>
        <v>42860.208333333328</v>
      </c>
      <c r="N519">
        <v>1494392400</v>
      </c>
      <c r="O519" s="9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 s="22">
        <f t="shared" si="49"/>
        <v>62.2</v>
      </c>
      <c r="I520">
        <v>10</v>
      </c>
      <c r="J520" t="s">
        <v>21</v>
      </c>
      <c r="K520" t="s">
        <v>22</v>
      </c>
      <c r="L520">
        <v>1519365600</v>
      </c>
      <c r="M520" s="9">
        <f t="shared" si="50"/>
        <v>43154.25</v>
      </c>
      <c r="N520">
        <v>1519538400</v>
      </c>
      <c r="O520" s="9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 s="22">
        <f t="shared" si="49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9">
        <f t="shared" si="50"/>
        <v>42012.25</v>
      </c>
      <c r="N521">
        <v>1421906400</v>
      </c>
      <c r="O521" s="9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 s="22">
        <f t="shared" si="49"/>
        <v>106.4375</v>
      </c>
      <c r="I522">
        <v>32</v>
      </c>
      <c r="J522" t="s">
        <v>21</v>
      </c>
      <c r="K522" t="s">
        <v>22</v>
      </c>
      <c r="L522">
        <v>1555650000</v>
      </c>
      <c r="M522" s="9">
        <f t="shared" si="50"/>
        <v>43574.208333333328</v>
      </c>
      <c r="N522">
        <v>1555909200</v>
      </c>
      <c r="O522" s="9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 s="22">
        <f t="shared" si="49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9">
        <f t="shared" si="50"/>
        <v>42605.208333333328</v>
      </c>
      <c r="N523">
        <v>1472446800</v>
      </c>
      <c r="O523" s="9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 s="22">
        <f t="shared" si="49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9">
        <f t="shared" si="50"/>
        <v>41093.208333333336</v>
      </c>
      <c r="N524">
        <v>1342328400</v>
      </c>
      <c r="O524" s="9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 s="22">
        <f t="shared" si="49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9">
        <f t="shared" si="50"/>
        <v>40241.25</v>
      </c>
      <c r="N525">
        <v>1268114400</v>
      </c>
      <c r="O525" s="9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 s="22">
        <f t="shared" si="49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9">
        <f t="shared" si="50"/>
        <v>40294.208333333336</v>
      </c>
      <c r="N526">
        <v>1273381200</v>
      </c>
      <c r="O526" s="9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 s="22">
        <f t="shared" si="49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9">
        <f t="shared" si="50"/>
        <v>40505.25</v>
      </c>
      <c r="N527">
        <v>1290837600</v>
      </c>
      <c r="O527" s="9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 s="22">
        <f t="shared" si="49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9">
        <f t="shared" si="50"/>
        <v>42364.25</v>
      </c>
      <c r="N528">
        <v>1454306400</v>
      </c>
      <c r="O528" s="9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 s="22">
        <f t="shared" si="49"/>
        <v>31</v>
      </c>
      <c r="I529">
        <v>6080</v>
      </c>
      <c r="J529" t="s">
        <v>15</v>
      </c>
      <c r="K529" t="s">
        <v>16</v>
      </c>
      <c r="L529">
        <v>1454652000</v>
      </c>
      <c r="M529" s="9">
        <f t="shared" si="50"/>
        <v>42405.25</v>
      </c>
      <c r="N529">
        <v>1457762400</v>
      </c>
      <c r="O529" s="9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 s="22">
        <f t="shared" si="49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9">
        <f t="shared" si="50"/>
        <v>41601.25</v>
      </c>
      <c r="N530">
        <v>1389074400</v>
      </c>
      <c r="O530" s="9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 s="22">
        <f t="shared" si="49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9">
        <f t="shared" si="50"/>
        <v>41769.208333333336</v>
      </c>
      <c r="N531">
        <v>1402117200</v>
      </c>
      <c r="O531" s="9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 s="22">
        <f t="shared" si="49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9">
        <f t="shared" si="50"/>
        <v>40421.208333333336</v>
      </c>
      <c r="N532">
        <v>1284440400</v>
      </c>
      <c r="O532" s="9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 s="22">
        <f t="shared" si="49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9">
        <f t="shared" si="50"/>
        <v>41589.25</v>
      </c>
      <c r="N533">
        <v>1388988000</v>
      </c>
      <c r="O533" s="9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 s="22">
        <f t="shared" si="49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9">
        <f t="shared" si="50"/>
        <v>43125.25</v>
      </c>
      <c r="N534">
        <v>1516946400</v>
      </c>
      <c r="O534" s="9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 s="22">
        <f t="shared" si="49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9">
        <f t="shared" si="50"/>
        <v>41479.208333333336</v>
      </c>
      <c r="N535">
        <v>1377752400</v>
      </c>
      <c r="O535" s="9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 s="22">
        <f t="shared" si="49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9">
        <f t="shared" si="50"/>
        <v>43329.208333333328</v>
      </c>
      <c r="N536">
        <v>1534568400</v>
      </c>
      <c r="O536" s="9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 s="22">
        <f t="shared" si="49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9">
        <f t="shared" si="50"/>
        <v>43259.208333333328</v>
      </c>
      <c r="N537">
        <v>1528606800</v>
      </c>
      <c r="O537" s="9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 s="22">
        <f t="shared" si="49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9">
        <f t="shared" si="50"/>
        <v>40414.208333333336</v>
      </c>
      <c r="N538">
        <v>1284872400</v>
      </c>
      <c r="O538" s="9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 s="22">
        <f t="shared" si="49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9">
        <f t="shared" si="50"/>
        <v>43342.208333333328</v>
      </c>
      <c r="N539">
        <v>1537592400</v>
      </c>
      <c r="O539" s="9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 s="22">
        <f t="shared" si="49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9">
        <f t="shared" si="50"/>
        <v>41539.208333333336</v>
      </c>
      <c r="N540">
        <v>1381208400</v>
      </c>
      <c r="O540" s="9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 s="22">
        <f t="shared" si="49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9">
        <f t="shared" si="50"/>
        <v>43647.208333333328</v>
      </c>
      <c r="N541">
        <v>1562475600</v>
      </c>
      <c r="O541" s="9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 s="22">
        <f t="shared" si="49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9">
        <f t="shared" si="50"/>
        <v>43225.208333333328</v>
      </c>
      <c r="N542">
        <v>1527397200</v>
      </c>
      <c r="O542" s="9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 s="22">
        <f t="shared" si="49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9">
        <f t="shared" si="50"/>
        <v>42165.208333333328</v>
      </c>
      <c r="N543">
        <v>1436158800</v>
      </c>
      <c r="O543" s="9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 s="22">
        <f t="shared" si="49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9">
        <f t="shared" si="50"/>
        <v>42391.25</v>
      </c>
      <c r="N544">
        <v>1456034400</v>
      </c>
      <c r="O544" s="9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 s="22">
        <f t="shared" si="49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9">
        <f t="shared" si="50"/>
        <v>41528.208333333336</v>
      </c>
      <c r="N545">
        <v>1380171600</v>
      </c>
      <c r="O545" s="9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 s="22">
        <f t="shared" si="49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9">
        <f t="shared" si="50"/>
        <v>42377.25</v>
      </c>
      <c r="N546">
        <v>1453356000</v>
      </c>
      <c r="O546" s="9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 s="22">
        <f t="shared" si="49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9">
        <f t="shared" si="50"/>
        <v>43824.25</v>
      </c>
      <c r="N547">
        <v>1578981600</v>
      </c>
      <c r="O547" s="9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 s="22">
        <f t="shared" si="49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9">
        <f t="shared" si="50"/>
        <v>43360.208333333328</v>
      </c>
      <c r="N548">
        <v>1537419600</v>
      </c>
      <c r="O548" s="9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 s="22">
        <f t="shared" si="49"/>
        <v>80.75</v>
      </c>
      <c r="I549">
        <v>156</v>
      </c>
      <c r="J549" t="s">
        <v>21</v>
      </c>
      <c r="K549" t="s">
        <v>22</v>
      </c>
      <c r="L549">
        <v>1422165600</v>
      </c>
      <c r="M549" s="9">
        <f t="shared" si="50"/>
        <v>42029.25</v>
      </c>
      <c r="N549">
        <v>1423202400</v>
      </c>
      <c r="O549" s="9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 s="22">
        <f t="shared" si="49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9">
        <f t="shared" si="50"/>
        <v>42461.208333333328</v>
      </c>
      <c r="N550">
        <v>1460610000</v>
      </c>
      <c r="O550" s="9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 s="22">
        <f t="shared" si="49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9">
        <f t="shared" si="50"/>
        <v>41422.208333333336</v>
      </c>
      <c r="N551">
        <v>1370494800</v>
      </c>
      <c r="O551" s="9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 s="22">
        <f t="shared" si="49"/>
        <v>4</v>
      </c>
      <c r="I552">
        <v>1</v>
      </c>
      <c r="J552" t="s">
        <v>98</v>
      </c>
      <c r="K552" t="s">
        <v>99</v>
      </c>
      <c r="L552">
        <v>1330495200</v>
      </c>
      <c r="M552" s="9">
        <f t="shared" si="50"/>
        <v>40968.25</v>
      </c>
      <c r="N552">
        <v>1332306000</v>
      </c>
      <c r="O552" s="9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 s="22">
        <f t="shared" si="49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9">
        <f t="shared" si="50"/>
        <v>41993.25</v>
      </c>
      <c r="N553">
        <v>1422511200</v>
      </c>
      <c r="O553" s="9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 s="22">
        <f t="shared" si="49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9">
        <f t="shared" si="50"/>
        <v>42700.25</v>
      </c>
      <c r="N554">
        <v>1480312800</v>
      </c>
      <c r="O554" s="9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 s="22">
        <f t="shared" si="49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9">
        <f t="shared" si="50"/>
        <v>40545.25</v>
      </c>
      <c r="N555">
        <v>1294034400</v>
      </c>
      <c r="O555" s="9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 s="22">
        <f t="shared" si="49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9">
        <f t="shared" si="50"/>
        <v>42723.25</v>
      </c>
      <c r="N556">
        <v>1482645600</v>
      </c>
      <c r="O556" s="9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 s="22">
        <f t="shared" si="49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9">
        <f t="shared" si="50"/>
        <v>41731.208333333336</v>
      </c>
      <c r="N557">
        <v>1399093200</v>
      </c>
      <c r="O557" s="9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 s="22">
        <f t="shared" si="49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9">
        <f t="shared" si="50"/>
        <v>40792.208333333336</v>
      </c>
      <c r="N558">
        <v>1315890000</v>
      </c>
      <c r="O558" s="9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 s="22">
        <f t="shared" si="49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9">
        <f t="shared" si="50"/>
        <v>42279.208333333328</v>
      </c>
      <c r="N559">
        <v>1444021200</v>
      </c>
      <c r="O559" s="9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 s="22">
        <f t="shared" si="49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9">
        <f t="shared" si="50"/>
        <v>42424.25</v>
      </c>
      <c r="N560">
        <v>1460005200</v>
      </c>
      <c r="O560" s="9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 s="22">
        <f t="shared" si="49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9">
        <f t="shared" si="50"/>
        <v>42584.208333333328</v>
      </c>
      <c r="N561">
        <v>1470718800</v>
      </c>
      <c r="O561" s="9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 s="22">
        <f t="shared" si="49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9">
        <f t="shared" si="50"/>
        <v>40865.25</v>
      </c>
      <c r="N562">
        <v>1325052000</v>
      </c>
      <c r="O562" s="9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 s="22">
        <f t="shared" si="49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9">
        <f t="shared" si="50"/>
        <v>40833.208333333336</v>
      </c>
      <c r="N563">
        <v>1319000400</v>
      </c>
      <c r="O563" s="9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 s="22">
        <f t="shared" si="49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9">
        <f t="shared" si="50"/>
        <v>43536.208333333328</v>
      </c>
      <c r="N564">
        <v>1552539600</v>
      </c>
      <c r="O564" s="9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 s="22">
        <f t="shared" si="49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9">
        <f t="shared" si="50"/>
        <v>43417.25</v>
      </c>
      <c r="N565">
        <v>1543816800</v>
      </c>
      <c r="O565" s="9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 s="22">
        <f t="shared" si="49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9">
        <f t="shared" si="50"/>
        <v>42078.208333333328</v>
      </c>
      <c r="N566">
        <v>1427086800</v>
      </c>
      <c r="O566" s="9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 s="22">
        <f t="shared" si="49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9">
        <f t="shared" si="50"/>
        <v>40862.25</v>
      </c>
      <c r="N567">
        <v>1323064800</v>
      </c>
      <c r="O567" s="9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 s="22">
        <f t="shared" si="49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9">
        <f t="shared" si="50"/>
        <v>42424.25</v>
      </c>
      <c r="N568">
        <v>1458277200</v>
      </c>
      <c r="O568" s="9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 s="22">
        <f t="shared" si="49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9">
        <f t="shared" si="50"/>
        <v>41830.208333333336</v>
      </c>
      <c r="N569">
        <v>1405141200</v>
      </c>
      <c r="O569" s="9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 s="22">
        <f t="shared" si="49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9">
        <f t="shared" si="50"/>
        <v>40374.208333333336</v>
      </c>
      <c r="N570">
        <v>1283058000</v>
      </c>
      <c r="O570" s="9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 s="22">
        <f t="shared" si="49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9">
        <f t="shared" si="50"/>
        <v>40554.25</v>
      </c>
      <c r="N571">
        <v>1295762400</v>
      </c>
      <c r="O571" s="9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 s="22">
        <f t="shared" si="49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9">
        <f t="shared" si="50"/>
        <v>41993.25</v>
      </c>
      <c r="N572">
        <v>1419573600</v>
      </c>
      <c r="O572" s="9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 s="22">
        <f t="shared" si="49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9">
        <f t="shared" si="50"/>
        <v>42174.208333333328</v>
      </c>
      <c r="N573">
        <v>1438750800</v>
      </c>
      <c r="O573" s="9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 s="22">
        <f t="shared" si="49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9">
        <f t="shared" si="50"/>
        <v>42275.208333333328</v>
      </c>
      <c r="N574">
        <v>1444798800</v>
      </c>
      <c r="O574" s="9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 s="22">
        <f t="shared" si="49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9">
        <f t="shared" si="50"/>
        <v>41761.208333333336</v>
      </c>
      <c r="N575">
        <v>1399179600</v>
      </c>
      <c r="O575" s="9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 s="22">
        <f t="shared" si="49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9">
        <f t="shared" si="50"/>
        <v>43806.25</v>
      </c>
      <c r="N576">
        <v>1576562400</v>
      </c>
      <c r="O576" s="9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 s="22">
        <f t="shared" si="49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9">
        <f t="shared" si="50"/>
        <v>41779.208333333336</v>
      </c>
      <c r="N577">
        <v>1400821200</v>
      </c>
      <c r="O577" s="9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E578/D578</f>
        <v>0.6492783505154639</v>
      </c>
      <c r="G578" t="s">
        <v>14</v>
      </c>
      <c r="H578" s="22">
        <f t="shared" si="49"/>
        <v>98.40625</v>
      </c>
      <c r="I578">
        <v>64</v>
      </c>
      <c r="J578" t="s">
        <v>21</v>
      </c>
      <c r="K578" t="s">
        <v>22</v>
      </c>
      <c r="L578">
        <v>1509512400</v>
      </c>
      <c r="M578" s="9">
        <f t="shared" si="50"/>
        <v>43040.208333333328</v>
      </c>
      <c r="N578">
        <v>1510984800</v>
      </c>
      <c r="O578" s="9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0.18853658536585366</v>
      </c>
      <c r="G579" t="s">
        <v>74</v>
      </c>
      <c r="H579" s="22">
        <f t="shared" ref="H579:H642" si="55">E579/I579</f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9">
        <f t="shared" ref="M579:M642" si="56">(((L579/60)/60)/24)+DATE(1970,1,1)</f>
        <v>40613.25</v>
      </c>
      <c r="N579">
        <v>1302066000</v>
      </c>
      <c r="O579" s="9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_xlfn.TEXTBEFORE(R579,"/")</f>
        <v>music</v>
      </c>
      <c r="T579" t="str">
        <f t="shared" ref="T579:T642" si="59">_xlfn.TEXTAFTER(R579,"/")</f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 s="22">
        <f t="shared" si="55"/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9">
        <f t="shared" si="56"/>
        <v>40878.25</v>
      </c>
      <c r="N580">
        <v>1322978400</v>
      </c>
      <c r="O580" s="9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 s="22">
        <f t="shared" si="55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9">
        <f t="shared" si="56"/>
        <v>40762.208333333336</v>
      </c>
      <c r="N581">
        <v>1313730000</v>
      </c>
      <c r="O581" s="9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 s="22">
        <f t="shared" si="55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9">
        <f t="shared" si="56"/>
        <v>41696.25</v>
      </c>
      <c r="N582">
        <v>1394085600</v>
      </c>
      <c r="O582" s="9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 s="22">
        <f t="shared" si="55"/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9">
        <f t="shared" si="56"/>
        <v>40662.208333333336</v>
      </c>
      <c r="N583">
        <v>1305349200</v>
      </c>
      <c r="O583" s="9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 s="22">
        <f t="shared" si="55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9">
        <f t="shared" si="56"/>
        <v>42165.208333333328</v>
      </c>
      <c r="N584">
        <v>1434344400</v>
      </c>
      <c r="O584" s="9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 s="22">
        <f t="shared" si="55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9">
        <f t="shared" si="56"/>
        <v>40959.25</v>
      </c>
      <c r="N585">
        <v>1331186400</v>
      </c>
      <c r="O585" s="9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 s="22">
        <f t="shared" si="55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9">
        <f t="shared" si="56"/>
        <v>41024.208333333336</v>
      </c>
      <c r="N586">
        <v>1336539600</v>
      </c>
      <c r="O586" s="9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 s="22">
        <f t="shared" si="55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9">
        <f t="shared" si="56"/>
        <v>40255.208333333336</v>
      </c>
      <c r="N587">
        <v>1269752400</v>
      </c>
      <c r="O587" s="9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 s="22">
        <f t="shared" si="55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9">
        <f t="shared" si="56"/>
        <v>40499.25</v>
      </c>
      <c r="N588">
        <v>1291615200</v>
      </c>
      <c r="O588" s="9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 s="22">
        <f t="shared" si="55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9">
        <f t="shared" si="56"/>
        <v>43484.25</v>
      </c>
      <c r="N589">
        <v>1552366800</v>
      </c>
      <c r="O589" s="9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 s="22">
        <f t="shared" si="55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9">
        <f t="shared" si="56"/>
        <v>40262.208333333336</v>
      </c>
      <c r="N590">
        <v>1272171600</v>
      </c>
      <c r="O590" s="9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 s="22">
        <f t="shared" si="55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9">
        <f t="shared" si="56"/>
        <v>42190.208333333328</v>
      </c>
      <c r="N591">
        <v>1436677200</v>
      </c>
      <c r="O591" s="9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 s="22">
        <f t="shared" si="55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9">
        <f t="shared" si="56"/>
        <v>41994.25</v>
      </c>
      <c r="N592">
        <v>1420092000</v>
      </c>
      <c r="O592" s="9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 s="22">
        <f t="shared" si="55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9">
        <f t="shared" si="56"/>
        <v>40373.208333333336</v>
      </c>
      <c r="N593">
        <v>1279947600</v>
      </c>
      <c r="O593" s="9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 s="22">
        <f t="shared" si="55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9">
        <f t="shared" si="56"/>
        <v>41789.208333333336</v>
      </c>
      <c r="N594">
        <v>1402203600</v>
      </c>
      <c r="O594" s="9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 s="22">
        <f t="shared" si="55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9">
        <f t="shared" si="56"/>
        <v>41724.208333333336</v>
      </c>
      <c r="N595">
        <v>1396933200</v>
      </c>
      <c r="O595" s="9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 s="22">
        <f t="shared" si="55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9">
        <f t="shared" si="56"/>
        <v>42548.208333333328</v>
      </c>
      <c r="N596">
        <v>1467262800</v>
      </c>
      <c r="O596" s="9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 s="22">
        <f t="shared" si="55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9">
        <f t="shared" si="56"/>
        <v>40253.208333333336</v>
      </c>
      <c r="N597">
        <v>1270530000</v>
      </c>
      <c r="O597" s="9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 s="22">
        <f t="shared" si="55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9">
        <f t="shared" si="56"/>
        <v>42434.25</v>
      </c>
      <c r="N598">
        <v>1457762400</v>
      </c>
      <c r="O598" s="9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 s="22">
        <f t="shared" si="55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9">
        <f t="shared" si="56"/>
        <v>43786.25</v>
      </c>
      <c r="N599">
        <v>1575525600</v>
      </c>
      <c r="O599" s="9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 s="22">
        <f t="shared" si="55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9">
        <f t="shared" si="56"/>
        <v>40344.208333333336</v>
      </c>
      <c r="N600">
        <v>1279083600</v>
      </c>
      <c r="O600" s="9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 s="22">
        <f t="shared" si="55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9">
        <f t="shared" si="56"/>
        <v>42047.25</v>
      </c>
      <c r="N601">
        <v>1424412000</v>
      </c>
      <c r="O601" s="9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 s="22">
        <f t="shared" si="55"/>
        <v>5</v>
      </c>
      <c r="I602">
        <v>1</v>
      </c>
      <c r="J602" t="s">
        <v>40</v>
      </c>
      <c r="K602" t="s">
        <v>41</v>
      </c>
      <c r="L602">
        <v>1375160400</v>
      </c>
      <c r="M602" s="9">
        <f t="shared" si="56"/>
        <v>41485.208333333336</v>
      </c>
      <c r="N602">
        <v>1376197200</v>
      </c>
      <c r="O602" s="9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 s="22">
        <f t="shared" si="55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9">
        <f t="shared" si="56"/>
        <v>41789.208333333336</v>
      </c>
      <c r="N603">
        <v>1402894800</v>
      </c>
      <c r="O603" s="9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 s="22">
        <f t="shared" si="55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9">
        <f t="shared" si="56"/>
        <v>42160.208333333328</v>
      </c>
      <c r="N604">
        <v>1434430800</v>
      </c>
      <c r="O604" s="9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 s="22">
        <f t="shared" si="55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9">
        <f t="shared" si="56"/>
        <v>43573.208333333328</v>
      </c>
      <c r="N605">
        <v>1557896400</v>
      </c>
      <c r="O605" s="9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 s="22">
        <f t="shared" si="55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9">
        <f t="shared" si="56"/>
        <v>40565.25</v>
      </c>
      <c r="N606">
        <v>1297490400</v>
      </c>
      <c r="O606" s="9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 s="22">
        <f t="shared" si="55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9">
        <f t="shared" si="56"/>
        <v>42280.208333333328</v>
      </c>
      <c r="N607">
        <v>1447394400</v>
      </c>
      <c r="O607" s="9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 s="22">
        <f t="shared" si="55"/>
        <v>40.03125</v>
      </c>
      <c r="I608">
        <v>160</v>
      </c>
      <c r="J608" t="s">
        <v>40</v>
      </c>
      <c r="K608" t="s">
        <v>41</v>
      </c>
      <c r="L608">
        <v>1457330400</v>
      </c>
      <c r="M608" s="9">
        <f t="shared" si="56"/>
        <v>42436.25</v>
      </c>
      <c r="N608">
        <v>1458277200</v>
      </c>
      <c r="O608" s="9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 s="22">
        <f t="shared" si="55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9">
        <f t="shared" si="56"/>
        <v>41721.208333333336</v>
      </c>
      <c r="N609">
        <v>1395723600</v>
      </c>
      <c r="O609" s="9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 s="22">
        <f t="shared" si="55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9">
        <f t="shared" si="56"/>
        <v>43530.25</v>
      </c>
      <c r="N610">
        <v>1552197600</v>
      </c>
      <c r="O610" s="9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 s="22">
        <f t="shared" si="55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9">
        <f t="shared" si="56"/>
        <v>43481.25</v>
      </c>
      <c r="N611">
        <v>1549087200</v>
      </c>
      <c r="O611" s="9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 s="22">
        <f t="shared" si="55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9">
        <f t="shared" si="56"/>
        <v>41259.25</v>
      </c>
      <c r="N612">
        <v>1356847200</v>
      </c>
      <c r="O612" s="9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 s="22">
        <f t="shared" si="55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9">
        <f t="shared" si="56"/>
        <v>41480.208333333336</v>
      </c>
      <c r="N613">
        <v>1375765200</v>
      </c>
      <c r="O613" s="9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 s="22">
        <f t="shared" si="55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9">
        <f t="shared" si="56"/>
        <v>40474.208333333336</v>
      </c>
      <c r="N614">
        <v>1289800800</v>
      </c>
      <c r="O614" s="9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 s="22">
        <f t="shared" si="55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9">
        <f t="shared" si="56"/>
        <v>42973.208333333328</v>
      </c>
      <c r="N615">
        <v>1504501200</v>
      </c>
      <c r="O615" s="9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 s="22">
        <f t="shared" si="55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9">
        <f t="shared" si="56"/>
        <v>42746.25</v>
      </c>
      <c r="N616">
        <v>1485669600</v>
      </c>
      <c r="O616" s="9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 s="22">
        <f t="shared" si="55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9">
        <f t="shared" si="56"/>
        <v>42489.208333333328</v>
      </c>
      <c r="N617">
        <v>1462770000</v>
      </c>
      <c r="O617" s="9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 s="22">
        <f t="shared" si="55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9">
        <f t="shared" si="56"/>
        <v>41537.208333333336</v>
      </c>
      <c r="N618">
        <v>1379739600</v>
      </c>
      <c r="O618" s="9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 s="22">
        <f t="shared" si="55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9">
        <f t="shared" si="56"/>
        <v>41794.208333333336</v>
      </c>
      <c r="N619">
        <v>1402722000</v>
      </c>
      <c r="O619" s="9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 s="22">
        <f t="shared" si="55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9">
        <f t="shared" si="56"/>
        <v>41396.208333333336</v>
      </c>
      <c r="N620">
        <v>1369285200</v>
      </c>
      <c r="O620" s="9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 s="22">
        <f t="shared" si="55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9">
        <f t="shared" si="56"/>
        <v>40669.208333333336</v>
      </c>
      <c r="N621">
        <v>1304744400</v>
      </c>
      <c r="O621" s="9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 s="22">
        <f t="shared" si="55"/>
        <v>90.0390625</v>
      </c>
      <c r="I622">
        <v>128</v>
      </c>
      <c r="J622" t="s">
        <v>26</v>
      </c>
      <c r="K622" t="s">
        <v>27</v>
      </c>
      <c r="L622">
        <v>1467954000</v>
      </c>
      <c r="M622" s="9">
        <f t="shared" si="56"/>
        <v>42559.208333333328</v>
      </c>
      <c r="N622">
        <v>1468299600</v>
      </c>
      <c r="O622" s="9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 s="22">
        <f t="shared" si="55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9">
        <f t="shared" si="56"/>
        <v>42626.208333333328</v>
      </c>
      <c r="N623">
        <v>1474174800</v>
      </c>
      <c r="O623" s="9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 s="22">
        <f t="shared" si="55"/>
        <v>92.4375</v>
      </c>
      <c r="I624">
        <v>64</v>
      </c>
      <c r="J624" t="s">
        <v>21</v>
      </c>
      <c r="K624" t="s">
        <v>22</v>
      </c>
      <c r="L624">
        <v>1523768400</v>
      </c>
      <c r="M624" s="9">
        <f t="shared" si="56"/>
        <v>43205.208333333328</v>
      </c>
      <c r="N624">
        <v>1526014800</v>
      </c>
      <c r="O624" s="9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 s="22">
        <f t="shared" si="55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9">
        <f t="shared" si="56"/>
        <v>42201.208333333328</v>
      </c>
      <c r="N625">
        <v>1437454800</v>
      </c>
      <c r="O625" s="9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 s="22">
        <f t="shared" si="55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9">
        <f t="shared" si="56"/>
        <v>42029.25</v>
      </c>
      <c r="N626">
        <v>1422684000</v>
      </c>
      <c r="O626" s="9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 s="22">
        <f t="shared" si="55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9">
        <f t="shared" si="56"/>
        <v>43857.25</v>
      </c>
      <c r="N627">
        <v>1581314400</v>
      </c>
      <c r="O627" s="9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 s="22">
        <f t="shared" si="55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9">
        <f t="shared" si="56"/>
        <v>40449.208333333336</v>
      </c>
      <c r="N628">
        <v>1286427600</v>
      </c>
      <c r="O628" s="9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 s="22">
        <f t="shared" si="55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9">
        <f t="shared" si="56"/>
        <v>40345.208333333336</v>
      </c>
      <c r="N629">
        <v>1278738000</v>
      </c>
      <c r="O629" s="9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 s="22">
        <f t="shared" si="55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9">
        <f t="shared" si="56"/>
        <v>40455.208333333336</v>
      </c>
      <c r="N630">
        <v>1286427600</v>
      </c>
      <c r="O630" s="9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 s="22">
        <f t="shared" si="55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9">
        <f t="shared" si="56"/>
        <v>42557.208333333328</v>
      </c>
      <c r="N631">
        <v>1467954000</v>
      </c>
      <c r="O631" s="9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 s="22">
        <f t="shared" si="55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9">
        <f t="shared" si="56"/>
        <v>43586.208333333328</v>
      </c>
      <c r="N632">
        <v>1557637200</v>
      </c>
      <c r="O632" s="9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 s="22">
        <f t="shared" si="55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9">
        <f t="shared" si="56"/>
        <v>43550.208333333328</v>
      </c>
      <c r="N633">
        <v>1553922000</v>
      </c>
      <c r="O633" s="9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 s="22">
        <f t="shared" si="55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9">
        <f t="shared" si="56"/>
        <v>41945.208333333336</v>
      </c>
      <c r="N634">
        <v>1416463200</v>
      </c>
      <c r="O634" s="9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 s="22">
        <f t="shared" si="55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9">
        <f t="shared" si="56"/>
        <v>42315.25</v>
      </c>
      <c r="N635">
        <v>1447221600</v>
      </c>
      <c r="O635" s="9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 s="22">
        <f t="shared" si="55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9">
        <f t="shared" si="56"/>
        <v>42819.208333333328</v>
      </c>
      <c r="N636">
        <v>1491627600</v>
      </c>
      <c r="O636" s="9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 s="22">
        <f t="shared" si="55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9">
        <f t="shared" si="56"/>
        <v>41314.25</v>
      </c>
      <c r="N637">
        <v>1363150800</v>
      </c>
      <c r="O637" s="9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 s="22">
        <f t="shared" si="55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9">
        <f t="shared" si="56"/>
        <v>40926.25</v>
      </c>
      <c r="N638">
        <v>1330754400</v>
      </c>
      <c r="O638" s="9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 s="22">
        <f t="shared" si="55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9">
        <f t="shared" si="56"/>
        <v>42688.25</v>
      </c>
      <c r="N639">
        <v>1479794400</v>
      </c>
      <c r="O639" s="9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 s="22">
        <f t="shared" si="55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9">
        <f t="shared" si="56"/>
        <v>40386.208333333336</v>
      </c>
      <c r="N640">
        <v>1281243600</v>
      </c>
      <c r="O640" s="9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 s="22">
        <f t="shared" si="55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9">
        <f t="shared" si="56"/>
        <v>43309.208333333328</v>
      </c>
      <c r="N641">
        <v>1532754000</v>
      </c>
      <c r="O641" s="9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E642/D642</f>
        <v>0.16501669449081802</v>
      </c>
      <c r="G642" t="s">
        <v>14</v>
      </c>
      <c r="H642" s="22">
        <f t="shared" si="55"/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9">
        <f t="shared" si="56"/>
        <v>42387.25</v>
      </c>
      <c r="N642">
        <v>1453356000</v>
      </c>
      <c r="O642" s="9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1.1996808510638297</v>
      </c>
      <c r="G643" t="s">
        <v>20</v>
      </c>
      <c r="H643" s="22">
        <f t="shared" ref="H643:H706" si="61">E643/I643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9">
        <f t="shared" ref="M643:M706" si="62">(((L643/60)/60)/24)+DATE(1970,1,1)</f>
        <v>42786.25</v>
      </c>
      <c r="N643">
        <v>1489986000</v>
      </c>
      <c r="O643" s="9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_xlfn.TEXTBEFORE(R643,"/")</f>
        <v>theater</v>
      </c>
      <c r="T643" t="str">
        <f t="shared" ref="T643:T706" si="65">_xlfn.TEXTAFTER(R643,"/")</f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 s="22">
        <f t="shared" si="6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9">
        <f t="shared" si="62"/>
        <v>43451.25</v>
      </c>
      <c r="N644">
        <v>1545804000</v>
      </c>
      <c r="O644" s="9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 s="22">
        <f t="shared" si="6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9">
        <f t="shared" si="62"/>
        <v>42795.25</v>
      </c>
      <c r="N645">
        <v>1489899600</v>
      </c>
      <c r="O645" s="9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 s="22">
        <f t="shared" si="61"/>
        <v>28</v>
      </c>
      <c r="I646">
        <v>2928</v>
      </c>
      <c r="J646" t="s">
        <v>15</v>
      </c>
      <c r="K646" t="s">
        <v>16</v>
      </c>
      <c r="L646">
        <v>1545112800</v>
      </c>
      <c r="M646" s="9">
        <f t="shared" si="62"/>
        <v>43452.25</v>
      </c>
      <c r="N646">
        <v>1546495200</v>
      </c>
      <c r="O646" s="9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 s="22">
        <f t="shared" si="6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9">
        <f t="shared" si="62"/>
        <v>43369.208333333328</v>
      </c>
      <c r="N647">
        <v>1539752400</v>
      </c>
      <c r="O647" s="9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 s="22">
        <f t="shared" si="6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9">
        <f t="shared" si="62"/>
        <v>41346.208333333336</v>
      </c>
      <c r="N648">
        <v>1364101200</v>
      </c>
      <c r="O648" s="9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 s="22">
        <f t="shared" si="61"/>
        <v>103.5</v>
      </c>
      <c r="I649">
        <v>18</v>
      </c>
      <c r="J649" t="s">
        <v>21</v>
      </c>
      <c r="K649" t="s">
        <v>22</v>
      </c>
      <c r="L649">
        <v>1523250000</v>
      </c>
      <c r="M649" s="9">
        <f t="shared" si="62"/>
        <v>43199.208333333328</v>
      </c>
      <c r="N649">
        <v>1525323600</v>
      </c>
      <c r="O649" s="9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 s="22">
        <f t="shared" si="6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9">
        <f t="shared" si="62"/>
        <v>42922.208333333328</v>
      </c>
      <c r="N650">
        <v>1500872400</v>
      </c>
      <c r="O650" s="9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 s="22">
        <f t="shared" si="6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9">
        <f t="shared" si="62"/>
        <v>40471.208333333336</v>
      </c>
      <c r="N651">
        <v>1288501200</v>
      </c>
      <c r="O651" s="9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 s="22">
        <f t="shared" si="61"/>
        <v>2</v>
      </c>
      <c r="I652">
        <v>1</v>
      </c>
      <c r="J652" t="s">
        <v>21</v>
      </c>
      <c r="K652" t="s">
        <v>22</v>
      </c>
      <c r="L652">
        <v>1404795600</v>
      </c>
      <c r="M652" s="9">
        <f t="shared" si="62"/>
        <v>41828.208333333336</v>
      </c>
      <c r="N652">
        <v>1407128400</v>
      </c>
      <c r="O652" s="9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 s="22">
        <f t="shared" si="6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9">
        <f t="shared" si="62"/>
        <v>41692.25</v>
      </c>
      <c r="N653">
        <v>1394344800</v>
      </c>
      <c r="O653" s="9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 s="22">
        <f t="shared" si="6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9">
        <f t="shared" si="62"/>
        <v>42587.208333333328</v>
      </c>
      <c r="N654">
        <v>1474088400</v>
      </c>
      <c r="O654" s="9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 s="22">
        <f t="shared" si="6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9">
        <f t="shared" si="62"/>
        <v>42468.208333333328</v>
      </c>
      <c r="N655">
        <v>1460264400</v>
      </c>
      <c r="O655" s="9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 s="22">
        <f t="shared" si="61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9">
        <f t="shared" si="62"/>
        <v>42240.208333333328</v>
      </c>
      <c r="N656">
        <v>1440824400</v>
      </c>
      <c r="O656" s="9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 s="22">
        <f t="shared" si="6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9">
        <f t="shared" si="62"/>
        <v>42796.25</v>
      </c>
      <c r="N657">
        <v>1489554000</v>
      </c>
      <c r="O657" s="9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 s="22">
        <f t="shared" si="6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9">
        <f t="shared" si="62"/>
        <v>43097.25</v>
      </c>
      <c r="N658">
        <v>1514872800</v>
      </c>
      <c r="O658" s="9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 s="22">
        <f t="shared" si="61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9">
        <f t="shared" si="62"/>
        <v>43096.25</v>
      </c>
      <c r="N659">
        <v>1515736800</v>
      </c>
      <c r="O659" s="9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 s="22">
        <f t="shared" si="6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9">
        <f t="shared" si="62"/>
        <v>42246.208333333328</v>
      </c>
      <c r="N660">
        <v>1442898000</v>
      </c>
      <c r="O660" s="9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 s="22">
        <f t="shared" si="6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9">
        <f t="shared" si="62"/>
        <v>40570.25</v>
      </c>
      <c r="N661">
        <v>1296194400</v>
      </c>
      <c r="O661" s="9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 s="22">
        <f t="shared" si="61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9">
        <f t="shared" si="62"/>
        <v>42237.208333333328</v>
      </c>
      <c r="N662">
        <v>1440910800</v>
      </c>
      <c r="O662" s="9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 s="22">
        <f t="shared" si="6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9">
        <f t="shared" si="62"/>
        <v>40996.208333333336</v>
      </c>
      <c r="N663">
        <v>1335502800</v>
      </c>
      <c r="O663" s="9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 s="22">
        <f t="shared" si="6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9">
        <f t="shared" si="62"/>
        <v>43443.25</v>
      </c>
      <c r="N664">
        <v>1544680800</v>
      </c>
      <c r="O664" s="9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 s="22">
        <f t="shared" si="61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9">
        <f t="shared" si="62"/>
        <v>40458.208333333336</v>
      </c>
      <c r="N665">
        <v>1288414800</v>
      </c>
      <c r="O665" s="9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 s="22">
        <f t="shared" si="6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9">
        <f t="shared" si="62"/>
        <v>40959.25</v>
      </c>
      <c r="N666">
        <v>1330581600</v>
      </c>
      <c r="O666" s="9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 s="22">
        <f t="shared" si="6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9">
        <f t="shared" si="62"/>
        <v>40733.208333333336</v>
      </c>
      <c r="N667">
        <v>1311397200</v>
      </c>
      <c r="O667" s="9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 s="22">
        <f t="shared" si="61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9">
        <f t="shared" si="62"/>
        <v>41516.208333333336</v>
      </c>
      <c r="N668">
        <v>1378357200</v>
      </c>
      <c r="O668" s="9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 s="22">
        <f t="shared" si="6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9">
        <f t="shared" si="62"/>
        <v>41892.208333333336</v>
      </c>
      <c r="N669">
        <v>1411102800</v>
      </c>
      <c r="O669" s="9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 s="22">
        <f t="shared" si="61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9">
        <f t="shared" si="62"/>
        <v>41122.208333333336</v>
      </c>
      <c r="N670">
        <v>1344834000</v>
      </c>
      <c r="O670" s="9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 s="22">
        <f t="shared" si="6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9">
        <f t="shared" si="62"/>
        <v>42912.208333333328</v>
      </c>
      <c r="N671">
        <v>1499230800</v>
      </c>
      <c r="O671" s="9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 s="22">
        <f t="shared" si="6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9">
        <f t="shared" si="62"/>
        <v>42425.25</v>
      </c>
      <c r="N672">
        <v>1457416800</v>
      </c>
      <c r="O672" s="9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 s="22">
        <f t="shared" si="6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9">
        <f t="shared" si="62"/>
        <v>40390.208333333336</v>
      </c>
      <c r="N673">
        <v>1280898000</v>
      </c>
      <c r="O673" s="9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 s="22">
        <f t="shared" si="6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9">
        <f t="shared" si="62"/>
        <v>43180.208333333328</v>
      </c>
      <c r="N674">
        <v>1522472400</v>
      </c>
      <c r="O674" s="9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 s="22">
        <f t="shared" si="6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9">
        <f t="shared" si="62"/>
        <v>42475.208333333328</v>
      </c>
      <c r="N675">
        <v>1462510800</v>
      </c>
      <c r="O675" s="9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 s="22">
        <f t="shared" si="6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9">
        <f t="shared" si="62"/>
        <v>40774.208333333336</v>
      </c>
      <c r="N676">
        <v>1317790800</v>
      </c>
      <c r="O676" s="9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 s="22">
        <f t="shared" si="61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9">
        <f t="shared" si="62"/>
        <v>43719.208333333328</v>
      </c>
      <c r="N677">
        <v>1568782800</v>
      </c>
      <c r="O677" s="9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 s="22">
        <f t="shared" si="6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9">
        <f t="shared" si="62"/>
        <v>41178.208333333336</v>
      </c>
      <c r="N678">
        <v>1349413200</v>
      </c>
      <c r="O678" s="9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 s="22">
        <f t="shared" si="6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9">
        <f t="shared" si="62"/>
        <v>42561.208333333328</v>
      </c>
      <c r="N679">
        <v>1472446800</v>
      </c>
      <c r="O679" s="9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 s="22">
        <f t="shared" si="6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9">
        <f t="shared" si="62"/>
        <v>43484.25</v>
      </c>
      <c r="N680">
        <v>1548050400</v>
      </c>
      <c r="O680" s="9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 s="22">
        <f t="shared" si="61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9">
        <f t="shared" si="62"/>
        <v>43756.208333333328</v>
      </c>
      <c r="N681">
        <v>1571806800</v>
      </c>
      <c r="O681" s="9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 s="22">
        <f t="shared" si="6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9">
        <f t="shared" si="62"/>
        <v>43813.25</v>
      </c>
      <c r="N682">
        <v>1576476000</v>
      </c>
      <c r="O682" s="9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 s="22">
        <f t="shared" si="6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9">
        <f t="shared" si="62"/>
        <v>40898.25</v>
      </c>
      <c r="N683">
        <v>1324965600</v>
      </c>
      <c r="O683" s="9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 s="22">
        <f t="shared" si="6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9">
        <f t="shared" si="62"/>
        <v>41619.25</v>
      </c>
      <c r="N684">
        <v>1387519200</v>
      </c>
      <c r="O684" s="9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 s="22">
        <f t="shared" si="6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9">
        <f t="shared" si="62"/>
        <v>43359.208333333328</v>
      </c>
      <c r="N685">
        <v>1537246800</v>
      </c>
      <c r="O685" s="9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 s="22">
        <f t="shared" si="6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9">
        <f t="shared" si="62"/>
        <v>40358.208333333336</v>
      </c>
      <c r="N686">
        <v>1279515600</v>
      </c>
      <c r="O686" s="9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 s="22">
        <f t="shared" si="6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9">
        <f t="shared" si="62"/>
        <v>42239.208333333328</v>
      </c>
      <c r="N687">
        <v>1442379600</v>
      </c>
      <c r="O687" s="9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 s="22">
        <f t="shared" si="6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9">
        <f t="shared" si="62"/>
        <v>43186.208333333328</v>
      </c>
      <c r="N688">
        <v>1523077200</v>
      </c>
      <c r="O688" s="9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 s="22">
        <f t="shared" si="6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9">
        <f t="shared" si="62"/>
        <v>42806.25</v>
      </c>
      <c r="N689">
        <v>1489554000</v>
      </c>
      <c r="O689" s="9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 s="22">
        <f t="shared" si="6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9">
        <f t="shared" si="62"/>
        <v>43475.25</v>
      </c>
      <c r="N690">
        <v>1548482400</v>
      </c>
      <c r="O690" s="9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 s="22">
        <f t="shared" si="61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9">
        <f t="shared" si="62"/>
        <v>41576.208333333336</v>
      </c>
      <c r="N691">
        <v>1384063200</v>
      </c>
      <c r="O691" s="9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 s="22">
        <f t="shared" si="61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9">
        <f t="shared" si="62"/>
        <v>40874.25</v>
      </c>
      <c r="N692">
        <v>1322892000</v>
      </c>
      <c r="O692" s="9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 s="22">
        <f t="shared" si="6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9">
        <f t="shared" si="62"/>
        <v>41185.208333333336</v>
      </c>
      <c r="N693">
        <v>1350709200</v>
      </c>
      <c r="O693" s="9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 s="22">
        <f t="shared" si="61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9">
        <f t="shared" si="62"/>
        <v>43655.208333333328</v>
      </c>
      <c r="N694">
        <v>1564203600</v>
      </c>
      <c r="O694" s="9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 s="22">
        <f t="shared" si="6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9">
        <f t="shared" si="62"/>
        <v>43025.208333333328</v>
      </c>
      <c r="N695">
        <v>1509685200</v>
      </c>
      <c r="O695" s="9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 s="22">
        <f t="shared" si="61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9">
        <f t="shared" si="62"/>
        <v>43066.25</v>
      </c>
      <c r="N696">
        <v>1514959200</v>
      </c>
      <c r="O696" s="9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 s="22">
        <f t="shared" si="6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9">
        <f t="shared" si="62"/>
        <v>42322.25</v>
      </c>
      <c r="N697">
        <v>1448863200</v>
      </c>
      <c r="O697" s="9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 s="22">
        <f t="shared" si="6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9">
        <f t="shared" si="62"/>
        <v>42114.208333333328</v>
      </c>
      <c r="N698">
        <v>1429592400</v>
      </c>
      <c r="O698" s="9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 s="22">
        <f t="shared" si="6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9">
        <f t="shared" si="62"/>
        <v>43190.208333333328</v>
      </c>
      <c r="N699">
        <v>1522645200</v>
      </c>
      <c r="O699" s="9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 s="22">
        <f t="shared" si="6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9">
        <f t="shared" si="62"/>
        <v>40871.25</v>
      </c>
      <c r="N700">
        <v>1323324000</v>
      </c>
      <c r="O700" s="9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 s="22">
        <f t="shared" si="61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9">
        <f t="shared" si="62"/>
        <v>43641.208333333328</v>
      </c>
      <c r="N701">
        <v>1561525200</v>
      </c>
      <c r="O701" s="9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 s="22">
        <f t="shared" si="61"/>
        <v>3</v>
      </c>
      <c r="I702">
        <v>1</v>
      </c>
      <c r="J702" t="s">
        <v>21</v>
      </c>
      <c r="K702" t="s">
        <v>22</v>
      </c>
      <c r="L702">
        <v>1264399200</v>
      </c>
      <c r="M702" s="9">
        <f t="shared" si="62"/>
        <v>40203.25</v>
      </c>
      <c r="N702">
        <v>1265695200</v>
      </c>
      <c r="O702" s="9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 s="22">
        <f t="shared" si="6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9">
        <f t="shared" si="62"/>
        <v>40629.208333333336</v>
      </c>
      <c r="N703">
        <v>1301806800</v>
      </c>
      <c r="O703" s="9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 s="22">
        <f t="shared" si="61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9">
        <f t="shared" si="62"/>
        <v>41477.208333333336</v>
      </c>
      <c r="N704">
        <v>1374901200</v>
      </c>
      <c r="O704" s="9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 s="22">
        <f t="shared" si="6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9">
        <f t="shared" si="62"/>
        <v>41020.208333333336</v>
      </c>
      <c r="N705">
        <v>1336453200</v>
      </c>
      <c r="O705" s="9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E706/D706</f>
        <v>1.2278160919540231</v>
      </c>
      <c r="G706" t="s">
        <v>20</v>
      </c>
      <c r="H706" s="22">
        <f t="shared" si="61"/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9">
        <f t="shared" si="62"/>
        <v>42555.208333333328</v>
      </c>
      <c r="N706">
        <v>1468904400</v>
      </c>
      <c r="O706" s="9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0.99026517383618151</v>
      </c>
      <c r="G707" t="s">
        <v>14</v>
      </c>
      <c r="H707" s="22">
        <f t="shared" ref="H707:H770" si="67">E707/I707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9">
        <f t="shared" ref="M707:M770" si="68">(((L707/60)/60)/24)+DATE(1970,1,1)</f>
        <v>41619.25</v>
      </c>
      <c r="N707">
        <v>1387087200</v>
      </c>
      <c r="O707" s="9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_xlfn.TEXTBEFORE(R707,"/")</f>
        <v>publishing</v>
      </c>
      <c r="T707" t="str">
        <f t="shared" ref="T707:T770" si="71">_xlfn.TEXTAFTER(R707,"/")</f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 s="22">
        <f t="shared" si="67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9">
        <f t="shared" si="68"/>
        <v>43471.25</v>
      </c>
      <c r="N708">
        <v>1547445600</v>
      </c>
      <c r="O708" s="9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 s="22">
        <f t="shared" si="6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9">
        <f t="shared" si="68"/>
        <v>43442.25</v>
      </c>
      <c r="N709">
        <v>1547359200</v>
      </c>
      <c r="O709" s="9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 s="22">
        <f t="shared" si="6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9">
        <f t="shared" si="68"/>
        <v>42877.208333333328</v>
      </c>
      <c r="N710">
        <v>1496293200</v>
      </c>
      <c r="O710" s="9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 s="22">
        <f t="shared" si="6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9">
        <f t="shared" si="68"/>
        <v>41018.208333333336</v>
      </c>
      <c r="N711">
        <v>1335416400</v>
      </c>
      <c r="O711" s="9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 s="22">
        <f t="shared" si="6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9">
        <f t="shared" si="68"/>
        <v>43295.208333333328</v>
      </c>
      <c r="N712">
        <v>1532149200</v>
      </c>
      <c r="O712" s="9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 s="22">
        <f t="shared" si="67"/>
        <v>90</v>
      </c>
      <c r="I713">
        <v>14</v>
      </c>
      <c r="J713" t="s">
        <v>107</v>
      </c>
      <c r="K713" t="s">
        <v>108</v>
      </c>
      <c r="L713">
        <v>1453615200</v>
      </c>
      <c r="M713" s="9">
        <f t="shared" si="68"/>
        <v>42393.25</v>
      </c>
      <c r="N713">
        <v>1453788000</v>
      </c>
      <c r="O713" s="9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 s="22">
        <f t="shared" si="6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9">
        <f t="shared" si="68"/>
        <v>42559.208333333328</v>
      </c>
      <c r="N714">
        <v>1471496400</v>
      </c>
      <c r="O714" s="9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 s="22">
        <f t="shared" si="6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9">
        <f t="shared" si="68"/>
        <v>42604.208333333328</v>
      </c>
      <c r="N715">
        <v>1472878800</v>
      </c>
      <c r="O715" s="9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 s="22">
        <f t="shared" si="6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9">
        <f t="shared" si="68"/>
        <v>41870.208333333336</v>
      </c>
      <c r="N716">
        <v>1408510800</v>
      </c>
      <c r="O716" s="9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 s="22">
        <f t="shared" si="6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9">
        <f t="shared" si="68"/>
        <v>40397.208333333336</v>
      </c>
      <c r="N717">
        <v>1281589200</v>
      </c>
      <c r="O717" s="9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 s="22">
        <f t="shared" si="6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9">
        <f t="shared" si="68"/>
        <v>41465.208333333336</v>
      </c>
      <c r="N718">
        <v>1375851600</v>
      </c>
      <c r="O718" s="9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 s="22">
        <f t="shared" si="6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9">
        <f t="shared" si="68"/>
        <v>40777.208333333336</v>
      </c>
      <c r="N719">
        <v>1315803600</v>
      </c>
      <c r="O719" s="9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 s="22">
        <f t="shared" si="6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9">
        <f t="shared" si="68"/>
        <v>41442.208333333336</v>
      </c>
      <c r="N720">
        <v>1373691600</v>
      </c>
      <c r="O720" s="9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 s="22">
        <f t="shared" si="6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9">
        <f t="shared" si="68"/>
        <v>41058.208333333336</v>
      </c>
      <c r="N721">
        <v>1339218000</v>
      </c>
      <c r="O721" s="9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 s="22">
        <f t="shared" si="67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9">
        <f t="shared" si="68"/>
        <v>43152.25</v>
      </c>
      <c r="N722">
        <v>1520402400</v>
      </c>
      <c r="O722" s="9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 s="22">
        <f t="shared" si="67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9">
        <f t="shared" si="68"/>
        <v>43194.208333333328</v>
      </c>
      <c r="N723">
        <v>1523336400</v>
      </c>
      <c r="O723" s="9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 s="22">
        <f t="shared" si="6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9">
        <f t="shared" si="68"/>
        <v>43045.25</v>
      </c>
      <c r="N724">
        <v>1512280800</v>
      </c>
      <c r="O724" s="9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 s="22">
        <f t="shared" si="6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9">
        <f t="shared" si="68"/>
        <v>42431.25</v>
      </c>
      <c r="N725">
        <v>1458709200</v>
      </c>
      <c r="O725" s="9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 s="22">
        <f t="shared" si="6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9">
        <f t="shared" si="68"/>
        <v>41934.208333333336</v>
      </c>
      <c r="N726">
        <v>1414126800</v>
      </c>
      <c r="O726" s="9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 s="22">
        <f t="shared" si="6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9">
        <f t="shared" si="68"/>
        <v>41958.25</v>
      </c>
      <c r="N727">
        <v>1416204000</v>
      </c>
      <c r="O727" s="9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 s="22">
        <f t="shared" si="6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9">
        <f t="shared" si="68"/>
        <v>40476.208333333336</v>
      </c>
      <c r="N728">
        <v>1288501200</v>
      </c>
      <c r="O728" s="9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 s="22">
        <f t="shared" si="6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9">
        <f t="shared" si="68"/>
        <v>43485.25</v>
      </c>
      <c r="N729">
        <v>1552971600</v>
      </c>
      <c r="O729" s="9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 s="22">
        <f t="shared" si="67"/>
        <v>73.5</v>
      </c>
      <c r="I730">
        <v>10</v>
      </c>
      <c r="J730" t="s">
        <v>21</v>
      </c>
      <c r="K730" t="s">
        <v>22</v>
      </c>
      <c r="L730">
        <v>1464152400</v>
      </c>
      <c r="M730" s="9">
        <f t="shared" si="68"/>
        <v>42515.208333333328</v>
      </c>
      <c r="N730">
        <v>1465102800</v>
      </c>
      <c r="O730" s="9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 s="22">
        <f t="shared" si="6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9">
        <f t="shared" si="68"/>
        <v>41309.25</v>
      </c>
      <c r="N731">
        <v>1360130400</v>
      </c>
      <c r="O731" s="9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 s="22">
        <f t="shared" si="6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9">
        <f t="shared" si="68"/>
        <v>42147.208333333328</v>
      </c>
      <c r="N732">
        <v>1432875600</v>
      </c>
      <c r="O732" s="9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 s="22">
        <f t="shared" si="6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9">
        <f t="shared" si="68"/>
        <v>42939.208333333328</v>
      </c>
      <c r="N733">
        <v>1500872400</v>
      </c>
      <c r="O733" s="9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 s="22">
        <f t="shared" si="6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9">
        <f t="shared" si="68"/>
        <v>42816.208333333328</v>
      </c>
      <c r="N734">
        <v>1492146000</v>
      </c>
      <c r="O734" s="9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 s="22">
        <f t="shared" si="67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9">
        <f t="shared" si="68"/>
        <v>41844.208333333336</v>
      </c>
      <c r="N735">
        <v>1407301200</v>
      </c>
      <c r="O735" s="9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 s="22">
        <f t="shared" si="6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9">
        <f t="shared" si="68"/>
        <v>42763.25</v>
      </c>
      <c r="N736">
        <v>1486620000</v>
      </c>
      <c r="O736" s="9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 s="22">
        <f t="shared" si="6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9">
        <f t="shared" si="68"/>
        <v>42459.208333333328</v>
      </c>
      <c r="N737">
        <v>1459918800</v>
      </c>
      <c r="O737" s="9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 s="22">
        <f t="shared" si="67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9">
        <f t="shared" si="68"/>
        <v>42055.25</v>
      </c>
      <c r="N738">
        <v>1424757600</v>
      </c>
      <c r="O738" s="9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 s="22">
        <f t="shared" si="6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9">
        <f t="shared" si="68"/>
        <v>42685.25</v>
      </c>
      <c r="N739">
        <v>1479880800</v>
      </c>
      <c r="O739" s="9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 s="22">
        <f t="shared" si="67"/>
        <v>103.8</v>
      </c>
      <c r="I740">
        <v>15</v>
      </c>
      <c r="J740" t="s">
        <v>21</v>
      </c>
      <c r="K740" t="s">
        <v>22</v>
      </c>
      <c r="L740">
        <v>1416117600</v>
      </c>
      <c r="M740" s="9">
        <f t="shared" si="68"/>
        <v>41959.25</v>
      </c>
      <c r="N740">
        <v>1418018400</v>
      </c>
      <c r="O740" s="9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 s="22">
        <f t="shared" si="6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9">
        <f t="shared" si="68"/>
        <v>41089.208333333336</v>
      </c>
      <c r="N741">
        <v>1341032400</v>
      </c>
      <c r="O741" s="9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 s="22">
        <f t="shared" si="67"/>
        <v>99.5</v>
      </c>
      <c r="I742">
        <v>16</v>
      </c>
      <c r="J742" t="s">
        <v>21</v>
      </c>
      <c r="K742" t="s">
        <v>22</v>
      </c>
      <c r="L742">
        <v>1486101600</v>
      </c>
      <c r="M742" s="9">
        <f t="shared" si="68"/>
        <v>42769.25</v>
      </c>
      <c r="N742">
        <v>1486360800</v>
      </c>
      <c r="O742" s="9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 s="22">
        <f t="shared" si="6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9">
        <f t="shared" si="68"/>
        <v>40321.208333333336</v>
      </c>
      <c r="N743">
        <v>1274677200</v>
      </c>
      <c r="O743" s="9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 s="22">
        <f t="shared" si="6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9">
        <f t="shared" si="68"/>
        <v>40197.25</v>
      </c>
      <c r="N744">
        <v>1267509600</v>
      </c>
      <c r="O744" s="9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 s="22">
        <f t="shared" si="67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9">
        <f t="shared" si="68"/>
        <v>42298.208333333328</v>
      </c>
      <c r="N745">
        <v>1445922000</v>
      </c>
      <c r="O745" s="9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 s="22">
        <f t="shared" si="6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9">
        <f t="shared" si="68"/>
        <v>43322.208333333328</v>
      </c>
      <c r="N746">
        <v>1534050000</v>
      </c>
      <c r="O746" s="9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 s="22">
        <f t="shared" si="67"/>
        <v>61.5</v>
      </c>
      <c r="I747">
        <v>34</v>
      </c>
      <c r="J747" t="s">
        <v>21</v>
      </c>
      <c r="K747" t="s">
        <v>22</v>
      </c>
      <c r="L747">
        <v>1275195600</v>
      </c>
      <c r="M747" s="9">
        <f t="shared" si="68"/>
        <v>40328.208333333336</v>
      </c>
      <c r="N747">
        <v>1277528400</v>
      </c>
      <c r="O747" s="9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 s="22">
        <f t="shared" si="67"/>
        <v>35</v>
      </c>
      <c r="I748">
        <v>3388</v>
      </c>
      <c r="J748" t="s">
        <v>21</v>
      </c>
      <c r="K748" t="s">
        <v>22</v>
      </c>
      <c r="L748">
        <v>1318136400</v>
      </c>
      <c r="M748" s="9">
        <f t="shared" si="68"/>
        <v>40825.208333333336</v>
      </c>
      <c r="N748">
        <v>1318568400</v>
      </c>
      <c r="O748" s="9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 s="22">
        <f t="shared" si="6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9">
        <f t="shared" si="68"/>
        <v>40423.208333333336</v>
      </c>
      <c r="N749">
        <v>1284354000</v>
      </c>
      <c r="O749" s="9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 s="22">
        <f t="shared" si="6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9">
        <f t="shared" si="68"/>
        <v>40238.25</v>
      </c>
      <c r="N750">
        <v>1269579600</v>
      </c>
      <c r="O750" s="9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 s="22">
        <f t="shared" si="6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9">
        <f t="shared" si="68"/>
        <v>41920.208333333336</v>
      </c>
      <c r="N751">
        <v>1413781200</v>
      </c>
      <c r="O751" s="9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 s="22">
        <f t="shared" si="67"/>
        <v>1</v>
      </c>
      <c r="I752">
        <v>1</v>
      </c>
      <c r="J752" t="s">
        <v>40</v>
      </c>
      <c r="K752" t="s">
        <v>41</v>
      </c>
      <c r="L752">
        <v>1277960400</v>
      </c>
      <c r="M752" s="9">
        <f t="shared" si="68"/>
        <v>40360.208333333336</v>
      </c>
      <c r="N752">
        <v>1280120400</v>
      </c>
      <c r="O752" s="9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 s="22">
        <f t="shared" si="6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9">
        <f t="shared" si="68"/>
        <v>42446.208333333328</v>
      </c>
      <c r="N753">
        <v>1459486800</v>
      </c>
      <c r="O753" s="9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 s="22">
        <f t="shared" si="6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9">
        <f t="shared" si="68"/>
        <v>40395.208333333336</v>
      </c>
      <c r="N754">
        <v>1282539600</v>
      </c>
      <c r="O754" s="9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 s="22">
        <f t="shared" si="6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9">
        <f t="shared" si="68"/>
        <v>40321.208333333336</v>
      </c>
      <c r="N755">
        <v>1275886800</v>
      </c>
      <c r="O755" s="9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 s="22">
        <f t="shared" si="6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9">
        <f t="shared" si="68"/>
        <v>41210.208333333336</v>
      </c>
      <c r="N756">
        <v>1355983200</v>
      </c>
      <c r="O756" s="9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 s="22">
        <f t="shared" si="6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9">
        <f t="shared" si="68"/>
        <v>43096.25</v>
      </c>
      <c r="N757">
        <v>1515391200</v>
      </c>
      <c r="O757" s="9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 s="22">
        <f t="shared" si="6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9">
        <f t="shared" si="68"/>
        <v>42024.25</v>
      </c>
      <c r="N758">
        <v>1422252000</v>
      </c>
      <c r="O758" s="9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 s="22">
        <f t="shared" si="6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9">
        <f t="shared" si="68"/>
        <v>40675.208333333336</v>
      </c>
      <c r="N759">
        <v>1305522000</v>
      </c>
      <c r="O759" s="9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 s="22">
        <f t="shared" si="6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9">
        <f t="shared" si="68"/>
        <v>41936.208333333336</v>
      </c>
      <c r="N760">
        <v>1414904400</v>
      </c>
      <c r="O760" s="9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 s="22">
        <f t="shared" si="6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9">
        <f t="shared" si="68"/>
        <v>43136.25</v>
      </c>
      <c r="N761">
        <v>1520402400</v>
      </c>
      <c r="O761" s="9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 s="22">
        <f t="shared" si="6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9">
        <f t="shared" si="68"/>
        <v>43678.208333333328</v>
      </c>
      <c r="N762">
        <v>1567141200</v>
      </c>
      <c r="O762" s="9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 s="22">
        <f t="shared" si="6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9">
        <f t="shared" si="68"/>
        <v>42938.208333333328</v>
      </c>
      <c r="N763">
        <v>1501131600</v>
      </c>
      <c r="O763" s="9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 s="22">
        <f t="shared" si="67"/>
        <v>62.04</v>
      </c>
      <c r="I764">
        <v>100</v>
      </c>
      <c r="J764" t="s">
        <v>26</v>
      </c>
      <c r="K764" t="s">
        <v>27</v>
      </c>
      <c r="L764">
        <v>1354082400</v>
      </c>
      <c r="M764" s="9">
        <f t="shared" si="68"/>
        <v>41241.25</v>
      </c>
      <c r="N764">
        <v>1355032800</v>
      </c>
      <c r="O764" s="9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 s="22">
        <f t="shared" si="6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9">
        <f t="shared" si="68"/>
        <v>41037.208333333336</v>
      </c>
      <c r="N765">
        <v>1339477200</v>
      </c>
      <c r="O765" s="9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 s="22">
        <f t="shared" si="6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9">
        <f t="shared" si="68"/>
        <v>40676.208333333336</v>
      </c>
      <c r="N766">
        <v>1305954000</v>
      </c>
      <c r="O766" s="9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 s="22">
        <f t="shared" si="6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9">
        <f t="shared" si="68"/>
        <v>42840.208333333328</v>
      </c>
      <c r="N767">
        <v>1494392400</v>
      </c>
      <c r="O767" s="9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 s="22">
        <f t="shared" si="6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9">
        <f t="shared" si="68"/>
        <v>43362.208333333328</v>
      </c>
      <c r="N768">
        <v>1537419600</v>
      </c>
      <c r="O768" s="9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 s="22">
        <f t="shared" si="6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9">
        <f t="shared" si="68"/>
        <v>42283.208333333328</v>
      </c>
      <c r="N769">
        <v>1447999200</v>
      </c>
      <c r="O769" s="9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E770/D770</f>
        <v>2.31</v>
      </c>
      <c r="G770" t="s">
        <v>20</v>
      </c>
      <c r="H770" s="22">
        <f t="shared" si="67"/>
        <v>73.92</v>
      </c>
      <c r="I770">
        <v>150</v>
      </c>
      <c r="J770" t="s">
        <v>21</v>
      </c>
      <c r="K770" t="s">
        <v>22</v>
      </c>
      <c r="L770">
        <v>1386741600</v>
      </c>
      <c r="M770" s="9">
        <f t="shared" si="68"/>
        <v>41619.25</v>
      </c>
      <c r="N770">
        <v>1388037600</v>
      </c>
      <c r="O770" s="9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0.86867834394904464</v>
      </c>
      <c r="G771" t="s">
        <v>14</v>
      </c>
      <c r="H771" s="22">
        <f t="shared" ref="H771:H834" si="73">E771/I771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9">
        <f t="shared" ref="M771:M834" si="74">(((L771/60)/60)/24)+DATE(1970,1,1)</f>
        <v>41501.208333333336</v>
      </c>
      <c r="N771">
        <v>1378789200</v>
      </c>
      <c r="O771" s="9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_xlfn.TEXTBEFORE(R771,"/")</f>
        <v>games</v>
      </c>
      <c r="T771" t="str">
        <f t="shared" ref="T771:T834" si="77">_xlfn.TEXTAFTER(R771,"/")</f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 s="22">
        <f t="shared" si="73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9">
        <f t="shared" si="74"/>
        <v>41743.208333333336</v>
      </c>
      <c r="N772">
        <v>1398056400</v>
      </c>
      <c r="O772" s="9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 s="22">
        <f t="shared" si="73"/>
        <v>106.5</v>
      </c>
      <c r="I773">
        <v>26</v>
      </c>
      <c r="J773" t="s">
        <v>21</v>
      </c>
      <c r="K773" t="s">
        <v>22</v>
      </c>
      <c r="L773">
        <v>1548482400</v>
      </c>
      <c r="M773" s="9">
        <f t="shared" si="74"/>
        <v>43491.25</v>
      </c>
      <c r="N773">
        <v>1550815200</v>
      </c>
      <c r="O773" s="9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 s="22">
        <f t="shared" si="73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9">
        <f t="shared" si="74"/>
        <v>43505.25</v>
      </c>
      <c r="N774">
        <v>1550037600</v>
      </c>
      <c r="O774" s="9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 s="22">
        <f t="shared" si="73"/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9">
        <f t="shared" si="74"/>
        <v>42838.208333333328</v>
      </c>
      <c r="N775">
        <v>1492923600</v>
      </c>
      <c r="O775" s="9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 s="22">
        <f t="shared" si="73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9">
        <f t="shared" si="74"/>
        <v>42513.208333333328</v>
      </c>
      <c r="N776">
        <v>1467522000</v>
      </c>
      <c r="O776" s="9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 s="22">
        <f t="shared" si="73"/>
        <v>96.8</v>
      </c>
      <c r="I777">
        <v>10</v>
      </c>
      <c r="J777" t="s">
        <v>21</v>
      </c>
      <c r="K777" t="s">
        <v>22</v>
      </c>
      <c r="L777">
        <v>1415253600</v>
      </c>
      <c r="M777" s="9">
        <f t="shared" si="74"/>
        <v>41949.25</v>
      </c>
      <c r="N777">
        <v>1416117600</v>
      </c>
      <c r="O777" s="9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 s="22">
        <f t="shared" si="73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9">
        <f t="shared" si="74"/>
        <v>43650.208333333328</v>
      </c>
      <c r="N778">
        <v>1563771600</v>
      </c>
      <c r="O778" s="9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 s="22">
        <f t="shared" si="73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9">
        <f t="shared" si="74"/>
        <v>40809.208333333336</v>
      </c>
      <c r="N779">
        <v>1319259600</v>
      </c>
      <c r="O779" s="9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 s="22">
        <f t="shared" si="73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9">
        <f t="shared" si="74"/>
        <v>40768.208333333336</v>
      </c>
      <c r="N780">
        <v>1313643600</v>
      </c>
      <c r="O780" s="9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 s="22">
        <f t="shared" si="73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9">
        <f t="shared" si="74"/>
        <v>42230.208333333328</v>
      </c>
      <c r="N781">
        <v>1440306000</v>
      </c>
      <c r="O781" s="9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 s="22">
        <f t="shared" si="73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9">
        <f t="shared" si="74"/>
        <v>42573.208333333328</v>
      </c>
      <c r="N782">
        <v>1470805200</v>
      </c>
      <c r="O782" s="9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 s="22">
        <f t="shared" si="73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9">
        <f t="shared" si="74"/>
        <v>40482.208333333336</v>
      </c>
      <c r="N783">
        <v>1292911200</v>
      </c>
      <c r="O783" s="9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 s="22">
        <f t="shared" si="73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9">
        <f t="shared" si="74"/>
        <v>40603.25</v>
      </c>
      <c r="N784">
        <v>1301374800</v>
      </c>
      <c r="O784" s="9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 s="22">
        <f t="shared" si="73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9">
        <f t="shared" si="74"/>
        <v>41625.25</v>
      </c>
      <c r="N785">
        <v>1387864800</v>
      </c>
      <c r="O785" s="9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 s="22">
        <f t="shared" si="73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9">
        <f t="shared" si="74"/>
        <v>42435.25</v>
      </c>
      <c r="N786">
        <v>1458190800</v>
      </c>
      <c r="O786" s="9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 s="22">
        <f t="shared" si="73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9">
        <f t="shared" si="74"/>
        <v>43582.208333333328</v>
      </c>
      <c r="N787">
        <v>1559278800</v>
      </c>
      <c r="O787" s="9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 s="22">
        <f t="shared" si="73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9">
        <f t="shared" si="74"/>
        <v>43186.208333333328</v>
      </c>
      <c r="N788">
        <v>1522731600</v>
      </c>
      <c r="O788" s="9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 s="22">
        <f t="shared" si="73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9">
        <f t="shared" si="74"/>
        <v>40684.208333333336</v>
      </c>
      <c r="N789">
        <v>1306731600</v>
      </c>
      <c r="O789" s="9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 s="22">
        <f t="shared" si="73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9">
        <f t="shared" si="74"/>
        <v>41202.208333333336</v>
      </c>
      <c r="N790">
        <v>1352527200</v>
      </c>
      <c r="O790" s="9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 s="22">
        <f t="shared" si="73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9">
        <f t="shared" si="74"/>
        <v>41786.208333333336</v>
      </c>
      <c r="N791">
        <v>1404363600</v>
      </c>
      <c r="O791" s="9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 s="22">
        <f t="shared" si="73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9">
        <f t="shared" si="74"/>
        <v>40223.25</v>
      </c>
      <c r="N792">
        <v>1266645600</v>
      </c>
      <c r="O792" s="9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 s="22">
        <f t="shared" si="73"/>
        <v>90</v>
      </c>
      <c r="I793">
        <v>6</v>
      </c>
      <c r="J793" t="s">
        <v>21</v>
      </c>
      <c r="K793" t="s">
        <v>22</v>
      </c>
      <c r="L793">
        <v>1481436000</v>
      </c>
      <c r="M793" s="9">
        <f t="shared" si="74"/>
        <v>42715.25</v>
      </c>
      <c r="N793">
        <v>1482818400</v>
      </c>
      <c r="O793" s="9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 s="22">
        <f t="shared" si="73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9">
        <f t="shared" si="74"/>
        <v>41451.208333333336</v>
      </c>
      <c r="N794">
        <v>1374642000</v>
      </c>
      <c r="O794" s="9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 s="22">
        <f t="shared" si="73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9">
        <f t="shared" si="74"/>
        <v>41450.208333333336</v>
      </c>
      <c r="N795">
        <v>1372482000</v>
      </c>
      <c r="O795" s="9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 s="22">
        <f t="shared" si="73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9">
        <f t="shared" si="74"/>
        <v>43091.25</v>
      </c>
      <c r="N796">
        <v>1514959200</v>
      </c>
      <c r="O796" s="9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 s="22">
        <f t="shared" si="73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9">
        <f t="shared" si="74"/>
        <v>42675.208333333328</v>
      </c>
      <c r="N797">
        <v>1478235600</v>
      </c>
      <c r="O797" s="9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 s="22">
        <f t="shared" si="73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9">
        <f t="shared" si="74"/>
        <v>41859.208333333336</v>
      </c>
      <c r="N798">
        <v>1408078800</v>
      </c>
      <c r="O798" s="9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 s="22">
        <f t="shared" si="73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9">
        <f t="shared" si="74"/>
        <v>43464.25</v>
      </c>
      <c r="N799">
        <v>1548136800</v>
      </c>
      <c r="O799" s="9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 s="22">
        <f t="shared" si="73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9">
        <f t="shared" si="74"/>
        <v>41060.208333333336</v>
      </c>
      <c r="N800">
        <v>1340859600</v>
      </c>
      <c r="O800" s="9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 s="22">
        <f t="shared" si="73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9">
        <f t="shared" si="74"/>
        <v>42399.25</v>
      </c>
      <c r="N801">
        <v>1454479200</v>
      </c>
      <c r="O801" s="9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 s="22">
        <f t="shared" si="73"/>
        <v>1</v>
      </c>
      <c r="I802">
        <v>1</v>
      </c>
      <c r="J802" t="s">
        <v>98</v>
      </c>
      <c r="K802" t="s">
        <v>99</v>
      </c>
      <c r="L802">
        <v>1434085200</v>
      </c>
      <c r="M802" s="9">
        <f t="shared" si="74"/>
        <v>42167.208333333328</v>
      </c>
      <c r="N802">
        <v>1434430800</v>
      </c>
      <c r="O802" s="9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 s="22">
        <f t="shared" si="73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9">
        <f t="shared" si="74"/>
        <v>43830.25</v>
      </c>
      <c r="N803">
        <v>1579672800</v>
      </c>
      <c r="O803" s="9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 s="22">
        <f t="shared" si="73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9">
        <f t="shared" si="74"/>
        <v>43650.208333333328</v>
      </c>
      <c r="N804">
        <v>1562389200</v>
      </c>
      <c r="O804" s="9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 s="22">
        <f t="shared" si="73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9">
        <f t="shared" si="74"/>
        <v>43492.25</v>
      </c>
      <c r="N805">
        <v>1551506400</v>
      </c>
      <c r="O805" s="9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 s="22">
        <f t="shared" si="73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9">
        <f t="shared" si="74"/>
        <v>43102.25</v>
      </c>
      <c r="N806">
        <v>1516600800</v>
      </c>
      <c r="O806" s="9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 s="22">
        <f t="shared" si="73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9">
        <f t="shared" si="74"/>
        <v>41958.25</v>
      </c>
      <c r="N807">
        <v>1420437600</v>
      </c>
      <c r="O807" s="9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 s="22">
        <f t="shared" si="73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9">
        <f t="shared" si="74"/>
        <v>40973.25</v>
      </c>
      <c r="N808">
        <v>1332997200</v>
      </c>
      <c r="O808" s="9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 s="22">
        <f t="shared" si="73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9">
        <f t="shared" si="74"/>
        <v>43753.208333333328</v>
      </c>
      <c r="N809">
        <v>1574920800</v>
      </c>
      <c r="O809" s="9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 s="22">
        <f t="shared" si="73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9">
        <f t="shared" si="74"/>
        <v>42507.208333333328</v>
      </c>
      <c r="N810">
        <v>1464930000</v>
      </c>
      <c r="O810" s="9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 s="22">
        <f t="shared" si="73"/>
        <v>42</v>
      </c>
      <c r="I811">
        <v>2108</v>
      </c>
      <c r="J811" t="s">
        <v>98</v>
      </c>
      <c r="K811" t="s">
        <v>99</v>
      </c>
      <c r="L811">
        <v>1344920400</v>
      </c>
      <c r="M811" s="9">
        <f t="shared" si="74"/>
        <v>41135.208333333336</v>
      </c>
      <c r="N811">
        <v>1345006800</v>
      </c>
      <c r="O811" s="9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 s="22">
        <f t="shared" si="73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9">
        <f t="shared" si="74"/>
        <v>43067.25</v>
      </c>
      <c r="N812">
        <v>1512712800</v>
      </c>
      <c r="O812" s="9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 s="22">
        <f t="shared" si="73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9">
        <f t="shared" si="74"/>
        <v>42378.25</v>
      </c>
      <c r="N813">
        <v>1452492000</v>
      </c>
      <c r="O813" s="9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 s="22">
        <f t="shared" si="73"/>
        <v>48</v>
      </c>
      <c r="I814">
        <v>2805</v>
      </c>
      <c r="J814" t="s">
        <v>15</v>
      </c>
      <c r="K814" t="s">
        <v>16</v>
      </c>
      <c r="L814">
        <v>1523854800</v>
      </c>
      <c r="M814" s="9">
        <f t="shared" si="74"/>
        <v>43206.208333333328</v>
      </c>
      <c r="N814">
        <v>1524286800</v>
      </c>
      <c r="O814" s="9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 s="22">
        <f t="shared" si="73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9">
        <f t="shared" si="74"/>
        <v>41148.208333333336</v>
      </c>
      <c r="N815">
        <v>1346907600</v>
      </c>
      <c r="O815" s="9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 s="22">
        <f t="shared" si="73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9">
        <f t="shared" si="74"/>
        <v>42517.208333333328</v>
      </c>
      <c r="N816">
        <v>1464498000</v>
      </c>
      <c r="O816" s="9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 s="22">
        <f t="shared" si="73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9">
        <f t="shared" si="74"/>
        <v>43068.25</v>
      </c>
      <c r="N817">
        <v>1514181600</v>
      </c>
      <c r="O817" s="9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 s="22">
        <f t="shared" si="73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9">
        <f t="shared" si="74"/>
        <v>41680.25</v>
      </c>
      <c r="N818">
        <v>1392184800</v>
      </c>
      <c r="O818" s="9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 s="22">
        <f t="shared" si="73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9">
        <f t="shared" si="74"/>
        <v>43589.208333333328</v>
      </c>
      <c r="N819">
        <v>1559365200</v>
      </c>
      <c r="O819" s="9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 s="22">
        <f t="shared" si="73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9">
        <f t="shared" si="74"/>
        <v>43486.25</v>
      </c>
      <c r="N820">
        <v>1549173600</v>
      </c>
      <c r="O820" s="9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 s="22">
        <f t="shared" si="73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9">
        <f t="shared" si="74"/>
        <v>41237.25</v>
      </c>
      <c r="N821">
        <v>1355032800</v>
      </c>
      <c r="O821" s="9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 s="22">
        <f t="shared" si="73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9">
        <f t="shared" si="74"/>
        <v>43310.208333333328</v>
      </c>
      <c r="N822">
        <v>1533963600</v>
      </c>
      <c r="O822" s="9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 s="22">
        <f t="shared" si="73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9">
        <f t="shared" si="74"/>
        <v>42794.25</v>
      </c>
      <c r="N823">
        <v>1489381200</v>
      </c>
      <c r="O823" s="9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 s="22">
        <f t="shared" si="73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9">
        <f t="shared" si="74"/>
        <v>41698.25</v>
      </c>
      <c r="N824">
        <v>1395032400</v>
      </c>
      <c r="O824" s="9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 s="22">
        <f t="shared" si="73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9">
        <f t="shared" si="74"/>
        <v>41892.208333333336</v>
      </c>
      <c r="N825">
        <v>1412485200</v>
      </c>
      <c r="O825" s="9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 s="22">
        <f t="shared" si="73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9">
        <f t="shared" si="74"/>
        <v>40348.208333333336</v>
      </c>
      <c r="N826">
        <v>1279688400</v>
      </c>
      <c r="O826" s="9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 s="22">
        <f t="shared" si="73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9">
        <f t="shared" si="74"/>
        <v>42941.208333333328</v>
      </c>
      <c r="N827">
        <v>1501995600</v>
      </c>
      <c r="O827" s="9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 s="22">
        <f t="shared" si="73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9">
        <f t="shared" si="74"/>
        <v>40525.25</v>
      </c>
      <c r="N828">
        <v>1294639200</v>
      </c>
      <c r="O828" s="9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 s="22">
        <f t="shared" si="73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9">
        <f t="shared" si="74"/>
        <v>40666.208333333336</v>
      </c>
      <c r="N829">
        <v>1305435600</v>
      </c>
      <c r="O829" s="9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 s="22">
        <f t="shared" si="73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9">
        <f t="shared" si="74"/>
        <v>43340.208333333328</v>
      </c>
      <c r="N830">
        <v>1537592400</v>
      </c>
      <c r="O830" s="9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 s="22">
        <f t="shared" si="73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9">
        <f t="shared" si="74"/>
        <v>42164.208333333328</v>
      </c>
      <c r="N831">
        <v>1435122000</v>
      </c>
      <c r="O831" s="9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 s="22">
        <f t="shared" si="73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9">
        <f t="shared" si="74"/>
        <v>43103.25</v>
      </c>
      <c r="N832">
        <v>1520056800</v>
      </c>
      <c r="O832" s="9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 s="22">
        <f t="shared" si="73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9">
        <f t="shared" si="74"/>
        <v>40994.208333333336</v>
      </c>
      <c r="N833">
        <v>1335675600</v>
      </c>
      <c r="O833" s="9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E834/D834</f>
        <v>3.1517592592592591</v>
      </c>
      <c r="G834" t="s">
        <v>20</v>
      </c>
      <c r="H834" s="22">
        <f t="shared" si="73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9">
        <f t="shared" si="74"/>
        <v>42299.208333333328</v>
      </c>
      <c r="N834">
        <v>1448431200</v>
      </c>
      <c r="O834" s="9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1.5769117647058823</v>
      </c>
      <c r="G835" t="s">
        <v>20</v>
      </c>
      <c r="H835" s="22">
        <f t="shared" ref="H835:H898" si="79">E835/I835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9">
        <f t="shared" ref="M835:M898" si="80">(((L835/60)/60)/24)+DATE(1970,1,1)</f>
        <v>40588.25</v>
      </c>
      <c r="N835">
        <v>1298613600</v>
      </c>
      <c r="O835" s="9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_xlfn.TEXTBEFORE(R835,"/")</f>
        <v>publishing</v>
      </c>
      <c r="T835" t="str">
        <f t="shared" ref="T835:T898" si="83">_xlfn.TEXTAFTER(R835,"/")</f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 s="22">
        <f t="shared" si="79"/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9">
        <f t="shared" si="80"/>
        <v>41448.208333333336</v>
      </c>
      <c r="N836">
        <v>1372482000</v>
      </c>
      <c r="O836" s="9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 s="22">
        <f t="shared" si="79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9">
        <f t="shared" si="80"/>
        <v>42063.25</v>
      </c>
      <c r="N837">
        <v>1425621600</v>
      </c>
      <c r="O837" s="9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 s="22">
        <f t="shared" si="79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9">
        <f t="shared" si="80"/>
        <v>40214.25</v>
      </c>
      <c r="N838">
        <v>1266300000</v>
      </c>
      <c r="O838" s="9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 s="22">
        <f t="shared" si="79"/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9">
        <f t="shared" si="80"/>
        <v>40629.208333333336</v>
      </c>
      <c r="N839">
        <v>1305867600</v>
      </c>
      <c r="O839" s="9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 s="22">
        <f t="shared" si="79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9">
        <f t="shared" si="80"/>
        <v>43370.208333333328</v>
      </c>
      <c r="N840">
        <v>1538802000</v>
      </c>
      <c r="O840" s="9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 s="22">
        <f t="shared" si="79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9">
        <f t="shared" si="80"/>
        <v>41715.208333333336</v>
      </c>
      <c r="N841">
        <v>1398920400</v>
      </c>
      <c r="O841" s="9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 s="22">
        <f t="shared" si="79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9">
        <f t="shared" si="80"/>
        <v>41836.208333333336</v>
      </c>
      <c r="N842">
        <v>1405659600</v>
      </c>
      <c r="O842" s="9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 s="22">
        <f t="shared" si="79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9">
        <f t="shared" si="80"/>
        <v>42419.25</v>
      </c>
      <c r="N843">
        <v>1457244000</v>
      </c>
      <c r="O843" s="9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 s="22">
        <f t="shared" si="79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9">
        <f t="shared" si="80"/>
        <v>43266.208333333328</v>
      </c>
      <c r="N844">
        <v>1529298000</v>
      </c>
      <c r="O844" s="9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 s="22">
        <f t="shared" si="79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9">
        <f t="shared" si="80"/>
        <v>43338.208333333328</v>
      </c>
      <c r="N845">
        <v>1535778000</v>
      </c>
      <c r="O845" s="9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 s="22">
        <f t="shared" si="79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9">
        <f t="shared" si="80"/>
        <v>40930.25</v>
      </c>
      <c r="N846">
        <v>1327471200</v>
      </c>
      <c r="O846" s="9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 s="22">
        <f t="shared" si="79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9">
        <f t="shared" si="80"/>
        <v>43235.208333333328</v>
      </c>
      <c r="N847">
        <v>1529557200</v>
      </c>
      <c r="O847" s="9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 s="22">
        <f t="shared" si="79"/>
        <v>105.9375</v>
      </c>
      <c r="I848">
        <v>48</v>
      </c>
      <c r="J848" t="s">
        <v>21</v>
      </c>
      <c r="K848" t="s">
        <v>22</v>
      </c>
      <c r="L848">
        <v>1532149200</v>
      </c>
      <c r="M848" s="9">
        <f t="shared" si="80"/>
        <v>43302.208333333328</v>
      </c>
      <c r="N848">
        <v>1535259600</v>
      </c>
      <c r="O848" s="9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 s="22">
        <f t="shared" si="79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9">
        <f t="shared" si="80"/>
        <v>43107.25</v>
      </c>
      <c r="N849">
        <v>1515564000</v>
      </c>
      <c r="O849" s="9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 s="22">
        <f t="shared" si="79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9">
        <f t="shared" si="80"/>
        <v>40341.208333333336</v>
      </c>
      <c r="N850">
        <v>1277096400</v>
      </c>
      <c r="O850" s="9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 s="22">
        <f t="shared" si="79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9">
        <f t="shared" si="80"/>
        <v>40948.25</v>
      </c>
      <c r="N851">
        <v>1329026400</v>
      </c>
      <c r="O851" s="9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 s="22">
        <f t="shared" si="79"/>
        <v>1</v>
      </c>
      <c r="I852">
        <v>1</v>
      </c>
      <c r="J852" t="s">
        <v>21</v>
      </c>
      <c r="K852" t="s">
        <v>22</v>
      </c>
      <c r="L852">
        <v>1321682400</v>
      </c>
      <c r="M852" s="9">
        <f t="shared" si="80"/>
        <v>40866.25</v>
      </c>
      <c r="N852">
        <v>1322978400</v>
      </c>
      <c r="O852" s="9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 s="22">
        <f t="shared" si="79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9">
        <f t="shared" si="80"/>
        <v>41031.208333333336</v>
      </c>
      <c r="N853">
        <v>1338786000</v>
      </c>
      <c r="O853" s="9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 s="22">
        <f t="shared" si="79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9">
        <f t="shared" si="80"/>
        <v>40740.208333333336</v>
      </c>
      <c r="N854">
        <v>1311656400</v>
      </c>
      <c r="O854" s="9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 s="22">
        <f t="shared" si="79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9">
        <f t="shared" si="80"/>
        <v>40714.208333333336</v>
      </c>
      <c r="N855">
        <v>1308978000</v>
      </c>
      <c r="O855" s="9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 s="22">
        <f t="shared" si="79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9">
        <f t="shared" si="80"/>
        <v>43787.25</v>
      </c>
      <c r="N856">
        <v>1576389600</v>
      </c>
      <c r="O856" s="9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 s="22">
        <f t="shared" si="79"/>
        <v>53</v>
      </c>
      <c r="I857">
        <v>452</v>
      </c>
      <c r="J857" t="s">
        <v>26</v>
      </c>
      <c r="K857" t="s">
        <v>27</v>
      </c>
      <c r="L857">
        <v>1308373200</v>
      </c>
      <c r="M857" s="9">
        <f t="shared" si="80"/>
        <v>40712.208333333336</v>
      </c>
      <c r="N857">
        <v>1311051600</v>
      </c>
      <c r="O857" s="9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 s="22">
        <f t="shared" si="79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9">
        <f t="shared" si="80"/>
        <v>41023.208333333336</v>
      </c>
      <c r="N858">
        <v>1336712400</v>
      </c>
      <c r="O858" s="9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 s="22">
        <f t="shared" si="79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9">
        <f t="shared" si="80"/>
        <v>40944.25</v>
      </c>
      <c r="N859">
        <v>1330408800</v>
      </c>
      <c r="O859" s="9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 s="22">
        <f t="shared" si="79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9">
        <f t="shared" si="80"/>
        <v>43211.208333333328</v>
      </c>
      <c r="N860">
        <v>1524891600</v>
      </c>
      <c r="O860" s="9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 s="22">
        <f t="shared" si="79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9">
        <f t="shared" si="80"/>
        <v>41334.25</v>
      </c>
      <c r="N861">
        <v>1363669200</v>
      </c>
      <c r="O861" s="9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 s="22">
        <f t="shared" si="79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9">
        <f t="shared" si="80"/>
        <v>43515.25</v>
      </c>
      <c r="N862">
        <v>1551420000</v>
      </c>
      <c r="O862" s="9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 s="22">
        <f t="shared" si="79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9">
        <f t="shared" si="80"/>
        <v>40258.208333333336</v>
      </c>
      <c r="N863">
        <v>1269838800</v>
      </c>
      <c r="O863" s="9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 s="22">
        <f t="shared" si="79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9">
        <f t="shared" si="80"/>
        <v>40756.208333333336</v>
      </c>
      <c r="N864">
        <v>1312520400</v>
      </c>
      <c r="O864" s="9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 s="22">
        <f t="shared" si="79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9">
        <f t="shared" si="80"/>
        <v>42172.208333333328</v>
      </c>
      <c r="N865">
        <v>1436504400</v>
      </c>
      <c r="O865" s="9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 s="22">
        <f t="shared" si="79"/>
        <v>97.18</v>
      </c>
      <c r="I866">
        <v>150</v>
      </c>
      <c r="J866" t="s">
        <v>21</v>
      </c>
      <c r="K866" t="s">
        <v>22</v>
      </c>
      <c r="L866">
        <v>1471582800</v>
      </c>
      <c r="M866" s="9">
        <f t="shared" si="80"/>
        <v>42601.208333333328</v>
      </c>
      <c r="N866">
        <v>1472014800</v>
      </c>
      <c r="O866" s="9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 s="22">
        <f t="shared" si="79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9">
        <f t="shared" si="80"/>
        <v>41897.208333333336</v>
      </c>
      <c r="N867">
        <v>1411534800</v>
      </c>
      <c r="O867" s="9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 s="22">
        <f t="shared" si="79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9">
        <f t="shared" si="80"/>
        <v>40671.208333333336</v>
      </c>
      <c r="N868">
        <v>1304917200</v>
      </c>
      <c r="O868" s="9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 s="22">
        <f t="shared" si="79"/>
        <v>25.99</v>
      </c>
      <c r="I869">
        <v>300</v>
      </c>
      <c r="J869" t="s">
        <v>21</v>
      </c>
      <c r="K869" t="s">
        <v>22</v>
      </c>
      <c r="L869">
        <v>1539061200</v>
      </c>
      <c r="M869" s="9">
        <f t="shared" si="80"/>
        <v>43382.208333333328</v>
      </c>
      <c r="N869">
        <v>1539579600</v>
      </c>
      <c r="O869" s="9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 s="22">
        <f t="shared" si="79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9">
        <f t="shared" si="80"/>
        <v>41559.208333333336</v>
      </c>
      <c r="N870">
        <v>1382504400</v>
      </c>
      <c r="O870" s="9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 s="22">
        <f t="shared" si="79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9">
        <f t="shared" si="80"/>
        <v>40350.208333333336</v>
      </c>
      <c r="N871">
        <v>1278306000</v>
      </c>
      <c r="O871" s="9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 s="22">
        <f t="shared" si="79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9">
        <f t="shared" si="80"/>
        <v>42240.208333333328</v>
      </c>
      <c r="N872">
        <v>1442552400</v>
      </c>
      <c r="O872" s="9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 s="22">
        <f t="shared" si="79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9">
        <f t="shared" si="80"/>
        <v>43040.208333333328</v>
      </c>
      <c r="N873">
        <v>1511071200</v>
      </c>
      <c r="O873" s="9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 s="22">
        <f t="shared" si="79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9">
        <f t="shared" si="80"/>
        <v>43346.208333333328</v>
      </c>
      <c r="N874">
        <v>1536382800</v>
      </c>
      <c r="O874" s="9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 s="22">
        <f t="shared" si="79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9">
        <f t="shared" si="80"/>
        <v>41647.25</v>
      </c>
      <c r="N875">
        <v>1389592800</v>
      </c>
      <c r="O875" s="9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 s="22">
        <f t="shared" si="79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9">
        <f t="shared" si="80"/>
        <v>40291.208333333336</v>
      </c>
      <c r="N876">
        <v>1275282000</v>
      </c>
      <c r="O876" s="9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 s="22">
        <f t="shared" si="79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9">
        <f t="shared" si="80"/>
        <v>40556.25</v>
      </c>
      <c r="N877">
        <v>1294984800</v>
      </c>
      <c r="O877" s="9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 s="22">
        <f t="shared" si="79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9">
        <f t="shared" si="80"/>
        <v>43624.208333333328</v>
      </c>
      <c r="N878">
        <v>1562043600</v>
      </c>
      <c r="O878" s="9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 s="22">
        <f t="shared" si="79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9">
        <f t="shared" si="80"/>
        <v>42577.208333333328</v>
      </c>
      <c r="N879">
        <v>1469595600</v>
      </c>
      <c r="O879" s="9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 s="22">
        <f t="shared" si="79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9">
        <f t="shared" si="80"/>
        <v>43845.25</v>
      </c>
      <c r="N880">
        <v>1581141600</v>
      </c>
      <c r="O880" s="9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 s="22">
        <f t="shared" si="79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9">
        <f t="shared" si="80"/>
        <v>42788.25</v>
      </c>
      <c r="N881">
        <v>1488520800</v>
      </c>
      <c r="O881" s="9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 s="22">
        <f t="shared" si="79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9">
        <f t="shared" si="80"/>
        <v>43667.208333333328</v>
      </c>
      <c r="N882">
        <v>1563858000</v>
      </c>
      <c r="O882" s="9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 s="22">
        <f t="shared" si="79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9">
        <f t="shared" si="80"/>
        <v>42194.208333333328</v>
      </c>
      <c r="N883">
        <v>1438923600</v>
      </c>
      <c r="O883" s="9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 s="22">
        <f t="shared" si="79"/>
        <v>37</v>
      </c>
      <c r="I884">
        <v>80</v>
      </c>
      <c r="J884" t="s">
        <v>21</v>
      </c>
      <c r="K884" t="s">
        <v>22</v>
      </c>
      <c r="L884">
        <v>1421820000</v>
      </c>
      <c r="M884" s="9">
        <f t="shared" si="80"/>
        <v>42025.25</v>
      </c>
      <c r="N884">
        <v>1422165600</v>
      </c>
      <c r="O884" s="9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 s="22">
        <f t="shared" si="79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9">
        <f t="shared" si="80"/>
        <v>40323.208333333336</v>
      </c>
      <c r="N885">
        <v>1277874000</v>
      </c>
      <c r="O885" s="9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 s="22">
        <f t="shared" si="79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9">
        <f t="shared" si="80"/>
        <v>41763.208333333336</v>
      </c>
      <c r="N886">
        <v>1399352400</v>
      </c>
      <c r="O886" s="9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 s="22">
        <f t="shared" si="79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9">
        <f t="shared" si="80"/>
        <v>40335.208333333336</v>
      </c>
      <c r="N887">
        <v>1279083600</v>
      </c>
      <c r="O887" s="9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 s="22">
        <f t="shared" si="79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9">
        <f t="shared" si="80"/>
        <v>40416.208333333336</v>
      </c>
      <c r="N888">
        <v>1284354000</v>
      </c>
      <c r="O888" s="9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 s="22">
        <f t="shared" si="79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9">
        <f t="shared" si="80"/>
        <v>42202.208333333328</v>
      </c>
      <c r="N889">
        <v>1441170000</v>
      </c>
      <c r="O889" s="9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 s="22">
        <f t="shared" si="79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9">
        <f t="shared" si="80"/>
        <v>42836.208333333328</v>
      </c>
      <c r="N890">
        <v>1493528400</v>
      </c>
      <c r="O890" s="9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 s="22">
        <f t="shared" si="79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9">
        <f t="shared" si="80"/>
        <v>41710.208333333336</v>
      </c>
      <c r="N891">
        <v>1395205200</v>
      </c>
      <c r="O891" s="9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 s="22">
        <f t="shared" si="79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9">
        <f t="shared" si="80"/>
        <v>43640.208333333328</v>
      </c>
      <c r="N892">
        <v>1561438800</v>
      </c>
      <c r="O892" s="9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 s="22">
        <f t="shared" si="79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9">
        <f t="shared" si="80"/>
        <v>40880.25</v>
      </c>
      <c r="N893">
        <v>1326693600</v>
      </c>
      <c r="O893" s="9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 s="22">
        <f t="shared" si="79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9">
        <f t="shared" si="80"/>
        <v>40319.208333333336</v>
      </c>
      <c r="N894">
        <v>1277960400</v>
      </c>
      <c r="O894" s="9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 s="22">
        <f t="shared" si="79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9">
        <f t="shared" si="80"/>
        <v>42170.208333333328</v>
      </c>
      <c r="N895">
        <v>1434690000</v>
      </c>
      <c r="O895" s="9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 s="22">
        <f t="shared" si="79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9">
        <f t="shared" si="80"/>
        <v>41466.208333333336</v>
      </c>
      <c r="N896">
        <v>1376110800</v>
      </c>
      <c r="O896" s="9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 s="22">
        <f t="shared" si="79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9">
        <f t="shared" si="80"/>
        <v>43134.25</v>
      </c>
      <c r="N897">
        <v>1518415200</v>
      </c>
      <c r="O897" s="9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E898/D898</f>
        <v>7.7443434343434348</v>
      </c>
      <c r="G898" t="s">
        <v>20</v>
      </c>
      <c r="H898" s="22">
        <f t="shared" si="79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9">
        <f t="shared" si="80"/>
        <v>40738.208333333336</v>
      </c>
      <c r="N898">
        <v>1310878800</v>
      </c>
      <c r="O898" s="9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0.27693181818181817</v>
      </c>
      <c r="G899" t="s">
        <v>14</v>
      </c>
      <c r="H899" s="22">
        <f t="shared" ref="H899:H962" si="85">E899/I899</f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9">
        <f t="shared" ref="M899:M962" si="86">(((L899/60)/60)/24)+DATE(1970,1,1)</f>
        <v>43583.208333333328</v>
      </c>
      <c r="N899">
        <v>1556600400</v>
      </c>
      <c r="O899" s="9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_xlfn.TEXTBEFORE(R899,"/")</f>
        <v>theater</v>
      </c>
      <c r="T899" t="str">
        <f t="shared" ref="T899:T962" si="89">_xlfn.TEXTAFTER(R899,"/")</f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 s="22">
        <f t="shared" si="85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9">
        <f t="shared" si="86"/>
        <v>43815.25</v>
      </c>
      <c r="N900">
        <v>1576994400</v>
      </c>
      <c r="O900" s="9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 s="22">
        <f t="shared" si="85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9">
        <f t="shared" si="86"/>
        <v>41554.208333333336</v>
      </c>
      <c r="N901">
        <v>1382677200</v>
      </c>
      <c r="O901" s="9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 s="22">
        <f t="shared" si="85"/>
        <v>2</v>
      </c>
      <c r="I902">
        <v>1</v>
      </c>
      <c r="J902" t="s">
        <v>21</v>
      </c>
      <c r="K902" t="s">
        <v>22</v>
      </c>
      <c r="L902">
        <v>1411102800</v>
      </c>
      <c r="M902" s="9">
        <f t="shared" si="86"/>
        <v>41901.208333333336</v>
      </c>
      <c r="N902">
        <v>1411189200</v>
      </c>
      <c r="O902" s="9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 s="22">
        <f t="shared" si="85"/>
        <v>55.0062893081761</v>
      </c>
      <c r="I903">
        <v>159</v>
      </c>
      <c r="J903" t="s">
        <v>21</v>
      </c>
      <c r="K903" t="s">
        <v>22</v>
      </c>
      <c r="L903">
        <v>1531803600</v>
      </c>
      <c r="M903" s="9">
        <f t="shared" si="86"/>
        <v>43298.208333333328</v>
      </c>
      <c r="N903">
        <v>1534654800</v>
      </c>
      <c r="O903" s="9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 s="22">
        <f t="shared" si="85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9">
        <f t="shared" si="86"/>
        <v>42399.25</v>
      </c>
      <c r="N904">
        <v>1457762400</v>
      </c>
      <c r="O904" s="9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 s="22">
        <f t="shared" si="85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9">
        <f t="shared" si="86"/>
        <v>41034.208333333336</v>
      </c>
      <c r="N905">
        <v>1337490000</v>
      </c>
      <c r="O905" s="9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 s="22">
        <f t="shared" si="85"/>
        <v>49.6875</v>
      </c>
      <c r="I906">
        <v>16</v>
      </c>
      <c r="J906" t="s">
        <v>21</v>
      </c>
      <c r="K906" t="s">
        <v>22</v>
      </c>
      <c r="L906">
        <v>1349326800</v>
      </c>
      <c r="M906" s="9">
        <f t="shared" si="86"/>
        <v>41186.208333333336</v>
      </c>
      <c r="N906">
        <v>1349672400</v>
      </c>
      <c r="O906" s="9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 s="22">
        <f t="shared" si="85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9">
        <f t="shared" si="86"/>
        <v>41536.208333333336</v>
      </c>
      <c r="N907">
        <v>1379826000</v>
      </c>
      <c r="O907" s="9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 s="22">
        <f t="shared" si="85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9">
        <f t="shared" si="86"/>
        <v>42868.208333333328</v>
      </c>
      <c r="N908">
        <v>1497762000</v>
      </c>
      <c r="O908" s="9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 s="22">
        <f t="shared" si="85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9">
        <f t="shared" si="86"/>
        <v>40660.208333333336</v>
      </c>
      <c r="N909">
        <v>1304485200</v>
      </c>
      <c r="O909" s="9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 s="22">
        <f t="shared" si="85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9">
        <f t="shared" si="86"/>
        <v>41031.208333333336</v>
      </c>
      <c r="N910">
        <v>1336885200</v>
      </c>
      <c r="O910" s="9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 s="22">
        <f t="shared" si="85"/>
        <v>107.7625</v>
      </c>
      <c r="I911">
        <v>80</v>
      </c>
      <c r="J911" t="s">
        <v>15</v>
      </c>
      <c r="K911" t="s">
        <v>16</v>
      </c>
      <c r="L911">
        <v>1528088400</v>
      </c>
      <c r="M911" s="9">
        <f t="shared" si="86"/>
        <v>43255.208333333328</v>
      </c>
      <c r="N911">
        <v>1530421200</v>
      </c>
      <c r="O911" s="9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 s="22">
        <f t="shared" si="85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9">
        <f t="shared" si="86"/>
        <v>42026.25</v>
      </c>
      <c r="N912">
        <v>1421992800</v>
      </c>
      <c r="O912" s="9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 s="22">
        <f t="shared" si="85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9">
        <f t="shared" si="86"/>
        <v>43717.208333333328</v>
      </c>
      <c r="N913">
        <v>1568178000</v>
      </c>
      <c r="O913" s="9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 s="22">
        <f t="shared" si="85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9">
        <f t="shared" si="86"/>
        <v>41157.208333333336</v>
      </c>
      <c r="N914">
        <v>1347944400</v>
      </c>
      <c r="O914" s="9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 s="22">
        <f t="shared" si="85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9">
        <f t="shared" si="86"/>
        <v>43597.208333333328</v>
      </c>
      <c r="N915">
        <v>1558760400</v>
      </c>
      <c r="O915" s="9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 s="22">
        <f t="shared" si="85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9">
        <f t="shared" si="86"/>
        <v>41490.208333333336</v>
      </c>
      <c r="N916">
        <v>1376629200</v>
      </c>
      <c r="O916" s="9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 s="22">
        <f t="shared" si="85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9">
        <f t="shared" si="86"/>
        <v>42976.208333333328</v>
      </c>
      <c r="N917">
        <v>1504760400</v>
      </c>
      <c r="O917" s="9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 s="22">
        <f t="shared" si="85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9">
        <f t="shared" si="86"/>
        <v>41991.25</v>
      </c>
      <c r="N918">
        <v>1419660000</v>
      </c>
      <c r="O918" s="9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 s="22">
        <f t="shared" si="85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9">
        <f t="shared" si="86"/>
        <v>40722.208333333336</v>
      </c>
      <c r="N919">
        <v>1311310800</v>
      </c>
      <c r="O919" s="9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 s="22">
        <f t="shared" si="85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9">
        <f t="shared" si="86"/>
        <v>41117.208333333336</v>
      </c>
      <c r="N920">
        <v>1344315600</v>
      </c>
      <c r="O920" s="9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 s="22">
        <f t="shared" si="85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9">
        <f t="shared" si="86"/>
        <v>43022.208333333328</v>
      </c>
      <c r="N921">
        <v>1510725600</v>
      </c>
      <c r="O921" s="9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 s="22">
        <f t="shared" si="85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9">
        <f t="shared" si="86"/>
        <v>43503.25</v>
      </c>
      <c r="N922">
        <v>1551247200</v>
      </c>
      <c r="O922" s="9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 s="22">
        <f t="shared" si="85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9">
        <f t="shared" si="86"/>
        <v>40951.25</v>
      </c>
      <c r="N923">
        <v>1330236000</v>
      </c>
      <c r="O923" s="9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 s="22">
        <f t="shared" si="85"/>
        <v>40</v>
      </c>
      <c r="I924">
        <v>2261</v>
      </c>
      <c r="J924" t="s">
        <v>21</v>
      </c>
      <c r="K924" t="s">
        <v>22</v>
      </c>
      <c r="L924">
        <v>1544335200</v>
      </c>
      <c r="M924" s="9">
        <f t="shared" si="86"/>
        <v>43443.25</v>
      </c>
      <c r="N924">
        <v>1545112800</v>
      </c>
      <c r="O924" s="9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 s="22">
        <f t="shared" si="85"/>
        <v>101.1</v>
      </c>
      <c r="I925">
        <v>40</v>
      </c>
      <c r="J925" t="s">
        <v>21</v>
      </c>
      <c r="K925" t="s">
        <v>22</v>
      </c>
      <c r="L925">
        <v>1279083600</v>
      </c>
      <c r="M925" s="9">
        <f t="shared" si="86"/>
        <v>40373.208333333336</v>
      </c>
      <c r="N925">
        <v>1279170000</v>
      </c>
      <c r="O925" s="9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 s="22">
        <f t="shared" si="85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9">
        <f t="shared" si="86"/>
        <v>43769.208333333328</v>
      </c>
      <c r="N926">
        <v>1573452000</v>
      </c>
      <c r="O926" s="9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 s="22">
        <f t="shared" si="85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9">
        <f t="shared" si="86"/>
        <v>43000.208333333328</v>
      </c>
      <c r="N927">
        <v>1507093200</v>
      </c>
      <c r="O927" s="9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 s="22">
        <f t="shared" si="85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9">
        <f t="shared" si="86"/>
        <v>42502.208333333328</v>
      </c>
      <c r="N928">
        <v>1463374800</v>
      </c>
      <c r="O928" s="9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 s="22">
        <f t="shared" si="85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9">
        <f t="shared" si="86"/>
        <v>41102.208333333336</v>
      </c>
      <c r="N929">
        <v>1344574800</v>
      </c>
      <c r="O929" s="9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 s="22">
        <f t="shared" si="85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9">
        <f t="shared" si="86"/>
        <v>41637.25</v>
      </c>
      <c r="N930">
        <v>1389074400</v>
      </c>
      <c r="O930" s="9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 s="22">
        <f t="shared" si="85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9">
        <f t="shared" si="86"/>
        <v>42858.208333333328</v>
      </c>
      <c r="N931">
        <v>1494997200</v>
      </c>
      <c r="O931" s="9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 s="22">
        <f t="shared" si="85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9">
        <f t="shared" si="86"/>
        <v>42060.25</v>
      </c>
      <c r="N932">
        <v>1425448800</v>
      </c>
      <c r="O932" s="9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 s="22">
        <f t="shared" si="85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9">
        <f t="shared" si="86"/>
        <v>41818.208333333336</v>
      </c>
      <c r="N933">
        <v>1404104400</v>
      </c>
      <c r="O933" s="9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 s="22">
        <f t="shared" si="85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9">
        <f t="shared" si="86"/>
        <v>41709.208333333336</v>
      </c>
      <c r="N934">
        <v>1394773200</v>
      </c>
      <c r="O934" s="9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 s="22">
        <f t="shared" si="85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9">
        <f t="shared" si="86"/>
        <v>41372.208333333336</v>
      </c>
      <c r="N935">
        <v>1366520400</v>
      </c>
      <c r="O935" s="9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 s="22">
        <f t="shared" si="85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9">
        <f t="shared" si="86"/>
        <v>42422.25</v>
      </c>
      <c r="N936">
        <v>1456639200</v>
      </c>
      <c r="O936" s="9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 s="22">
        <f t="shared" si="85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9">
        <f t="shared" si="86"/>
        <v>42209.208333333328</v>
      </c>
      <c r="N937">
        <v>1438318800</v>
      </c>
      <c r="O937" s="9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 s="22">
        <f t="shared" si="85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9">
        <f t="shared" si="86"/>
        <v>43668.208333333328</v>
      </c>
      <c r="N938">
        <v>1564030800</v>
      </c>
      <c r="O938" s="9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 s="22">
        <f t="shared" si="85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9">
        <f t="shared" si="86"/>
        <v>42334.25</v>
      </c>
      <c r="N939">
        <v>1449295200</v>
      </c>
      <c r="O939" s="9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 s="22">
        <f t="shared" si="85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9">
        <f t="shared" si="86"/>
        <v>43263.208333333328</v>
      </c>
      <c r="N940">
        <v>1531890000</v>
      </c>
      <c r="O940" s="9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 s="22">
        <f t="shared" si="85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9">
        <f t="shared" si="86"/>
        <v>40670.208333333336</v>
      </c>
      <c r="N941">
        <v>1306213200</v>
      </c>
      <c r="O941" s="9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 s="22">
        <f t="shared" si="85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9">
        <f t="shared" si="86"/>
        <v>41244.25</v>
      </c>
      <c r="N942">
        <v>1356242400</v>
      </c>
      <c r="O942" s="9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 s="22">
        <f t="shared" si="85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9">
        <f t="shared" si="86"/>
        <v>40552.25</v>
      </c>
      <c r="N943">
        <v>1297576800</v>
      </c>
      <c r="O943" s="9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 s="22">
        <f t="shared" si="85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9">
        <f t="shared" si="86"/>
        <v>40568.25</v>
      </c>
      <c r="N944">
        <v>1296194400</v>
      </c>
      <c r="O944" s="9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 s="22">
        <f t="shared" si="85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9">
        <f t="shared" si="86"/>
        <v>41906.208333333336</v>
      </c>
      <c r="N945">
        <v>1414558800</v>
      </c>
      <c r="O945" s="9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 s="22">
        <f t="shared" si="85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9">
        <f t="shared" si="86"/>
        <v>42776.25</v>
      </c>
      <c r="N946">
        <v>1488348000</v>
      </c>
      <c r="O946" s="9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 s="22">
        <f t="shared" si="85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9">
        <f t="shared" si="86"/>
        <v>41004.208333333336</v>
      </c>
      <c r="N947">
        <v>1334898000</v>
      </c>
      <c r="O947" s="9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 s="22">
        <f t="shared" si="85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9">
        <f t="shared" si="86"/>
        <v>40710.208333333336</v>
      </c>
      <c r="N948">
        <v>1308373200</v>
      </c>
      <c r="O948" s="9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 s="22">
        <f t="shared" si="85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9">
        <f t="shared" si="86"/>
        <v>41908.208333333336</v>
      </c>
      <c r="N949">
        <v>1412312400</v>
      </c>
      <c r="O949" s="9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 s="22">
        <f t="shared" si="85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9">
        <f t="shared" si="86"/>
        <v>41985.25</v>
      </c>
      <c r="N950">
        <v>1419228000</v>
      </c>
      <c r="O950" s="9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 s="22">
        <f t="shared" si="85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9">
        <f t="shared" si="86"/>
        <v>42112.208333333328</v>
      </c>
      <c r="N951">
        <v>1430974800</v>
      </c>
      <c r="O951" s="9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 s="22">
        <f t="shared" si="85"/>
        <v>5</v>
      </c>
      <c r="I952">
        <v>1</v>
      </c>
      <c r="J952" t="s">
        <v>21</v>
      </c>
      <c r="K952" t="s">
        <v>22</v>
      </c>
      <c r="L952">
        <v>1555390800</v>
      </c>
      <c r="M952" s="9">
        <f t="shared" si="86"/>
        <v>43571.208333333328</v>
      </c>
      <c r="N952">
        <v>1555822800</v>
      </c>
      <c r="O952" s="9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 s="22">
        <f t="shared" si="85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9">
        <f t="shared" si="86"/>
        <v>42730.25</v>
      </c>
      <c r="N953">
        <v>1482818400</v>
      </c>
      <c r="O953" s="9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 s="22">
        <f t="shared" si="85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9">
        <f t="shared" si="86"/>
        <v>42591.208333333328</v>
      </c>
      <c r="N954">
        <v>1471928400</v>
      </c>
      <c r="O954" s="9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 s="22">
        <f t="shared" si="85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9">
        <f t="shared" si="86"/>
        <v>42358.25</v>
      </c>
      <c r="N955">
        <v>1453701600</v>
      </c>
      <c r="O955" s="9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 s="22">
        <f t="shared" si="85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9">
        <f t="shared" si="86"/>
        <v>41174.208333333336</v>
      </c>
      <c r="N956">
        <v>1350363600</v>
      </c>
      <c r="O956" s="9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 s="22">
        <f t="shared" si="85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9">
        <f t="shared" si="86"/>
        <v>41238.25</v>
      </c>
      <c r="N957">
        <v>1353996000</v>
      </c>
      <c r="O957" s="9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 s="22">
        <f t="shared" si="85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9">
        <f t="shared" si="86"/>
        <v>42360.25</v>
      </c>
      <c r="N958">
        <v>1451109600</v>
      </c>
      <c r="O958" s="9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 s="22">
        <f t="shared" si="85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9">
        <f t="shared" si="86"/>
        <v>40955.25</v>
      </c>
      <c r="N959">
        <v>1329631200</v>
      </c>
      <c r="O959" s="9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 s="22">
        <f t="shared" si="85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9">
        <f t="shared" si="86"/>
        <v>40350.208333333336</v>
      </c>
      <c r="N960">
        <v>1278997200</v>
      </c>
      <c r="O960" s="9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 s="22">
        <f t="shared" si="85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9">
        <f t="shared" si="86"/>
        <v>40357.208333333336</v>
      </c>
      <c r="N961">
        <v>1280120400</v>
      </c>
      <c r="O961" s="9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E962/D962</f>
        <v>0.85054545454545449</v>
      </c>
      <c r="G962" t="s">
        <v>14</v>
      </c>
      <c r="H962" s="22">
        <f t="shared" si="85"/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9">
        <f t="shared" si="86"/>
        <v>42408.25</v>
      </c>
      <c r="N962">
        <v>1458104400</v>
      </c>
      <c r="O962" s="9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1.1929824561403508</v>
      </c>
      <c r="G963" t="s">
        <v>20</v>
      </c>
      <c r="H963" s="22">
        <f t="shared" ref="H963:H1001" si="91">E963/I963</f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9">
        <f t="shared" ref="M963:M1001" si="92">(((L963/60)/60)/24)+DATE(1970,1,1)</f>
        <v>40591.25</v>
      </c>
      <c r="N963">
        <v>1298268000</v>
      </c>
      <c r="O963" s="9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_xlfn.TEXTBEFORE(R963,"/")</f>
        <v>publishing</v>
      </c>
      <c r="T963" t="str">
        <f t="shared" ref="T963:T1001" si="95">_xlfn.TEXTAFTER(R963,"/")</f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 s="22">
        <f t="shared" si="9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9">
        <f t="shared" si="92"/>
        <v>41592.25</v>
      </c>
      <c r="N964">
        <v>1386223200</v>
      </c>
      <c r="O964" s="9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 s="22">
        <f t="shared" si="9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9">
        <f t="shared" si="92"/>
        <v>40607.25</v>
      </c>
      <c r="N965">
        <v>1299823200</v>
      </c>
      <c r="O965" s="9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 s="22">
        <f t="shared" si="91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9">
        <f t="shared" si="92"/>
        <v>42135.208333333328</v>
      </c>
      <c r="N966">
        <v>1431752400</v>
      </c>
      <c r="O966" s="9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 s="22">
        <f t="shared" si="9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9">
        <f t="shared" si="92"/>
        <v>40203.25</v>
      </c>
      <c r="N967">
        <v>1267855200</v>
      </c>
      <c r="O967" s="9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 s="22">
        <f t="shared" si="9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9">
        <f t="shared" si="92"/>
        <v>42901.208333333328</v>
      </c>
      <c r="N968">
        <v>1497675600</v>
      </c>
      <c r="O968" s="9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 s="22">
        <f t="shared" si="9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9">
        <f t="shared" si="92"/>
        <v>41005.208333333336</v>
      </c>
      <c r="N969">
        <v>1336885200</v>
      </c>
      <c r="O969" s="9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 s="22">
        <f t="shared" si="9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9">
        <f t="shared" si="92"/>
        <v>40544.25</v>
      </c>
      <c r="N970">
        <v>1295157600</v>
      </c>
      <c r="O970" s="9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 s="22">
        <f t="shared" si="91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9">
        <f t="shared" si="92"/>
        <v>43821.25</v>
      </c>
      <c r="N971">
        <v>1577599200</v>
      </c>
      <c r="O971" s="9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 s="22">
        <f t="shared" si="9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9">
        <f t="shared" si="92"/>
        <v>40672.208333333336</v>
      </c>
      <c r="N972">
        <v>1305003600</v>
      </c>
      <c r="O972" s="9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 s="22">
        <f t="shared" si="91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9">
        <f t="shared" si="92"/>
        <v>41555.208333333336</v>
      </c>
      <c r="N973">
        <v>1381726800</v>
      </c>
      <c r="O973" s="9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 s="22">
        <f t="shared" si="9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9">
        <f t="shared" si="92"/>
        <v>41792.208333333336</v>
      </c>
      <c r="N974">
        <v>1402462800</v>
      </c>
      <c r="O974" s="9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 s="22">
        <f t="shared" si="9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9">
        <f t="shared" si="92"/>
        <v>40522.25</v>
      </c>
      <c r="N975">
        <v>1292133600</v>
      </c>
      <c r="O975" s="9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 s="22">
        <f t="shared" si="91"/>
        <v>93.46875</v>
      </c>
      <c r="I976">
        <v>32</v>
      </c>
      <c r="J976" t="s">
        <v>21</v>
      </c>
      <c r="K976" t="s">
        <v>22</v>
      </c>
      <c r="L976">
        <v>1368853200</v>
      </c>
      <c r="M976" s="9">
        <f t="shared" si="92"/>
        <v>41412.208333333336</v>
      </c>
      <c r="N976">
        <v>1368939600</v>
      </c>
      <c r="O976" s="9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 s="22">
        <f t="shared" si="9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9">
        <f t="shared" si="92"/>
        <v>42337.25</v>
      </c>
      <c r="N977">
        <v>1452146400</v>
      </c>
      <c r="O977" s="9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 s="22">
        <f t="shared" si="9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9">
        <f t="shared" si="92"/>
        <v>40571.25</v>
      </c>
      <c r="N978">
        <v>1296712800</v>
      </c>
      <c r="O978" s="9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 s="22">
        <f t="shared" si="91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9">
        <f t="shared" si="92"/>
        <v>43138.25</v>
      </c>
      <c r="N979">
        <v>1520748000</v>
      </c>
      <c r="O979" s="9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 s="22">
        <f t="shared" si="91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9">
        <f t="shared" si="92"/>
        <v>42686.25</v>
      </c>
      <c r="N980">
        <v>1480831200</v>
      </c>
      <c r="O980" s="9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 s="22">
        <f t="shared" si="9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9">
        <f t="shared" si="92"/>
        <v>42078.208333333328</v>
      </c>
      <c r="N981">
        <v>1426914000</v>
      </c>
      <c r="O981" s="9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 s="22">
        <f t="shared" si="9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9">
        <f t="shared" si="92"/>
        <v>42307.208333333328</v>
      </c>
      <c r="N982">
        <v>1446616800</v>
      </c>
      <c r="O982" s="9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 s="22">
        <f t="shared" si="9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9">
        <f t="shared" si="92"/>
        <v>43094.25</v>
      </c>
      <c r="N983">
        <v>1517032800</v>
      </c>
      <c r="O983" s="9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 s="22">
        <f t="shared" si="91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9">
        <f t="shared" si="92"/>
        <v>40743.208333333336</v>
      </c>
      <c r="N984">
        <v>1311224400</v>
      </c>
      <c r="O984" s="9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 s="22">
        <f t="shared" si="9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9">
        <f t="shared" si="92"/>
        <v>43681.208333333328</v>
      </c>
      <c r="N985">
        <v>1566190800</v>
      </c>
      <c r="O985" s="9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 s="22">
        <f t="shared" si="9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9">
        <f t="shared" si="92"/>
        <v>43716.208333333328</v>
      </c>
      <c r="N986">
        <v>1570165200</v>
      </c>
      <c r="O986" s="9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 s="22">
        <f t="shared" si="9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9">
        <f t="shared" si="92"/>
        <v>41614.25</v>
      </c>
      <c r="N987">
        <v>1388556000</v>
      </c>
      <c r="O987" s="9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 s="22">
        <f t="shared" si="91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9">
        <f t="shared" si="92"/>
        <v>40638.208333333336</v>
      </c>
      <c r="N988">
        <v>1303189200</v>
      </c>
      <c r="O988" s="9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 s="22">
        <f t="shared" si="9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9">
        <f t="shared" si="92"/>
        <v>42852.208333333328</v>
      </c>
      <c r="N989">
        <v>1494478800</v>
      </c>
      <c r="O989" s="9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 s="22">
        <f t="shared" si="91"/>
        <v>76.546875</v>
      </c>
      <c r="I990">
        <v>64</v>
      </c>
      <c r="J990" t="s">
        <v>21</v>
      </c>
      <c r="K990" t="s">
        <v>22</v>
      </c>
      <c r="L990">
        <v>1478930400</v>
      </c>
      <c r="M990" s="9">
        <f t="shared" si="92"/>
        <v>42686.25</v>
      </c>
      <c r="N990">
        <v>1480744800</v>
      </c>
      <c r="O990" s="9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 s="22">
        <f t="shared" si="9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9">
        <f t="shared" si="92"/>
        <v>43571.208333333328</v>
      </c>
      <c r="N991">
        <v>1555822800</v>
      </c>
      <c r="O991" s="9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 s="22">
        <f t="shared" si="91"/>
        <v>106.859375</v>
      </c>
      <c r="I992">
        <v>64</v>
      </c>
      <c r="J992" t="s">
        <v>21</v>
      </c>
      <c r="K992" t="s">
        <v>22</v>
      </c>
      <c r="L992">
        <v>1456984800</v>
      </c>
      <c r="M992" s="9">
        <f t="shared" si="92"/>
        <v>42432.25</v>
      </c>
      <c r="N992">
        <v>1458882000</v>
      </c>
      <c r="O992" s="9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 s="22">
        <f t="shared" si="9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9">
        <f t="shared" si="92"/>
        <v>41907.208333333336</v>
      </c>
      <c r="N993">
        <v>1411966800</v>
      </c>
      <c r="O993" s="9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 s="22">
        <f t="shared" si="9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9">
        <f t="shared" si="92"/>
        <v>43227.208333333328</v>
      </c>
      <c r="N994">
        <v>1526878800</v>
      </c>
      <c r="O994" s="9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 s="22">
        <f t="shared" si="91"/>
        <v>101.44</v>
      </c>
      <c r="I995">
        <v>75</v>
      </c>
      <c r="J995" t="s">
        <v>107</v>
      </c>
      <c r="K995" t="s">
        <v>108</v>
      </c>
      <c r="L995">
        <v>1450936800</v>
      </c>
      <c r="M995" s="9">
        <f t="shared" si="92"/>
        <v>42362.25</v>
      </c>
      <c r="N995">
        <v>1452405600</v>
      </c>
      <c r="O995" s="9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 s="22">
        <f t="shared" si="9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9">
        <f t="shared" si="92"/>
        <v>41929.208333333336</v>
      </c>
      <c r="N996">
        <v>1414040400</v>
      </c>
      <c r="O996" s="9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 s="22">
        <f t="shared" si="9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9">
        <f t="shared" si="92"/>
        <v>43408.208333333328</v>
      </c>
      <c r="N997">
        <v>1543816800</v>
      </c>
      <c r="O997" s="9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 s="22">
        <f t="shared" si="9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9">
        <f t="shared" si="92"/>
        <v>41276.25</v>
      </c>
      <c r="N998">
        <v>1359698400</v>
      </c>
      <c r="O998" s="9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 s="22">
        <f t="shared" si="9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9">
        <f t="shared" si="92"/>
        <v>41659.25</v>
      </c>
      <c r="N999">
        <v>1390629600</v>
      </c>
      <c r="O999" s="9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 s="22">
        <f t="shared" si="9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9">
        <f t="shared" si="92"/>
        <v>40220.25</v>
      </c>
      <c r="N1000">
        <v>1267077600</v>
      </c>
      <c r="O1000" s="9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 s="22">
        <f t="shared" si="9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9">
        <f t="shared" si="92"/>
        <v>42550.208333333328</v>
      </c>
      <c r="N1001">
        <v>1467781200</v>
      </c>
      <c r="O1001" s="9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D1:G1001" xr:uid="{00000000-0001-0000-0000-000000000000}"/>
  <conditionalFormatting sqref="F2:F1001">
    <cfRule type="colorScale" priority="1">
      <colorScale>
        <cfvo type="num" val="0"/>
        <cfvo type="num" val="1"/>
        <cfvo type="num" val="2"/>
        <color rgb="FFF13D3D"/>
        <color rgb="FF4AD53F"/>
        <color rgb="FF6E8BE8"/>
      </colorScale>
    </cfRule>
  </conditionalFormatting>
  <conditionalFormatting sqref="G1:H1001">
    <cfRule type="containsText" dxfId="5" priority="2" operator="containsText" text="Live">
      <formula>NOT(ISERROR(SEARCH("Live",G1)))</formula>
    </cfRule>
    <cfRule type="containsText" dxfId="4" priority="3" operator="containsText" text="canceled">
      <formula>NOT(ISERROR(SEARCH("canceled",G1)))</formula>
    </cfRule>
    <cfRule type="containsText" dxfId="3" priority="4" operator="containsText" text="Failed">
      <formula>NOT(ISERROR(SEARCH("Failed",G1)))</formula>
    </cfRule>
    <cfRule type="containsText" dxfId="2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B3A4-BEB1-4B20-8897-0A3E07E61D58}">
  <dimension ref="A1:F14"/>
  <sheetViews>
    <sheetView zoomScale="99" workbookViewId="0">
      <selection activeCell="E33" sqref="E33"/>
    </sheetView>
  </sheetViews>
  <sheetFormatPr defaultRowHeight="15.6" x14ac:dyDescent="0.3"/>
  <cols>
    <col min="1" max="1" width="16.3984375" bestFit="1" customWidth="1"/>
    <col min="2" max="2" width="15.3984375" bestFit="1" customWidth="1"/>
    <col min="3" max="3" width="5.69921875" bestFit="1" customWidth="1"/>
    <col min="4" max="4" width="3.796875" bestFit="1" customWidth="1"/>
    <col min="5" max="5" width="9.296875" bestFit="1" customWidth="1"/>
    <col min="6" max="6" width="11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2033</v>
      </c>
      <c r="B3" s="6" t="s">
        <v>2045</v>
      </c>
    </row>
    <row r="4" spans="1:6" x14ac:dyDescent="0.3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2038</v>
      </c>
      <c r="E8">
        <v>4</v>
      </c>
      <c r="F8">
        <v>4</v>
      </c>
    </row>
    <row r="9" spans="1:6" x14ac:dyDescent="0.3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82D6-FEB2-4F70-8B70-AF01C72A6599}">
  <dimension ref="A1:F30"/>
  <sheetViews>
    <sheetView zoomScale="86" workbookViewId="0">
      <selection activeCell="G39" sqref="G3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296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2033</v>
      </c>
      <c r="B4" s="6" t="s">
        <v>2045</v>
      </c>
    </row>
    <row r="5" spans="1:6" x14ac:dyDescent="0.3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B41-9EDE-4233-86A7-BB5B3D9DD78B}">
  <dimension ref="A1:F18"/>
  <sheetViews>
    <sheetView zoomScale="95" workbookViewId="0">
      <selection activeCell="K26" sqref="K26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5.19921875" bestFit="1" customWidth="1"/>
    <col min="8" max="8" width="5.59765625" bestFit="1" customWidth="1"/>
    <col min="9" max="9" width="3.796875" bestFit="1" customWidth="1"/>
    <col min="10" max="10" width="9.19921875" bestFit="1" customWidth="1"/>
    <col min="11" max="11" width="10.8984375" bestFit="1" customWidth="1"/>
  </cols>
  <sheetData>
    <row r="1" spans="1:6" x14ac:dyDescent="0.3">
      <c r="A1" s="6" t="s">
        <v>2031</v>
      </c>
      <c r="B1" t="s">
        <v>2046</v>
      </c>
    </row>
    <row r="2" spans="1:6" x14ac:dyDescent="0.3">
      <c r="A2" s="6" t="s">
        <v>2073</v>
      </c>
      <c r="B2" t="s">
        <v>2046</v>
      </c>
    </row>
    <row r="4" spans="1:6" x14ac:dyDescent="0.3">
      <c r="A4" s="6" t="s">
        <v>2033</v>
      </c>
      <c r="B4" s="6" t="s">
        <v>2045</v>
      </c>
    </row>
    <row r="5" spans="1:6" x14ac:dyDescent="0.3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7" t="s">
        <v>2074</v>
      </c>
      <c r="B6" s="23">
        <v>6</v>
      </c>
      <c r="C6" s="23">
        <v>36</v>
      </c>
      <c r="D6" s="23">
        <v>1</v>
      </c>
      <c r="E6" s="23">
        <v>49</v>
      </c>
      <c r="F6" s="23">
        <v>92</v>
      </c>
    </row>
    <row r="7" spans="1:6" x14ac:dyDescent="0.3">
      <c r="A7" s="7" t="s">
        <v>2075</v>
      </c>
      <c r="B7" s="23">
        <v>7</v>
      </c>
      <c r="C7" s="23">
        <v>28</v>
      </c>
      <c r="D7" s="23"/>
      <c r="E7" s="23">
        <v>44</v>
      </c>
      <c r="F7" s="23">
        <v>79</v>
      </c>
    </row>
    <row r="8" spans="1:6" x14ac:dyDescent="0.3">
      <c r="A8" s="7" t="s">
        <v>2076</v>
      </c>
      <c r="B8" s="23">
        <v>4</v>
      </c>
      <c r="C8" s="23">
        <v>33</v>
      </c>
      <c r="D8" s="23"/>
      <c r="E8" s="23">
        <v>49</v>
      </c>
      <c r="F8" s="23">
        <v>86</v>
      </c>
    </row>
    <row r="9" spans="1:6" x14ac:dyDescent="0.3">
      <c r="A9" s="7" t="s">
        <v>2077</v>
      </c>
      <c r="B9" s="23">
        <v>1</v>
      </c>
      <c r="C9" s="23">
        <v>30</v>
      </c>
      <c r="D9" s="23">
        <v>1</v>
      </c>
      <c r="E9" s="23">
        <v>46</v>
      </c>
      <c r="F9" s="23">
        <v>78</v>
      </c>
    </row>
    <row r="10" spans="1:6" x14ac:dyDescent="0.3">
      <c r="A10" s="7" t="s">
        <v>2078</v>
      </c>
      <c r="B10" s="23">
        <v>3</v>
      </c>
      <c r="C10" s="23">
        <v>35</v>
      </c>
      <c r="D10" s="23">
        <v>2</v>
      </c>
      <c r="E10" s="23">
        <v>46</v>
      </c>
      <c r="F10" s="23">
        <v>86</v>
      </c>
    </row>
    <row r="11" spans="1:6" x14ac:dyDescent="0.3">
      <c r="A11" s="7" t="s">
        <v>2079</v>
      </c>
      <c r="B11" s="23">
        <v>3</v>
      </c>
      <c r="C11" s="23">
        <v>28</v>
      </c>
      <c r="D11" s="23">
        <v>1</v>
      </c>
      <c r="E11" s="23">
        <v>55</v>
      </c>
      <c r="F11" s="23">
        <v>87</v>
      </c>
    </row>
    <row r="12" spans="1:6" x14ac:dyDescent="0.3">
      <c r="A12" s="7" t="s">
        <v>2080</v>
      </c>
      <c r="B12" s="23">
        <v>4</v>
      </c>
      <c r="C12" s="23">
        <v>31</v>
      </c>
      <c r="D12" s="23">
        <v>1</v>
      </c>
      <c r="E12" s="23">
        <v>58</v>
      </c>
      <c r="F12" s="23">
        <v>94</v>
      </c>
    </row>
    <row r="13" spans="1:6" x14ac:dyDescent="0.3">
      <c r="A13" s="7" t="s">
        <v>2081</v>
      </c>
      <c r="B13" s="23">
        <v>8</v>
      </c>
      <c r="C13" s="23">
        <v>35</v>
      </c>
      <c r="D13" s="23">
        <v>1</v>
      </c>
      <c r="E13" s="23">
        <v>41</v>
      </c>
      <c r="F13" s="23">
        <v>85</v>
      </c>
    </row>
    <row r="14" spans="1:6" x14ac:dyDescent="0.3">
      <c r="A14" s="7" t="s">
        <v>2082</v>
      </c>
      <c r="B14" s="23">
        <v>5</v>
      </c>
      <c r="C14" s="23">
        <v>23</v>
      </c>
      <c r="D14" s="23"/>
      <c r="E14" s="23">
        <v>45</v>
      </c>
      <c r="F14" s="23">
        <v>73</v>
      </c>
    </row>
    <row r="15" spans="1:6" x14ac:dyDescent="0.3">
      <c r="A15" s="7" t="s">
        <v>2083</v>
      </c>
      <c r="B15" s="23">
        <v>6</v>
      </c>
      <c r="C15" s="23">
        <v>26</v>
      </c>
      <c r="D15" s="23">
        <v>1</v>
      </c>
      <c r="E15" s="23">
        <v>45</v>
      </c>
      <c r="F15" s="23">
        <v>78</v>
      </c>
    </row>
    <row r="16" spans="1:6" x14ac:dyDescent="0.3">
      <c r="A16" s="7" t="s">
        <v>2084</v>
      </c>
      <c r="B16" s="23">
        <v>3</v>
      </c>
      <c r="C16" s="23">
        <v>27</v>
      </c>
      <c r="D16" s="23">
        <v>3</v>
      </c>
      <c r="E16" s="23">
        <v>45</v>
      </c>
      <c r="F16" s="23">
        <v>78</v>
      </c>
    </row>
    <row r="17" spans="1:6" x14ac:dyDescent="0.3">
      <c r="A17" s="7" t="s">
        <v>2085</v>
      </c>
      <c r="B17" s="23">
        <v>7</v>
      </c>
      <c r="C17" s="23">
        <v>32</v>
      </c>
      <c r="D17" s="23">
        <v>3</v>
      </c>
      <c r="E17" s="23">
        <v>42</v>
      </c>
      <c r="F17" s="23">
        <v>84</v>
      </c>
    </row>
    <row r="18" spans="1:6" x14ac:dyDescent="0.3">
      <c r="A18" s="7" t="s">
        <v>2044</v>
      </c>
      <c r="B18" s="23">
        <v>57</v>
      </c>
      <c r="C18" s="23">
        <v>364</v>
      </c>
      <c r="D18" s="23">
        <v>14</v>
      </c>
      <c r="E18" s="23">
        <v>565</v>
      </c>
      <c r="F18" s="23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9077-A7E8-40D8-9196-96173DB296EA}">
  <dimension ref="A1:H19"/>
  <sheetViews>
    <sheetView topLeftCell="A11" zoomScale="71" workbookViewId="0">
      <selection activeCell="J30" sqref="J30"/>
    </sheetView>
  </sheetViews>
  <sheetFormatPr defaultRowHeight="14.4" x14ac:dyDescent="0.3"/>
  <cols>
    <col min="1" max="1" width="27.3984375" style="17" bestFit="1" customWidth="1"/>
    <col min="2" max="2" width="16.8984375" style="12" bestFit="1" customWidth="1"/>
    <col min="3" max="3" width="13.5" style="12" bestFit="1" customWidth="1"/>
    <col min="4" max="4" width="16" style="12" bestFit="1" customWidth="1"/>
    <col min="5" max="5" width="12.69921875" style="12" bestFit="1" customWidth="1"/>
    <col min="6" max="6" width="19.296875" style="12" bestFit="1" customWidth="1"/>
    <col min="7" max="7" width="15.796875" style="12" bestFit="1" customWidth="1"/>
    <col min="8" max="8" width="18.3984375" style="12" bestFit="1" customWidth="1"/>
    <col min="9" max="16384" width="8.796875" style="12"/>
  </cols>
  <sheetData>
    <row r="1" spans="1:8" s="14" customFormat="1" x14ac:dyDescent="0.3">
      <c r="A1" s="15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ht="15.6" x14ac:dyDescent="0.3">
      <c r="A2" s="16" t="s">
        <v>2094</v>
      </c>
      <c r="B2" s="12">
        <f>COUNTIFS('Crowdfunding Raw Data'!$D$2:$D$1001,"&lt;1000",'Crowdfunding Raw Data'!$G$2:$G$1001,"successful")</f>
        <v>30</v>
      </c>
      <c r="C2" s="12">
        <f>COUNTIFS('Crowdfunding Raw Data'!$D$2:$D$1001,"&lt;1000",'Crowdfunding Raw Data'!$G$2:$G$1001,"failed")</f>
        <v>20</v>
      </c>
      <c r="D2" s="12">
        <f>COUNTIFS('Crowdfunding Raw Data'!$D$2:$D$1001,"&lt;1000",'Crowdfunding Raw Data'!$G$2:$G$1001,"canceled")</f>
        <v>1</v>
      </c>
      <c r="E2" s="12">
        <f>SUM(B2:D2)</f>
        <v>51</v>
      </c>
      <c r="F2" s="18">
        <f>B2/$E2</f>
        <v>0.58823529411764708</v>
      </c>
      <c r="G2" s="18">
        <f>C2/$E2</f>
        <v>0.39215686274509803</v>
      </c>
      <c r="H2" s="18">
        <f>D2/$E2</f>
        <v>1.9607843137254902E-2</v>
      </c>
    </row>
    <row r="3" spans="1:8" ht="15.6" x14ac:dyDescent="0.3">
      <c r="A3" s="16" t="s">
        <v>2095</v>
      </c>
      <c r="B3" s="12">
        <f>COUNTIFS('Crowdfunding Raw Data'!$D$2:$D$1001,"&gt;=1000",'Crowdfunding Raw Data'!$D$2:$D$1001,"&lt;=4999",'Crowdfunding Raw Data'!$G$2:$G$1001,"successful")</f>
        <v>191</v>
      </c>
      <c r="C3" s="12">
        <f>COUNTIFS('Crowdfunding Raw Data'!$D$2:$D$1001,"&gt;=1000",'Crowdfunding Raw Data'!$D$2:$D$1001,"&lt;=4999",'Crowdfunding Raw Data'!$G$2:$G$1001,"failed")</f>
        <v>38</v>
      </c>
      <c r="D3" s="12">
        <f>COUNTIFS('Crowdfunding Raw Data'!$D$2:$D$1001,"&gt;=1000",'Crowdfunding Raw Data'!$D$2:$D$1001,"&lt;=4999",'Crowdfunding Raw Data'!$G$2:$G$1001,"canceled")</f>
        <v>2</v>
      </c>
      <c r="E3" s="12">
        <f t="shared" ref="E3:E13" si="0">SUM(B3:D3)</f>
        <v>231</v>
      </c>
      <c r="F3" s="18">
        <f>B3/$E3</f>
        <v>0.82683982683982682</v>
      </c>
      <c r="G3" s="18">
        <f>C3/$E3</f>
        <v>0.16450216450216451</v>
      </c>
      <c r="H3" s="18">
        <f>D3/$E3</f>
        <v>8.658008658008658E-3</v>
      </c>
    </row>
    <row r="4" spans="1:8" ht="15.6" x14ac:dyDescent="0.3">
      <c r="A4" s="16" t="s">
        <v>2096</v>
      </c>
      <c r="B4" s="12">
        <f>COUNTIFS('Crowdfunding Raw Data'!$D$2:$D$1001,"&gt;=5000",'Crowdfunding Raw Data'!$D$2:$D$1001,"&lt;9999",'Crowdfunding Raw Data'!$G$2:$G$1001,"successful")</f>
        <v>164</v>
      </c>
      <c r="C4" s="12">
        <f>COUNTIFS('Crowdfunding Raw Data'!$D$2:$D$1001,"&gt;=5000",'Crowdfunding Raw Data'!$D$2:$D$1001,"&lt;9999",'Crowdfunding Raw Data'!$G$2:$G$1001,"failed")</f>
        <v>126</v>
      </c>
      <c r="D4" s="12">
        <f>COUNTIFS('Crowdfunding Raw Data'!$D$2:$D$1001,"&gt;=5000",'Crowdfunding Raw Data'!$D$2:$D$1001,"&lt;9999",'Crowdfunding Raw Data'!$G$2:$G$1001,"canceled")</f>
        <v>25</v>
      </c>
      <c r="E4" s="12">
        <f>SUM(B4:D4)</f>
        <v>315</v>
      </c>
      <c r="F4" s="18">
        <f t="shared" ref="F3:F13" si="1">B4/$E4</f>
        <v>0.52063492063492067</v>
      </c>
      <c r="G4" s="18">
        <f t="shared" ref="G3:G13" si="2">C4/$E4</f>
        <v>0.4</v>
      </c>
      <c r="H4" s="18">
        <f t="shared" ref="H4:H13" si="3">D4/$E4</f>
        <v>7.9365079365079361E-2</v>
      </c>
    </row>
    <row r="5" spans="1:8" ht="15.6" x14ac:dyDescent="0.3">
      <c r="A5" s="16" t="s">
        <v>2097</v>
      </c>
      <c r="B5" s="12">
        <f>COUNTIFS('Crowdfunding Raw Data'!$D$2:$D$1001,"&gt;=10000",'Crowdfunding Raw Data'!$D$2:$D$1001,"&lt;14999",'Crowdfunding Raw Data'!$G$2:$G$1001,"successful")</f>
        <v>4</v>
      </c>
      <c r="C5" s="12">
        <f>COUNTIFS('Crowdfunding Raw Data'!$D$2:$D$1001,"&gt;=10000",'Crowdfunding Raw Data'!$D$2:$D$1001,"&lt;14999",'Crowdfunding Raw Data'!$G$2:$G$1001,"failed")</f>
        <v>5</v>
      </c>
      <c r="D5" s="12">
        <f>COUNTIFS('Crowdfunding Raw Data'!$D$2:$D$1001,"&gt;=10000",'Crowdfunding Raw Data'!$D$2:$D$1001,"&lt;14999",'Crowdfunding Raw Data'!$G$2:$G$1001,"canceled")</f>
        <v>0</v>
      </c>
      <c r="E5" s="12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ht="15.6" x14ac:dyDescent="0.3">
      <c r="A6" s="16" t="s">
        <v>2098</v>
      </c>
      <c r="B6" s="12">
        <f>COUNTIFS('Crowdfunding Raw Data'!$D$2:$D$1001,"&gt;=15000",'Crowdfunding Raw Data'!$D$2:$D$1001,"&lt;19999",'Crowdfunding Raw Data'!$G$2:$G$1001,"successful")</f>
        <v>10</v>
      </c>
      <c r="C6" s="12">
        <f>COUNTIFS('Crowdfunding Raw Data'!$D$2:$D$1001,"&gt;=15000",'Crowdfunding Raw Data'!$D$2:$D$1001,"&lt;19999",'Crowdfunding Raw Data'!$G$2:$G$1001,"failed")</f>
        <v>0</v>
      </c>
      <c r="D6" s="12">
        <f>COUNTIFS('Crowdfunding Raw Data'!$D$2:$D$1001,"&gt;=15000",'Crowdfunding Raw Data'!$D$2:$D$1001,"&lt;19999",'Crowdfunding Raw Data'!$G$2:$G$1001,"canceled")</f>
        <v>0</v>
      </c>
      <c r="E6" s="12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ht="15.6" x14ac:dyDescent="0.3">
      <c r="A7" s="16" t="s">
        <v>2099</v>
      </c>
      <c r="B7" s="12">
        <f>COUNTIFS('Crowdfunding Raw Data'!$D$2:$D$1001,"&gt;=20000",'Crowdfunding Raw Data'!$D$2:$D$1001,"&lt;24999",'Crowdfunding Raw Data'!$G$2:$G$1001,"successful")</f>
        <v>7</v>
      </c>
      <c r="C7" s="12">
        <f>COUNTIFS('Crowdfunding Raw Data'!$D$2:$D$1001,"&gt;=20000",'Crowdfunding Raw Data'!$D$2:$D$1001,"&lt;24999",'Crowdfunding Raw Data'!$G$2:$G$1001,"failed")</f>
        <v>0</v>
      </c>
      <c r="D7" s="12">
        <f>COUNTIFS('Crowdfunding Raw Data'!$D$2:$D$1001,"&gt;=20000",'Crowdfunding Raw Data'!$D$2:$D$1001,"&lt;24999",'Crowdfunding Raw Data'!$G$2:$G$1001,"canceled")</f>
        <v>0</v>
      </c>
      <c r="E7" s="12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ht="15.6" x14ac:dyDescent="0.3">
      <c r="A8" s="16" t="s">
        <v>2100</v>
      </c>
      <c r="B8" s="12">
        <f>COUNTIFS('Crowdfunding Raw Data'!$D$2:$D$1001,"&gt;=25000",'Crowdfunding Raw Data'!$D$2:$D$1001,"&lt;29999",'Crowdfunding Raw Data'!$G$2:$G$1001,"successful")</f>
        <v>11</v>
      </c>
      <c r="C8" s="12">
        <f>COUNTIFS('Crowdfunding Raw Data'!$D$2:$D$1001,"&gt;=25000",'Crowdfunding Raw Data'!$D$2:$D$1001,"&lt;29999",'Crowdfunding Raw Data'!$G$2:$G$1001,"failed")</f>
        <v>3</v>
      </c>
      <c r="D8" s="12">
        <f>COUNTIFS('Crowdfunding Raw Data'!$D$2:$D$1001,"&gt;=25000",'Crowdfunding Raw Data'!$D$2:$D$1001,"&lt;29999",'Crowdfunding Raw Data'!$G$2:$G$1001,"canceled")</f>
        <v>0</v>
      </c>
      <c r="E8" s="12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ht="15.6" x14ac:dyDescent="0.3">
      <c r="A9" s="16" t="s">
        <v>2101</v>
      </c>
      <c r="B9" s="12">
        <f>COUNTIFS('Crowdfunding Raw Data'!$D$2:$D$1001,"&gt;=30000",'Crowdfunding Raw Data'!$D$2:$D$1001,"&lt;34999",'Crowdfunding Raw Data'!$G$2:$G$1001,"successful")</f>
        <v>7</v>
      </c>
      <c r="C9" s="12">
        <f>COUNTIFS('Crowdfunding Raw Data'!$D$2:$D$1001,"&gt;=30000",'Crowdfunding Raw Data'!$D$2:$D$1001,"&lt;34999",'Crowdfunding Raw Data'!$G$2:$G$1001,"failed")</f>
        <v>0</v>
      </c>
      <c r="D9" s="12">
        <f>COUNTIFS('Crowdfunding Raw Data'!$D$2:$D$1001,"&gt;=30000",'Crowdfunding Raw Data'!$D$2:$D$1001,"&lt;34999",'Crowdfunding Raw Data'!$G$2:$G$1001,"canceled")</f>
        <v>0</v>
      </c>
      <c r="E9" s="12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ht="15.6" x14ac:dyDescent="0.3">
      <c r="A10" s="16" t="s">
        <v>2102</v>
      </c>
      <c r="B10" s="12">
        <f>COUNTIFS('Crowdfunding Raw Data'!$D$2:$D$1001,"&gt;=35000",'Crowdfunding Raw Data'!$D$2:$D$1001,"&lt;39999",'Crowdfunding Raw Data'!$G$2:$G$1001,"successful")</f>
        <v>8</v>
      </c>
      <c r="C10" s="12">
        <f>COUNTIFS('Crowdfunding Raw Data'!$D$2:$D$1001,"&gt;=35000",'Crowdfunding Raw Data'!$D$2:$D$1001,"&lt;39999",'Crowdfunding Raw Data'!$G$2:$G$1001,"failed")</f>
        <v>3</v>
      </c>
      <c r="D10" s="12">
        <f>COUNTIFS('Crowdfunding Raw Data'!$D$2:$D$1001,"&gt;=35000",'Crowdfunding Raw Data'!$D$2:$D$1001,"&lt;39999",'Crowdfunding Raw Data'!$G$2:$G$1001,"canceled")</f>
        <v>1</v>
      </c>
      <c r="E10" s="12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ht="15.6" x14ac:dyDescent="0.3">
      <c r="A11" s="16" t="s">
        <v>2103</v>
      </c>
      <c r="B11" s="12">
        <f>COUNTIFS('Crowdfunding Raw Data'!$D$2:$D$1001,"&gt;=40000",'Crowdfunding Raw Data'!$D$2:$D$1001,"&lt;44999",'Crowdfunding Raw Data'!$G$2:$G$1001,"successful")</f>
        <v>11</v>
      </c>
      <c r="C11" s="12">
        <f>COUNTIFS('Crowdfunding Raw Data'!$D$2:$D$1001,"&gt;=40000",'Crowdfunding Raw Data'!$D$2:$D$1001,"&lt;44999",'Crowdfunding Raw Data'!$G$2:$G$1001,"failed")</f>
        <v>3</v>
      </c>
      <c r="D11" s="12">
        <f>COUNTIFS('Crowdfunding Raw Data'!$D$2:$D$1001,"&gt;=40000",'Crowdfunding Raw Data'!$D$2:$D$1001,"&lt;44999",'Crowdfunding Raw Data'!$G$2:$G$1001,"canceled")</f>
        <v>0</v>
      </c>
      <c r="E11" s="12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ht="15.6" x14ac:dyDescent="0.3">
      <c r="A12" s="16" t="s">
        <v>2104</v>
      </c>
      <c r="B12" s="12">
        <f>COUNTIFS('Crowdfunding Raw Data'!$D$2:$D$1001,"&gt;=45000",'Crowdfunding Raw Data'!$D$2:$D$1001,"&lt;49999",'Crowdfunding Raw Data'!$G$2:$G$1001,"successful")</f>
        <v>8</v>
      </c>
      <c r="C12" s="12">
        <f>COUNTIFS('Crowdfunding Raw Data'!$D$2:$D$1001,"&gt;=45000",'Crowdfunding Raw Data'!$D$2:$D$1001,"&lt;49999",'Crowdfunding Raw Data'!$G$2:$G$1001,"failed")</f>
        <v>3</v>
      </c>
      <c r="D12" s="12">
        <f>COUNTIFS('Crowdfunding Raw Data'!$D$2:$D$1001,"&gt;=45000",'Crowdfunding Raw Data'!$D$2:$D$1001,"&lt;49999",'Crowdfunding Raw Data'!$G$2:$G$1001,"canceled")</f>
        <v>0</v>
      </c>
      <c r="E12" s="12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>D12/$E12</f>
        <v>0</v>
      </c>
    </row>
    <row r="13" spans="1:8" ht="15.6" x14ac:dyDescent="0.3">
      <c r="A13" s="16" t="s">
        <v>2105</v>
      </c>
      <c r="B13" s="12">
        <f>COUNTIFS('Crowdfunding Raw Data'!$D$2:$D$1001,"&gt;=50000",'Crowdfunding Raw Data'!$G$2:$G$1001,"successful")</f>
        <v>114</v>
      </c>
      <c r="C13" s="12">
        <f>COUNTIFS('Crowdfunding Raw Data'!$D$2:$D$1001,"&gt;=50000",'Crowdfunding Raw Data'!$G$2:$G$1001,"failed")</f>
        <v>163</v>
      </c>
      <c r="D13" s="12">
        <f>COUNTIFS('Crowdfunding Raw Data'!$D$2:$D$1001,"&gt;=50000",'Crowdfunding Raw Data'!$G$2:$G$1001,"canceled")</f>
        <v>28</v>
      </c>
      <c r="E13" s="12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  <row r="15" spans="1:8" x14ac:dyDescent="0.3">
      <c r="F15" s="11"/>
    </row>
    <row r="17" spans="6:6" x14ac:dyDescent="0.3">
      <c r="F17" s="11"/>
    </row>
    <row r="19" spans="6:6" x14ac:dyDescent="0.3">
      <c r="F19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04F3-71BB-46F7-97BC-5994F7242FB2}">
  <dimension ref="A1:Q1001"/>
  <sheetViews>
    <sheetView workbookViewId="0">
      <selection activeCell="G16" sqref="G16"/>
    </sheetView>
  </sheetViews>
  <sheetFormatPr defaultRowHeight="15.6" x14ac:dyDescent="0.3"/>
  <cols>
    <col min="1" max="1" width="13.5" bestFit="1" customWidth="1"/>
    <col min="2" max="2" width="22.59765625" bestFit="1" customWidth="1"/>
    <col min="3" max="3" width="9.3984375" bestFit="1" customWidth="1"/>
    <col min="4" max="4" width="7.59765625" bestFit="1" customWidth="1"/>
    <col min="5" max="5" width="7.19921875" bestFit="1" customWidth="1"/>
    <col min="6" max="6" width="9" bestFit="1" customWidth="1"/>
    <col min="7" max="7" width="9.69921875" bestFit="1" customWidth="1"/>
    <col min="8" max="8" width="8.3984375" bestFit="1" customWidth="1"/>
    <col min="9" max="9" width="11.8984375" bestFit="1" customWidth="1"/>
    <col min="10" max="10" width="18.8984375" bestFit="1" customWidth="1"/>
    <col min="11" max="11" width="8.5" bestFit="1" customWidth="1"/>
    <col min="12" max="12" width="7.59765625" bestFit="1" customWidth="1"/>
    <col min="13" max="13" width="7.19921875" bestFit="1" customWidth="1"/>
    <col min="14" max="14" width="9" bestFit="1" customWidth="1"/>
    <col min="15" max="15" width="9.69921875" bestFit="1" customWidth="1"/>
    <col min="16" max="16" width="8.3984375" bestFit="1" customWidth="1"/>
    <col min="17" max="17" width="11.8984375" bestFit="1" customWidth="1"/>
  </cols>
  <sheetData>
    <row r="1" spans="1:17" s="24" customFormat="1" x14ac:dyDescent="0.3">
      <c r="A1" s="24" t="str" cm="1">
        <f t="array" ref="A1:A1001">'Crowdfunding Raw Data'!I1:I1001</f>
        <v>backers_count</v>
      </c>
      <c r="B1" s="24" t="s">
        <v>2112</v>
      </c>
      <c r="C1" s="24" t="s">
        <v>4</v>
      </c>
      <c r="D1" s="24" t="s">
        <v>2106</v>
      </c>
      <c r="E1" s="24" t="s">
        <v>2107</v>
      </c>
      <c r="F1" s="24" t="s">
        <v>2108</v>
      </c>
      <c r="G1" s="24" t="s">
        <v>2109</v>
      </c>
      <c r="H1" s="24" t="s">
        <v>2110</v>
      </c>
      <c r="I1" s="24" t="s">
        <v>2111</v>
      </c>
      <c r="J1" s="24" t="s">
        <v>2113</v>
      </c>
      <c r="K1" s="24" t="s">
        <v>4</v>
      </c>
      <c r="L1" s="24" t="s">
        <v>2106</v>
      </c>
      <c r="M1" s="24" t="s">
        <v>2107</v>
      </c>
      <c r="N1" s="24" t="s">
        <v>2108</v>
      </c>
      <c r="O1" s="24" t="s">
        <v>2109</v>
      </c>
      <c r="P1" s="24" t="s">
        <v>2110</v>
      </c>
      <c r="Q1" s="24" t="s">
        <v>2111</v>
      </c>
    </row>
    <row r="2" spans="1:17" x14ac:dyDescent="0.3">
      <c r="A2">
        <v>0</v>
      </c>
      <c r="B2" t="str">
        <f>IF('Crowdfunding Raw Data'!G2="Successful", 'Crowdfunding Raw Data'!I2, "")</f>
        <v/>
      </c>
      <c r="C2" t="str">
        <f>IF('Crowdfunding Raw Data'!G2="Successful", 'Crowdfunding Raw Data'!G2, "")</f>
        <v/>
      </c>
      <c r="D2" s="19">
        <f>AVERAGE($B$2:$B$1001)</f>
        <v>851.14690265486729</v>
      </c>
      <c r="E2">
        <f>MEDIAN($B$2:$B$1001)</f>
        <v>201</v>
      </c>
      <c r="F2">
        <f>MIN($B$2:$B$1001)</f>
        <v>16</v>
      </c>
      <c r="G2">
        <f>MAX($B$2:$B$1001)</f>
        <v>7295</v>
      </c>
      <c r="H2" s="20">
        <f>_xlfn.VAR.P($B$2:$B$1001)</f>
        <v>1603373.7324019109</v>
      </c>
      <c r="I2" s="20">
        <f>_xlfn.STDEV.P($B$2:$B$1001)</f>
        <v>1266.2439466397898</v>
      </c>
      <c r="J2">
        <f>IF('Crowdfunding Raw Data'!G2="failed", 'Crowdfunding Raw Data'!I2, "")</f>
        <v>0</v>
      </c>
      <c r="K2" t="str">
        <f>IF('Crowdfunding Raw Data'!G2="failed", 'Crowdfunding Raw Data'!G2, "")</f>
        <v>failed</v>
      </c>
      <c r="L2" s="19">
        <f>AVERAGE($J$2:$J$1001)</f>
        <v>585.61538461538464</v>
      </c>
      <c r="M2">
        <f>MEDIAN($J$2:$J$1001)</f>
        <v>114.5</v>
      </c>
      <c r="N2">
        <f>MIN($J$2:$J$1001)</f>
        <v>0</v>
      </c>
      <c r="O2">
        <f>MAX($J$2:$J$1001)</f>
        <v>6080</v>
      </c>
      <c r="P2" s="20">
        <f>_xlfn.VAR.P($J$2:$J$1001)</f>
        <v>921574.68174133555</v>
      </c>
      <c r="Q2" s="20">
        <f>_xlfn.STDEV.P($J$2:$J$1001)</f>
        <v>959.98681331637863</v>
      </c>
    </row>
    <row r="3" spans="1:17" x14ac:dyDescent="0.3">
      <c r="A3">
        <v>158</v>
      </c>
      <c r="B3">
        <f>IF('Crowdfunding Raw Data'!G3="Successful", 'Crowdfunding Raw Data'!I3, "")</f>
        <v>158</v>
      </c>
      <c r="C3" t="str">
        <f>IF('Crowdfunding Raw Data'!G3="Successful", 'Crowdfunding Raw Data'!G3, "")</f>
        <v>successful</v>
      </c>
      <c r="J3" t="str">
        <f>IF('Crowdfunding Raw Data'!G3="failed", 'Crowdfunding Raw Data'!I3, "")</f>
        <v/>
      </c>
      <c r="K3" t="str">
        <f>IF('Crowdfunding Raw Data'!G3="failed", 'Crowdfunding Raw Data'!G3, "")</f>
        <v/>
      </c>
    </row>
    <row r="4" spans="1:17" x14ac:dyDescent="0.3">
      <c r="A4">
        <v>1425</v>
      </c>
      <c r="B4">
        <f>IF('Crowdfunding Raw Data'!G4="Successful", 'Crowdfunding Raw Data'!I4, "")</f>
        <v>1425</v>
      </c>
      <c r="C4" t="str">
        <f>IF('Crowdfunding Raw Data'!G4="Successful", 'Crowdfunding Raw Data'!G4, "")</f>
        <v>successful</v>
      </c>
      <c r="J4" t="str">
        <f>IF('Crowdfunding Raw Data'!G4="failed", 'Crowdfunding Raw Data'!I4, "")</f>
        <v/>
      </c>
      <c r="K4" t="str">
        <f>IF('Crowdfunding Raw Data'!G4="failed", 'Crowdfunding Raw Data'!G4, "")</f>
        <v/>
      </c>
    </row>
    <row r="5" spans="1:17" x14ac:dyDescent="0.3">
      <c r="A5">
        <v>24</v>
      </c>
      <c r="B5" t="str">
        <f>IF('Crowdfunding Raw Data'!G5="Successful", 'Crowdfunding Raw Data'!I5, "")</f>
        <v/>
      </c>
      <c r="C5" t="str">
        <f>IF('Crowdfunding Raw Data'!G5="Successful", 'Crowdfunding Raw Data'!G5, "")</f>
        <v/>
      </c>
      <c r="J5">
        <f>IF('Crowdfunding Raw Data'!G5="failed", 'Crowdfunding Raw Data'!I5, "")</f>
        <v>24</v>
      </c>
      <c r="K5" t="str">
        <f>IF('Crowdfunding Raw Data'!G5="failed", 'Crowdfunding Raw Data'!G5, "")</f>
        <v>failed</v>
      </c>
    </row>
    <row r="6" spans="1:17" x14ac:dyDescent="0.3">
      <c r="A6">
        <v>53</v>
      </c>
      <c r="B6" t="str">
        <f>IF('Crowdfunding Raw Data'!G6="Successful", 'Crowdfunding Raw Data'!I6, "")</f>
        <v/>
      </c>
      <c r="C6" t="str">
        <f>IF('Crowdfunding Raw Data'!G6="Successful", 'Crowdfunding Raw Data'!G6, "")</f>
        <v/>
      </c>
      <c r="J6">
        <f>IF('Crowdfunding Raw Data'!G6="failed", 'Crowdfunding Raw Data'!I6, "")</f>
        <v>53</v>
      </c>
      <c r="K6" t="str">
        <f>IF('Crowdfunding Raw Data'!G6="failed", 'Crowdfunding Raw Data'!G6, "")</f>
        <v>failed</v>
      </c>
    </row>
    <row r="7" spans="1:17" x14ac:dyDescent="0.3">
      <c r="A7">
        <v>174</v>
      </c>
      <c r="B7">
        <f>IF('Crowdfunding Raw Data'!G7="Successful", 'Crowdfunding Raw Data'!I7, "")</f>
        <v>174</v>
      </c>
      <c r="C7" t="str">
        <f>IF('Crowdfunding Raw Data'!G7="Successful", 'Crowdfunding Raw Data'!G7, "")</f>
        <v>successful</v>
      </c>
      <c r="J7" t="str">
        <f>IF('Crowdfunding Raw Data'!G7="failed", 'Crowdfunding Raw Data'!I7, "")</f>
        <v/>
      </c>
      <c r="K7" t="str">
        <f>IF('Crowdfunding Raw Data'!G7="failed", 'Crowdfunding Raw Data'!G7, "")</f>
        <v/>
      </c>
    </row>
    <row r="8" spans="1:17" x14ac:dyDescent="0.3">
      <c r="A8">
        <v>18</v>
      </c>
      <c r="B8" t="str">
        <f>IF('Crowdfunding Raw Data'!G8="Successful", 'Crowdfunding Raw Data'!I8, "")</f>
        <v/>
      </c>
      <c r="C8" t="str">
        <f>IF('Crowdfunding Raw Data'!G8="Successful", 'Crowdfunding Raw Data'!G8, "")</f>
        <v/>
      </c>
      <c r="J8">
        <f>IF('Crowdfunding Raw Data'!G8="failed", 'Crowdfunding Raw Data'!I8, "")</f>
        <v>18</v>
      </c>
      <c r="K8" t="str">
        <f>IF('Crowdfunding Raw Data'!G8="failed", 'Crowdfunding Raw Data'!G8, "")</f>
        <v>failed</v>
      </c>
    </row>
    <row r="9" spans="1:17" x14ac:dyDescent="0.3">
      <c r="A9">
        <v>227</v>
      </c>
      <c r="B9">
        <f>IF('Crowdfunding Raw Data'!G9="Successful", 'Crowdfunding Raw Data'!I9, "")</f>
        <v>227</v>
      </c>
      <c r="C9" t="str">
        <f>IF('Crowdfunding Raw Data'!G9="Successful", 'Crowdfunding Raw Data'!G9, "")</f>
        <v>successful</v>
      </c>
      <c r="J9" t="str">
        <f>IF('Crowdfunding Raw Data'!G9="failed", 'Crowdfunding Raw Data'!I9, "")</f>
        <v/>
      </c>
      <c r="K9" t="str">
        <f>IF('Crowdfunding Raw Data'!G9="failed", 'Crowdfunding Raw Data'!G9, "")</f>
        <v/>
      </c>
    </row>
    <row r="10" spans="1:17" x14ac:dyDescent="0.3">
      <c r="A10">
        <v>708</v>
      </c>
      <c r="B10" t="str">
        <f>IF('Crowdfunding Raw Data'!G10="Successful", 'Crowdfunding Raw Data'!I10, "")</f>
        <v/>
      </c>
      <c r="C10" t="str">
        <f>IF('Crowdfunding Raw Data'!G10="Successful", 'Crowdfunding Raw Data'!G10, "")</f>
        <v/>
      </c>
      <c r="J10" t="str">
        <f>IF('Crowdfunding Raw Data'!G10="failed", 'Crowdfunding Raw Data'!I10, "")</f>
        <v/>
      </c>
      <c r="K10" t="str">
        <f>IF('Crowdfunding Raw Data'!G10="failed", 'Crowdfunding Raw Data'!G10, "")</f>
        <v/>
      </c>
    </row>
    <row r="11" spans="1:17" x14ac:dyDescent="0.3">
      <c r="A11">
        <v>44</v>
      </c>
      <c r="B11" t="str">
        <f>IF('Crowdfunding Raw Data'!G11="Successful", 'Crowdfunding Raw Data'!I11, "")</f>
        <v/>
      </c>
      <c r="C11" t="str">
        <f>IF('Crowdfunding Raw Data'!G11="Successful", 'Crowdfunding Raw Data'!G11, "")</f>
        <v/>
      </c>
      <c r="G11" s="5"/>
      <c r="J11">
        <f>IF('Crowdfunding Raw Data'!G11="failed", 'Crowdfunding Raw Data'!I11, "")</f>
        <v>44</v>
      </c>
      <c r="K11" t="str">
        <f>IF('Crowdfunding Raw Data'!G11="failed", 'Crowdfunding Raw Data'!G11, "")</f>
        <v>failed</v>
      </c>
    </row>
    <row r="12" spans="1:17" x14ac:dyDescent="0.3">
      <c r="A12">
        <v>220</v>
      </c>
      <c r="B12">
        <f>IF('Crowdfunding Raw Data'!G12="Successful", 'Crowdfunding Raw Data'!I12, "")</f>
        <v>220</v>
      </c>
      <c r="C12" t="str">
        <f>IF('Crowdfunding Raw Data'!G12="Successful", 'Crowdfunding Raw Data'!G12, "")</f>
        <v>successful</v>
      </c>
      <c r="G12" s="20"/>
      <c r="J12" t="str">
        <f>IF('Crowdfunding Raw Data'!G12="failed", 'Crowdfunding Raw Data'!I12, "")</f>
        <v/>
      </c>
      <c r="K12" t="str">
        <f>IF('Crowdfunding Raw Data'!G12="failed", 'Crowdfunding Raw Data'!G12, "")</f>
        <v/>
      </c>
    </row>
    <row r="13" spans="1:17" x14ac:dyDescent="0.3">
      <c r="A13">
        <v>27</v>
      </c>
      <c r="B13" t="str">
        <f>IF('Crowdfunding Raw Data'!G13="Successful", 'Crowdfunding Raw Data'!I13, "")</f>
        <v/>
      </c>
      <c r="C13" t="str">
        <f>IF('Crowdfunding Raw Data'!G13="Successful", 'Crowdfunding Raw Data'!G13, "")</f>
        <v/>
      </c>
      <c r="J13">
        <f>IF('Crowdfunding Raw Data'!G13="failed", 'Crowdfunding Raw Data'!I13, "")</f>
        <v>27</v>
      </c>
      <c r="K13" t="str">
        <f>IF('Crowdfunding Raw Data'!G13="failed", 'Crowdfunding Raw Data'!G13, "")</f>
        <v>failed</v>
      </c>
    </row>
    <row r="14" spans="1:17" x14ac:dyDescent="0.3">
      <c r="A14">
        <v>55</v>
      </c>
      <c r="B14" t="str">
        <f>IF('Crowdfunding Raw Data'!G14="Successful", 'Crowdfunding Raw Data'!I14, "")</f>
        <v/>
      </c>
      <c r="C14" t="str">
        <f>IF('Crowdfunding Raw Data'!G14="Successful", 'Crowdfunding Raw Data'!G14, "")</f>
        <v/>
      </c>
      <c r="J14">
        <f>IF('Crowdfunding Raw Data'!G14="failed", 'Crowdfunding Raw Data'!I14, "")</f>
        <v>55</v>
      </c>
      <c r="K14" t="str">
        <f>IF('Crowdfunding Raw Data'!G14="failed", 'Crowdfunding Raw Data'!G14, "")</f>
        <v>failed</v>
      </c>
    </row>
    <row r="15" spans="1:17" x14ac:dyDescent="0.3">
      <c r="A15">
        <v>98</v>
      </c>
      <c r="B15">
        <f>IF('Crowdfunding Raw Data'!G15="Successful", 'Crowdfunding Raw Data'!I15, "")</f>
        <v>98</v>
      </c>
      <c r="C15" t="str">
        <f>IF('Crowdfunding Raw Data'!G15="Successful", 'Crowdfunding Raw Data'!G15, "")</f>
        <v>successful</v>
      </c>
      <c r="G15" s="19"/>
      <c r="J15" t="str">
        <f>IF('Crowdfunding Raw Data'!G15="failed", 'Crowdfunding Raw Data'!I15, "")</f>
        <v/>
      </c>
      <c r="K15" t="str">
        <f>IF('Crowdfunding Raw Data'!G15="failed", 'Crowdfunding Raw Data'!G15, "")</f>
        <v/>
      </c>
    </row>
    <row r="16" spans="1:17" x14ac:dyDescent="0.3">
      <c r="A16">
        <v>200</v>
      </c>
      <c r="B16" t="str">
        <f>IF('Crowdfunding Raw Data'!G16="Successful", 'Crowdfunding Raw Data'!I16, "")</f>
        <v/>
      </c>
      <c r="C16" t="str">
        <f>IF('Crowdfunding Raw Data'!G16="Successful", 'Crowdfunding Raw Data'!G16, "")</f>
        <v/>
      </c>
      <c r="J16">
        <f>IF('Crowdfunding Raw Data'!G16="failed", 'Crowdfunding Raw Data'!I16, "")</f>
        <v>200</v>
      </c>
      <c r="K16" t="str">
        <f>IF('Crowdfunding Raw Data'!G16="failed", 'Crowdfunding Raw Data'!G16, "")</f>
        <v>failed</v>
      </c>
    </row>
    <row r="17" spans="1:11" x14ac:dyDescent="0.3">
      <c r="A17">
        <v>452</v>
      </c>
      <c r="B17" t="str">
        <f>IF('Crowdfunding Raw Data'!G17="Successful", 'Crowdfunding Raw Data'!I17, "")</f>
        <v/>
      </c>
      <c r="C17" t="str">
        <f>IF('Crowdfunding Raw Data'!G17="Successful", 'Crowdfunding Raw Data'!G17, "")</f>
        <v/>
      </c>
      <c r="H17" s="5"/>
      <c r="J17">
        <f>IF('Crowdfunding Raw Data'!G17="failed", 'Crowdfunding Raw Data'!I17, "")</f>
        <v>452</v>
      </c>
      <c r="K17" t="str">
        <f>IF('Crowdfunding Raw Data'!G17="failed", 'Crowdfunding Raw Data'!G17, "")</f>
        <v>failed</v>
      </c>
    </row>
    <row r="18" spans="1:11" x14ac:dyDescent="0.3">
      <c r="A18">
        <v>100</v>
      </c>
      <c r="B18">
        <f>IF('Crowdfunding Raw Data'!G18="Successful", 'Crowdfunding Raw Data'!I18, "")</f>
        <v>100</v>
      </c>
      <c r="C18" t="str">
        <f>IF('Crowdfunding Raw Data'!G18="Successful", 'Crowdfunding Raw Data'!G18, "")</f>
        <v>successful</v>
      </c>
      <c r="H18" s="5"/>
      <c r="J18" t="str">
        <f>IF('Crowdfunding Raw Data'!G18="failed", 'Crowdfunding Raw Data'!I18, "")</f>
        <v/>
      </c>
      <c r="K18" t="str">
        <f>IF('Crowdfunding Raw Data'!G18="failed", 'Crowdfunding Raw Data'!G18, "")</f>
        <v/>
      </c>
    </row>
    <row r="19" spans="1:11" x14ac:dyDescent="0.3">
      <c r="A19">
        <v>1249</v>
      </c>
      <c r="B19">
        <f>IF('Crowdfunding Raw Data'!G19="Successful", 'Crowdfunding Raw Data'!I19, "")</f>
        <v>1249</v>
      </c>
      <c r="C19" t="str">
        <f>IF('Crowdfunding Raw Data'!G19="Successful", 'Crowdfunding Raw Data'!G19, "")</f>
        <v>successful</v>
      </c>
      <c r="H19" s="5"/>
      <c r="J19" t="str">
        <f>IF('Crowdfunding Raw Data'!G19="failed", 'Crowdfunding Raw Data'!I19, "")</f>
        <v/>
      </c>
      <c r="K19" t="str">
        <f>IF('Crowdfunding Raw Data'!G19="failed", 'Crowdfunding Raw Data'!G19, "")</f>
        <v/>
      </c>
    </row>
    <row r="20" spans="1:11" x14ac:dyDescent="0.3">
      <c r="A20">
        <v>135</v>
      </c>
      <c r="B20" t="str">
        <f>IF('Crowdfunding Raw Data'!G20="Successful", 'Crowdfunding Raw Data'!I20, "")</f>
        <v/>
      </c>
      <c r="C20" t="str">
        <f>IF('Crowdfunding Raw Data'!G20="Successful", 'Crowdfunding Raw Data'!G20, "")</f>
        <v/>
      </c>
      <c r="J20" t="str">
        <f>IF('Crowdfunding Raw Data'!G20="failed", 'Crowdfunding Raw Data'!I20, "")</f>
        <v/>
      </c>
      <c r="K20" t="str">
        <f>IF('Crowdfunding Raw Data'!G20="failed", 'Crowdfunding Raw Data'!G20, "")</f>
        <v/>
      </c>
    </row>
    <row r="21" spans="1:11" x14ac:dyDescent="0.3">
      <c r="A21">
        <v>674</v>
      </c>
      <c r="B21" t="str">
        <f>IF('Crowdfunding Raw Data'!G21="Successful", 'Crowdfunding Raw Data'!I21, "")</f>
        <v/>
      </c>
      <c r="C21" t="str">
        <f>IF('Crowdfunding Raw Data'!G21="Successful", 'Crowdfunding Raw Data'!G21, "")</f>
        <v/>
      </c>
      <c r="J21">
        <f>IF('Crowdfunding Raw Data'!G21="failed", 'Crowdfunding Raw Data'!I21, "")</f>
        <v>674</v>
      </c>
      <c r="K21" t="str">
        <f>IF('Crowdfunding Raw Data'!G21="failed", 'Crowdfunding Raw Data'!G21, "")</f>
        <v>failed</v>
      </c>
    </row>
    <row r="22" spans="1:11" x14ac:dyDescent="0.3">
      <c r="A22">
        <v>1396</v>
      </c>
      <c r="B22">
        <f>IF('Crowdfunding Raw Data'!G22="Successful", 'Crowdfunding Raw Data'!I22, "")</f>
        <v>1396</v>
      </c>
      <c r="C22" t="str">
        <f>IF('Crowdfunding Raw Data'!G22="Successful", 'Crowdfunding Raw Data'!G22, "")</f>
        <v>successful</v>
      </c>
      <c r="J22" t="str">
        <f>IF('Crowdfunding Raw Data'!G22="failed", 'Crowdfunding Raw Data'!I22, "")</f>
        <v/>
      </c>
      <c r="K22" t="str">
        <f>IF('Crowdfunding Raw Data'!G22="failed", 'Crowdfunding Raw Data'!G22, "")</f>
        <v/>
      </c>
    </row>
    <row r="23" spans="1:11" x14ac:dyDescent="0.3">
      <c r="A23">
        <v>558</v>
      </c>
      <c r="B23" t="str">
        <f>IF('Crowdfunding Raw Data'!G23="Successful", 'Crowdfunding Raw Data'!I23, "")</f>
        <v/>
      </c>
      <c r="C23" t="str">
        <f>IF('Crowdfunding Raw Data'!G23="Successful", 'Crowdfunding Raw Data'!G23, "")</f>
        <v/>
      </c>
      <c r="J23">
        <f>IF('Crowdfunding Raw Data'!G23="failed", 'Crowdfunding Raw Data'!I23, "")</f>
        <v>558</v>
      </c>
      <c r="K23" t="str">
        <f>IF('Crowdfunding Raw Data'!G23="failed", 'Crowdfunding Raw Data'!G23, "")</f>
        <v>failed</v>
      </c>
    </row>
    <row r="24" spans="1:11" x14ac:dyDescent="0.3">
      <c r="A24">
        <v>890</v>
      </c>
      <c r="B24">
        <f>IF('Crowdfunding Raw Data'!G24="Successful", 'Crowdfunding Raw Data'!I24, "")</f>
        <v>890</v>
      </c>
      <c r="C24" t="str">
        <f>IF('Crowdfunding Raw Data'!G24="Successful", 'Crowdfunding Raw Data'!G24, "")</f>
        <v>successful</v>
      </c>
      <c r="J24" t="str">
        <f>IF('Crowdfunding Raw Data'!G24="failed", 'Crowdfunding Raw Data'!I24, "")</f>
        <v/>
      </c>
      <c r="K24" t="str">
        <f>IF('Crowdfunding Raw Data'!G24="failed", 'Crowdfunding Raw Data'!G24, "")</f>
        <v/>
      </c>
    </row>
    <row r="25" spans="1:11" x14ac:dyDescent="0.3">
      <c r="A25">
        <v>142</v>
      </c>
      <c r="B25">
        <f>IF('Crowdfunding Raw Data'!G25="Successful", 'Crowdfunding Raw Data'!I25, "")</f>
        <v>142</v>
      </c>
      <c r="C25" t="str">
        <f>IF('Crowdfunding Raw Data'!G25="Successful", 'Crowdfunding Raw Data'!G25, "")</f>
        <v>successful</v>
      </c>
      <c r="J25" t="str">
        <f>IF('Crowdfunding Raw Data'!G25="failed", 'Crowdfunding Raw Data'!I25, "")</f>
        <v/>
      </c>
      <c r="K25" t="str">
        <f>IF('Crowdfunding Raw Data'!G25="failed", 'Crowdfunding Raw Data'!G25, "")</f>
        <v/>
      </c>
    </row>
    <row r="26" spans="1:11" x14ac:dyDescent="0.3">
      <c r="A26">
        <v>2673</v>
      </c>
      <c r="B26">
        <f>IF('Crowdfunding Raw Data'!G26="Successful", 'Crowdfunding Raw Data'!I26, "")</f>
        <v>2673</v>
      </c>
      <c r="C26" t="str">
        <f>IF('Crowdfunding Raw Data'!G26="Successful", 'Crowdfunding Raw Data'!G26, "")</f>
        <v>successful</v>
      </c>
      <c r="J26" t="str">
        <f>IF('Crowdfunding Raw Data'!G26="failed", 'Crowdfunding Raw Data'!I26, "")</f>
        <v/>
      </c>
      <c r="K26" t="str">
        <f>IF('Crowdfunding Raw Data'!G26="failed", 'Crowdfunding Raw Data'!G26, "")</f>
        <v/>
      </c>
    </row>
    <row r="27" spans="1:11" x14ac:dyDescent="0.3">
      <c r="A27">
        <v>163</v>
      </c>
      <c r="B27">
        <f>IF('Crowdfunding Raw Data'!G27="Successful", 'Crowdfunding Raw Data'!I27, "")</f>
        <v>163</v>
      </c>
      <c r="C27" t="str">
        <f>IF('Crowdfunding Raw Data'!G27="Successful", 'Crowdfunding Raw Data'!G27, "")</f>
        <v>successful</v>
      </c>
      <c r="J27" t="str">
        <f>IF('Crowdfunding Raw Data'!G27="failed", 'Crowdfunding Raw Data'!I27, "")</f>
        <v/>
      </c>
      <c r="K27" t="str">
        <f>IF('Crowdfunding Raw Data'!G27="failed", 'Crowdfunding Raw Data'!G27, "")</f>
        <v/>
      </c>
    </row>
    <row r="28" spans="1:11" x14ac:dyDescent="0.3">
      <c r="A28">
        <v>1480</v>
      </c>
      <c r="B28" t="str">
        <f>IF('Crowdfunding Raw Data'!G28="Successful", 'Crowdfunding Raw Data'!I28, "")</f>
        <v/>
      </c>
      <c r="C28" t="str">
        <f>IF('Crowdfunding Raw Data'!G28="Successful", 'Crowdfunding Raw Data'!G28, "")</f>
        <v/>
      </c>
      <c r="J28" t="str">
        <f>IF('Crowdfunding Raw Data'!G28="failed", 'Crowdfunding Raw Data'!I28, "")</f>
        <v/>
      </c>
      <c r="K28" t="str">
        <f>IF('Crowdfunding Raw Data'!G28="failed", 'Crowdfunding Raw Data'!G28, "")</f>
        <v/>
      </c>
    </row>
    <row r="29" spans="1:11" x14ac:dyDescent="0.3">
      <c r="A29">
        <v>15</v>
      </c>
      <c r="B29" t="str">
        <f>IF('Crowdfunding Raw Data'!G29="Successful", 'Crowdfunding Raw Data'!I29, "")</f>
        <v/>
      </c>
      <c r="C29" t="str">
        <f>IF('Crowdfunding Raw Data'!G29="Successful", 'Crowdfunding Raw Data'!G29, "")</f>
        <v/>
      </c>
      <c r="J29">
        <f>IF('Crowdfunding Raw Data'!G29="failed", 'Crowdfunding Raw Data'!I29, "")</f>
        <v>15</v>
      </c>
      <c r="K29" t="str">
        <f>IF('Crowdfunding Raw Data'!G29="failed", 'Crowdfunding Raw Data'!G29, "")</f>
        <v>failed</v>
      </c>
    </row>
    <row r="30" spans="1:11" x14ac:dyDescent="0.3">
      <c r="A30">
        <v>2220</v>
      </c>
      <c r="B30">
        <f>IF('Crowdfunding Raw Data'!G30="Successful", 'Crowdfunding Raw Data'!I30, "")</f>
        <v>2220</v>
      </c>
      <c r="C30" t="str">
        <f>IF('Crowdfunding Raw Data'!G30="Successful", 'Crowdfunding Raw Data'!G30, "")</f>
        <v>successful</v>
      </c>
      <c r="J30" t="str">
        <f>IF('Crowdfunding Raw Data'!G30="failed", 'Crowdfunding Raw Data'!I30, "")</f>
        <v/>
      </c>
      <c r="K30" t="str">
        <f>IF('Crowdfunding Raw Data'!G30="failed", 'Crowdfunding Raw Data'!G30, "")</f>
        <v/>
      </c>
    </row>
    <row r="31" spans="1:11" x14ac:dyDescent="0.3">
      <c r="A31">
        <v>1606</v>
      </c>
      <c r="B31">
        <f>IF('Crowdfunding Raw Data'!G31="Successful", 'Crowdfunding Raw Data'!I31, "")</f>
        <v>1606</v>
      </c>
      <c r="C31" t="str">
        <f>IF('Crowdfunding Raw Data'!G31="Successful", 'Crowdfunding Raw Data'!G31, "")</f>
        <v>successful</v>
      </c>
      <c r="J31" t="str">
        <f>IF('Crowdfunding Raw Data'!G31="failed", 'Crowdfunding Raw Data'!I31, "")</f>
        <v/>
      </c>
      <c r="K31" t="str">
        <f>IF('Crowdfunding Raw Data'!G31="failed", 'Crowdfunding Raw Data'!G31, "")</f>
        <v/>
      </c>
    </row>
    <row r="32" spans="1:11" x14ac:dyDescent="0.3">
      <c r="A32">
        <v>129</v>
      </c>
      <c r="B32">
        <f>IF('Crowdfunding Raw Data'!G32="Successful", 'Crowdfunding Raw Data'!I32, "")</f>
        <v>129</v>
      </c>
      <c r="C32" t="str">
        <f>IF('Crowdfunding Raw Data'!G32="Successful", 'Crowdfunding Raw Data'!G32, "")</f>
        <v>successful</v>
      </c>
      <c r="J32" t="str">
        <f>IF('Crowdfunding Raw Data'!G32="failed", 'Crowdfunding Raw Data'!I32, "")</f>
        <v/>
      </c>
      <c r="K32" t="str">
        <f>IF('Crowdfunding Raw Data'!G32="failed", 'Crowdfunding Raw Data'!G32, "")</f>
        <v/>
      </c>
    </row>
    <row r="33" spans="1:11" x14ac:dyDescent="0.3">
      <c r="A33">
        <v>226</v>
      </c>
      <c r="B33">
        <f>IF('Crowdfunding Raw Data'!G33="Successful", 'Crowdfunding Raw Data'!I33, "")</f>
        <v>226</v>
      </c>
      <c r="C33" t="str">
        <f>IF('Crowdfunding Raw Data'!G33="Successful", 'Crowdfunding Raw Data'!G33, "")</f>
        <v>successful</v>
      </c>
      <c r="J33" t="str">
        <f>IF('Crowdfunding Raw Data'!G33="failed", 'Crowdfunding Raw Data'!I33, "")</f>
        <v/>
      </c>
      <c r="K33" t="str">
        <f>IF('Crowdfunding Raw Data'!G33="failed", 'Crowdfunding Raw Data'!G33, "")</f>
        <v/>
      </c>
    </row>
    <row r="34" spans="1:11" x14ac:dyDescent="0.3">
      <c r="A34">
        <v>2307</v>
      </c>
      <c r="B34" t="str">
        <f>IF('Crowdfunding Raw Data'!G34="Successful", 'Crowdfunding Raw Data'!I34, "")</f>
        <v/>
      </c>
      <c r="C34" t="str">
        <f>IF('Crowdfunding Raw Data'!G34="Successful", 'Crowdfunding Raw Data'!G34, "")</f>
        <v/>
      </c>
      <c r="J34">
        <f>IF('Crowdfunding Raw Data'!G34="failed", 'Crowdfunding Raw Data'!I34, "")</f>
        <v>2307</v>
      </c>
      <c r="K34" t="str">
        <f>IF('Crowdfunding Raw Data'!G34="failed", 'Crowdfunding Raw Data'!G34, "")</f>
        <v>failed</v>
      </c>
    </row>
    <row r="35" spans="1:11" x14ac:dyDescent="0.3">
      <c r="A35">
        <v>5419</v>
      </c>
      <c r="B35">
        <f>IF('Crowdfunding Raw Data'!G35="Successful", 'Crowdfunding Raw Data'!I35, "")</f>
        <v>5419</v>
      </c>
      <c r="C35" t="str">
        <f>IF('Crowdfunding Raw Data'!G35="Successful", 'Crowdfunding Raw Data'!G35, "")</f>
        <v>successful</v>
      </c>
      <c r="J35" t="str">
        <f>IF('Crowdfunding Raw Data'!G35="failed", 'Crowdfunding Raw Data'!I35, "")</f>
        <v/>
      </c>
      <c r="K35" t="str">
        <f>IF('Crowdfunding Raw Data'!G35="failed", 'Crowdfunding Raw Data'!G35, "")</f>
        <v/>
      </c>
    </row>
    <row r="36" spans="1:11" x14ac:dyDescent="0.3">
      <c r="A36">
        <v>165</v>
      </c>
      <c r="B36">
        <f>IF('Crowdfunding Raw Data'!G36="Successful", 'Crowdfunding Raw Data'!I36, "")</f>
        <v>165</v>
      </c>
      <c r="C36" t="str">
        <f>IF('Crowdfunding Raw Data'!G36="Successful", 'Crowdfunding Raw Data'!G36, "")</f>
        <v>successful</v>
      </c>
      <c r="J36" t="str">
        <f>IF('Crowdfunding Raw Data'!G36="failed", 'Crowdfunding Raw Data'!I36, "")</f>
        <v/>
      </c>
      <c r="K36" t="str">
        <f>IF('Crowdfunding Raw Data'!G36="failed", 'Crowdfunding Raw Data'!G36, "")</f>
        <v/>
      </c>
    </row>
    <row r="37" spans="1:11" x14ac:dyDescent="0.3">
      <c r="A37">
        <v>1965</v>
      </c>
      <c r="B37">
        <f>IF('Crowdfunding Raw Data'!G37="Successful", 'Crowdfunding Raw Data'!I37, "")</f>
        <v>1965</v>
      </c>
      <c r="C37" t="str">
        <f>IF('Crowdfunding Raw Data'!G37="Successful", 'Crowdfunding Raw Data'!G37, "")</f>
        <v>successful</v>
      </c>
      <c r="J37" t="str">
        <f>IF('Crowdfunding Raw Data'!G37="failed", 'Crowdfunding Raw Data'!I37, "")</f>
        <v/>
      </c>
      <c r="K37" t="str">
        <f>IF('Crowdfunding Raw Data'!G37="failed", 'Crowdfunding Raw Data'!G37, "")</f>
        <v/>
      </c>
    </row>
    <row r="38" spans="1:11" x14ac:dyDescent="0.3">
      <c r="A38">
        <v>16</v>
      </c>
      <c r="B38">
        <f>IF('Crowdfunding Raw Data'!G38="Successful", 'Crowdfunding Raw Data'!I38, "")</f>
        <v>16</v>
      </c>
      <c r="C38" t="str">
        <f>IF('Crowdfunding Raw Data'!G38="Successful", 'Crowdfunding Raw Data'!G38, "")</f>
        <v>successful</v>
      </c>
      <c r="J38" t="str">
        <f>IF('Crowdfunding Raw Data'!G38="failed", 'Crowdfunding Raw Data'!I38, "")</f>
        <v/>
      </c>
      <c r="K38" t="str">
        <f>IF('Crowdfunding Raw Data'!G38="failed", 'Crowdfunding Raw Data'!G38, "")</f>
        <v/>
      </c>
    </row>
    <row r="39" spans="1:11" x14ac:dyDescent="0.3">
      <c r="A39">
        <v>107</v>
      </c>
      <c r="B39">
        <f>IF('Crowdfunding Raw Data'!G39="Successful", 'Crowdfunding Raw Data'!I39, "")</f>
        <v>107</v>
      </c>
      <c r="C39" t="str">
        <f>IF('Crowdfunding Raw Data'!G39="Successful", 'Crowdfunding Raw Data'!G39, "")</f>
        <v>successful</v>
      </c>
      <c r="J39" t="str">
        <f>IF('Crowdfunding Raw Data'!G39="failed", 'Crowdfunding Raw Data'!I39, "")</f>
        <v/>
      </c>
      <c r="K39" t="str">
        <f>IF('Crowdfunding Raw Data'!G39="failed", 'Crowdfunding Raw Data'!G39, "")</f>
        <v/>
      </c>
    </row>
    <row r="40" spans="1:11" x14ac:dyDescent="0.3">
      <c r="A40">
        <v>134</v>
      </c>
      <c r="B40">
        <f>IF('Crowdfunding Raw Data'!G40="Successful", 'Crowdfunding Raw Data'!I40, "")</f>
        <v>134</v>
      </c>
      <c r="C40" t="str">
        <f>IF('Crowdfunding Raw Data'!G40="Successful", 'Crowdfunding Raw Data'!G40, "")</f>
        <v>successful</v>
      </c>
      <c r="J40" t="str">
        <f>IF('Crowdfunding Raw Data'!G40="failed", 'Crowdfunding Raw Data'!I40, "")</f>
        <v/>
      </c>
      <c r="K40" t="str">
        <f>IF('Crowdfunding Raw Data'!G40="failed", 'Crowdfunding Raw Data'!G40, "")</f>
        <v/>
      </c>
    </row>
    <row r="41" spans="1:11" x14ac:dyDescent="0.3">
      <c r="A41">
        <v>88</v>
      </c>
      <c r="B41" t="str">
        <f>IF('Crowdfunding Raw Data'!G41="Successful", 'Crowdfunding Raw Data'!I41, "")</f>
        <v/>
      </c>
      <c r="C41" t="str">
        <f>IF('Crowdfunding Raw Data'!G41="Successful", 'Crowdfunding Raw Data'!G41, "")</f>
        <v/>
      </c>
      <c r="J41">
        <f>IF('Crowdfunding Raw Data'!G41="failed", 'Crowdfunding Raw Data'!I41, "")</f>
        <v>88</v>
      </c>
      <c r="K41" t="str">
        <f>IF('Crowdfunding Raw Data'!G41="failed", 'Crowdfunding Raw Data'!G41, "")</f>
        <v>failed</v>
      </c>
    </row>
    <row r="42" spans="1:11" x14ac:dyDescent="0.3">
      <c r="A42">
        <v>198</v>
      </c>
      <c r="B42">
        <f>IF('Crowdfunding Raw Data'!G42="Successful", 'Crowdfunding Raw Data'!I42, "")</f>
        <v>198</v>
      </c>
      <c r="C42" t="str">
        <f>IF('Crowdfunding Raw Data'!G42="Successful", 'Crowdfunding Raw Data'!G42, "")</f>
        <v>successful</v>
      </c>
      <c r="J42" t="str">
        <f>IF('Crowdfunding Raw Data'!G42="failed", 'Crowdfunding Raw Data'!I42, "")</f>
        <v/>
      </c>
      <c r="K42" t="str">
        <f>IF('Crowdfunding Raw Data'!G42="failed", 'Crowdfunding Raw Data'!G42, "")</f>
        <v/>
      </c>
    </row>
    <row r="43" spans="1:11" x14ac:dyDescent="0.3">
      <c r="A43">
        <v>111</v>
      </c>
      <c r="B43">
        <f>IF('Crowdfunding Raw Data'!G43="Successful", 'Crowdfunding Raw Data'!I43, "")</f>
        <v>111</v>
      </c>
      <c r="C43" t="str">
        <f>IF('Crowdfunding Raw Data'!G43="Successful", 'Crowdfunding Raw Data'!G43, "")</f>
        <v>successful</v>
      </c>
      <c r="J43" t="str">
        <f>IF('Crowdfunding Raw Data'!G43="failed", 'Crowdfunding Raw Data'!I43, "")</f>
        <v/>
      </c>
      <c r="K43" t="str">
        <f>IF('Crowdfunding Raw Data'!G43="failed", 'Crowdfunding Raw Data'!G43, "")</f>
        <v/>
      </c>
    </row>
    <row r="44" spans="1:11" x14ac:dyDescent="0.3">
      <c r="A44">
        <v>222</v>
      </c>
      <c r="B44">
        <f>IF('Crowdfunding Raw Data'!G44="Successful", 'Crowdfunding Raw Data'!I44, "")</f>
        <v>222</v>
      </c>
      <c r="C44" t="str">
        <f>IF('Crowdfunding Raw Data'!G44="Successful", 'Crowdfunding Raw Data'!G44, "")</f>
        <v>successful</v>
      </c>
      <c r="J44" t="str">
        <f>IF('Crowdfunding Raw Data'!G44="failed", 'Crowdfunding Raw Data'!I44, "")</f>
        <v/>
      </c>
      <c r="K44" t="str">
        <f>IF('Crowdfunding Raw Data'!G44="failed", 'Crowdfunding Raw Data'!G44, "")</f>
        <v/>
      </c>
    </row>
    <row r="45" spans="1:11" x14ac:dyDescent="0.3">
      <c r="A45">
        <v>6212</v>
      </c>
      <c r="B45">
        <f>IF('Crowdfunding Raw Data'!G45="Successful", 'Crowdfunding Raw Data'!I45, "")</f>
        <v>6212</v>
      </c>
      <c r="C45" t="str">
        <f>IF('Crowdfunding Raw Data'!G45="Successful", 'Crowdfunding Raw Data'!G45, "")</f>
        <v>successful</v>
      </c>
      <c r="J45" t="str">
        <f>IF('Crowdfunding Raw Data'!G45="failed", 'Crowdfunding Raw Data'!I45, "")</f>
        <v/>
      </c>
      <c r="K45" t="str">
        <f>IF('Crowdfunding Raw Data'!G45="failed", 'Crowdfunding Raw Data'!G45, "")</f>
        <v/>
      </c>
    </row>
    <row r="46" spans="1:11" x14ac:dyDescent="0.3">
      <c r="A46">
        <v>98</v>
      </c>
      <c r="B46">
        <f>IF('Crowdfunding Raw Data'!G46="Successful", 'Crowdfunding Raw Data'!I46, "")</f>
        <v>98</v>
      </c>
      <c r="C46" t="str">
        <f>IF('Crowdfunding Raw Data'!G46="Successful", 'Crowdfunding Raw Data'!G46, "")</f>
        <v>successful</v>
      </c>
      <c r="J46" t="str">
        <f>IF('Crowdfunding Raw Data'!G46="failed", 'Crowdfunding Raw Data'!I46, "")</f>
        <v/>
      </c>
      <c r="K46" t="str">
        <f>IF('Crowdfunding Raw Data'!G46="failed", 'Crowdfunding Raw Data'!G46, "")</f>
        <v/>
      </c>
    </row>
    <row r="47" spans="1:11" x14ac:dyDescent="0.3">
      <c r="A47">
        <v>48</v>
      </c>
      <c r="B47" t="str">
        <f>IF('Crowdfunding Raw Data'!G47="Successful", 'Crowdfunding Raw Data'!I47, "")</f>
        <v/>
      </c>
      <c r="C47" t="str">
        <f>IF('Crowdfunding Raw Data'!G47="Successful", 'Crowdfunding Raw Data'!G47, "")</f>
        <v/>
      </c>
      <c r="J47">
        <f>IF('Crowdfunding Raw Data'!G47="failed", 'Crowdfunding Raw Data'!I47, "")</f>
        <v>48</v>
      </c>
      <c r="K47" t="str">
        <f>IF('Crowdfunding Raw Data'!G47="failed", 'Crowdfunding Raw Data'!G47, "")</f>
        <v>failed</v>
      </c>
    </row>
    <row r="48" spans="1:11" x14ac:dyDescent="0.3">
      <c r="A48">
        <v>92</v>
      </c>
      <c r="B48">
        <f>IF('Crowdfunding Raw Data'!G48="Successful", 'Crowdfunding Raw Data'!I48, "")</f>
        <v>92</v>
      </c>
      <c r="C48" t="str">
        <f>IF('Crowdfunding Raw Data'!G48="Successful", 'Crowdfunding Raw Data'!G48, "")</f>
        <v>successful</v>
      </c>
      <c r="J48" t="str">
        <f>IF('Crowdfunding Raw Data'!G48="failed", 'Crowdfunding Raw Data'!I48, "")</f>
        <v/>
      </c>
      <c r="K48" t="str">
        <f>IF('Crowdfunding Raw Data'!G48="failed", 'Crowdfunding Raw Data'!G48, "")</f>
        <v/>
      </c>
    </row>
    <row r="49" spans="1:11" x14ac:dyDescent="0.3">
      <c r="A49">
        <v>149</v>
      </c>
      <c r="B49">
        <f>IF('Crowdfunding Raw Data'!G49="Successful", 'Crowdfunding Raw Data'!I49, "")</f>
        <v>149</v>
      </c>
      <c r="C49" t="str">
        <f>IF('Crowdfunding Raw Data'!G49="Successful", 'Crowdfunding Raw Data'!G49, "")</f>
        <v>successful</v>
      </c>
      <c r="J49" t="str">
        <f>IF('Crowdfunding Raw Data'!G49="failed", 'Crowdfunding Raw Data'!I49, "")</f>
        <v/>
      </c>
      <c r="K49" t="str">
        <f>IF('Crowdfunding Raw Data'!G49="failed", 'Crowdfunding Raw Data'!G49, "")</f>
        <v/>
      </c>
    </row>
    <row r="50" spans="1:11" x14ac:dyDescent="0.3">
      <c r="A50">
        <v>2431</v>
      </c>
      <c r="B50">
        <f>IF('Crowdfunding Raw Data'!G50="Successful", 'Crowdfunding Raw Data'!I50, "")</f>
        <v>2431</v>
      </c>
      <c r="C50" t="str">
        <f>IF('Crowdfunding Raw Data'!G50="Successful", 'Crowdfunding Raw Data'!G50, "")</f>
        <v>successful</v>
      </c>
      <c r="J50" t="str">
        <f>IF('Crowdfunding Raw Data'!G50="failed", 'Crowdfunding Raw Data'!I50, "")</f>
        <v/>
      </c>
      <c r="K50" t="str">
        <f>IF('Crowdfunding Raw Data'!G50="failed", 'Crowdfunding Raw Data'!G50, "")</f>
        <v/>
      </c>
    </row>
    <row r="51" spans="1:11" x14ac:dyDescent="0.3">
      <c r="A51">
        <v>303</v>
      </c>
      <c r="B51">
        <f>IF('Crowdfunding Raw Data'!G51="Successful", 'Crowdfunding Raw Data'!I51, "")</f>
        <v>303</v>
      </c>
      <c r="C51" t="str">
        <f>IF('Crowdfunding Raw Data'!G51="Successful", 'Crowdfunding Raw Data'!G51, "")</f>
        <v>successful</v>
      </c>
      <c r="J51" t="str">
        <f>IF('Crowdfunding Raw Data'!G51="failed", 'Crowdfunding Raw Data'!I51, "")</f>
        <v/>
      </c>
      <c r="K51" t="str">
        <f>IF('Crowdfunding Raw Data'!G51="failed", 'Crowdfunding Raw Data'!G51, "")</f>
        <v/>
      </c>
    </row>
    <row r="52" spans="1:11" x14ac:dyDescent="0.3">
      <c r="A52">
        <v>1</v>
      </c>
      <c r="B52" t="str">
        <f>IF('Crowdfunding Raw Data'!G52="Successful", 'Crowdfunding Raw Data'!I52, "")</f>
        <v/>
      </c>
      <c r="C52" t="str">
        <f>IF('Crowdfunding Raw Data'!G52="Successful", 'Crowdfunding Raw Data'!G52, "")</f>
        <v/>
      </c>
      <c r="J52">
        <f>IF('Crowdfunding Raw Data'!G52="failed", 'Crowdfunding Raw Data'!I52, "")</f>
        <v>1</v>
      </c>
      <c r="K52" t="str">
        <f>IF('Crowdfunding Raw Data'!G52="failed", 'Crowdfunding Raw Data'!G52, "")</f>
        <v>failed</v>
      </c>
    </row>
    <row r="53" spans="1:11" x14ac:dyDescent="0.3">
      <c r="A53">
        <v>1467</v>
      </c>
      <c r="B53" t="str">
        <f>IF('Crowdfunding Raw Data'!G53="Successful", 'Crowdfunding Raw Data'!I53, "")</f>
        <v/>
      </c>
      <c r="C53" t="str">
        <f>IF('Crowdfunding Raw Data'!G53="Successful", 'Crowdfunding Raw Data'!G53, "")</f>
        <v/>
      </c>
      <c r="J53">
        <f>IF('Crowdfunding Raw Data'!G53="failed", 'Crowdfunding Raw Data'!I53, "")</f>
        <v>1467</v>
      </c>
      <c r="K53" t="str">
        <f>IF('Crowdfunding Raw Data'!G53="failed", 'Crowdfunding Raw Data'!G53, "")</f>
        <v>failed</v>
      </c>
    </row>
    <row r="54" spans="1:11" x14ac:dyDescent="0.3">
      <c r="A54">
        <v>75</v>
      </c>
      <c r="B54" t="str">
        <f>IF('Crowdfunding Raw Data'!G54="Successful", 'Crowdfunding Raw Data'!I54, "")</f>
        <v/>
      </c>
      <c r="C54" t="str">
        <f>IF('Crowdfunding Raw Data'!G54="Successful", 'Crowdfunding Raw Data'!G54, "")</f>
        <v/>
      </c>
      <c r="J54">
        <f>IF('Crowdfunding Raw Data'!G54="failed", 'Crowdfunding Raw Data'!I54, "")</f>
        <v>75</v>
      </c>
      <c r="K54" t="str">
        <f>IF('Crowdfunding Raw Data'!G54="failed", 'Crowdfunding Raw Data'!G54, "")</f>
        <v>failed</v>
      </c>
    </row>
    <row r="55" spans="1:11" x14ac:dyDescent="0.3">
      <c r="A55">
        <v>209</v>
      </c>
      <c r="B55">
        <f>IF('Crowdfunding Raw Data'!G55="Successful", 'Crowdfunding Raw Data'!I55, "")</f>
        <v>209</v>
      </c>
      <c r="C55" t="str">
        <f>IF('Crowdfunding Raw Data'!G55="Successful", 'Crowdfunding Raw Data'!G55, "")</f>
        <v>successful</v>
      </c>
      <c r="J55" t="str">
        <f>IF('Crowdfunding Raw Data'!G55="failed", 'Crowdfunding Raw Data'!I55, "")</f>
        <v/>
      </c>
      <c r="K55" t="str">
        <f>IF('Crowdfunding Raw Data'!G55="failed", 'Crowdfunding Raw Data'!G55, "")</f>
        <v/>
      </c>
    </row>
    <row r="56" spans="1:11" x14ac:dyDescent="0.3">
      <c r="A56">
        <v>120</v>
      </c>
      <c r="B56" t="str">
        <f>IF('Crowdfunding Raw Data'!G56="Successful", 'Crowdfunding Raw Data'!I56, "")</f>
        <v/>
      </c>
      <c r="C56" t="str">
        <f>IF('Crowdfunding Raw Data'!G56="Successful", 'Crowdfunding Raw Data'!G56, "")</f>
        <v/>
      </c>
      <c r="J56">
        <f>IF('Crowdfunding Raw Data'!G56="failed", 'Crowdfunding Raw Data'!I56, "")</f>
        <v>120</v>
      </c>
      <c r="K56" t="str">
        <f>IF('Crowdfunding Raw Data'!G56="failed", 'Crowdfunding Raw Data'!G56, "")</f>
        <v>failed</v>
      </c>
    </row>
    <row r="57" spans="1:11" x14ac:dyDescent="0.3">
      <c r="A57">
        <v>131</v>
      </c>
      <c r="B57">
        <f>IF('Crowdfunding Raw Data'!G57="Successful", 'Crowdfunding Raw Data'!I57, "")</f>
        <v>131</v>
      </c>
      <c r="C57" t="str">
        <f>IF('Crowdfunding Raw Data'!G57="Successful", 'Crowdfunding Raw Data'!G57, "")</f>
        <v>successful</v>
      </c>
      <c r="J57" t="str">
        <f>IF('Crowdfunding Raw Data'!G57="failed", 'Crowdfunding Raw Data'!I57, "")</f>
        <v/>
      </c>
      <c r="K57" t="str">
        <f>IF('Crowdfunding Raw Data'!G57="failed", 'Crowdfunding Raw Data'!G57, "")</f>
        <v/>
      </c>
    </row>
    <row r="58" spans="1:11" x14ac:dyDescent="0.3">
      <c r="A58">
        <v>164</v>
      </c>
      <c r="B58">
        <f>IF('Crowdfunding Raw Data'!G58="Successful", 'Crowdfunding Raw Data'!I58, "")</f>
        <v>164</v>
      </c>
      <c r="C58" t="str">
        <f>IF('Crowdfunding Raw Data'!G58="Successful", 'Crowdfunding Raw Data'!G58, "")</f>
        <v>successful</v>
      </c>
      <c r="J58" t="str">
        <f>IF('Crowdfunding Raw Data'!G58="failed", 'Crowdfunding Raw Data'!I58, "")</f>
        <v/>
      </c>
      <c r="K58" t="str">
        <f>IF('Crowdfunding Raw Data'!G58="failed", 'Crowdfunding Raw Data'!G58, "")</f>
        <v/>
      </c>
    </row>
    <row r="59" spans="1:11" x14ac:dyDescent="0.3">
      <c r="A59">
        <v>201</v>
      </c>
      <c r="B59">
        <f>IF('Crowdfunding Raw Data'!G59="Successful", 'Crowdfunding Raw Data'!I59, "")</f>
        <v>201</v>
      </c>
      <c r="C59" t="str">
        <f>IF('Crowdfunding Raw Data'!G59="Successful", 'Crowdfunding Raw Data'!G59, "")</f>
        <v>successful</v>
      </c>
      <c r="J59" t="str">
        <f>IF('Crowdfunding Raw Data'!G59="failed", 'Crowdfunding Raw Data'!I59, "")</f>
        <v/>
      </c>
      <c r="K59" t="str">
        <f>IF('Crowdfunding Raw Data'!G59="failed", 'Crowdfunding Raw Data'!G59, "")</f>
        <v/>
      </c>
    </row>
    <row r="60" spans="1:11" x14ac:dyDescent="0.3">
      <c r="A60">
        <v>211</v>
      </c>
      <c r="B60">
        <f>IF('Crowdfunding Raw Data'!G60="Successful", 'Crowdfunding Raw Data'!I60, "")</f>
        <v>211</v>
      </c>
      <c r="C60" t="str">
        <f>IF('Crowdfunding Raw Data'!G60="Successful", 'Crowdfunding Raw Data'!G60, "")</f>
        <v>successful</v>
      </c>
      <c r="J60" t="str">
        <f>IF('Crowdfunding Raw Data'!G60="failed", 'Crowdfunding Raw Data'!I60, "")</f>
        <v/>
      </c>
      <c r="K60" t="str">
        <f>IF('Crowdfunding Raw Data'!G60="failed", 'Crowdfunding Raw Data'!G60, "")</f>
        <v/>
      </c>
    </row>
    <row r="61" spans="1:11" x14ac:dyDescent="0.3">
      <c r="A61">
        <v>128</v>
      </c>
      <c r="B61">
        <f>IF('Crowdfunding Raw Data'!G61="Successful", 'Crowdfunding Raw Data'!I61, "")</f>
        <v>128</v>
      </c>
      <c r="C61" t="str">
        <f>IF('Crowdfunding Raw Data'!G61="Successful", 'Crowdfunding Raw Data'!G61, "")</f>
        <v>successful</v>
      </c>
      <c r="J61" t="str">
        <f>IF('Crowdfunding Raw Data'!G61="failed", 'Crowdfunding Raw Data'!I61, "")</f>
        <v/>
      </c>
      <c r="K61" t="str">
        <f>IF('Crowdfunding Raw Data'!G61="failed", 'Crowdfunding Raw Data'!G61, "")</f>
        <v/>
      </c>
    </row>
    <row r="62" spans="1:11" x14ac:dyDescent="0.3">
      <c r="A62">
        <v>1600</v>
      </c>
      <c r="B62">
        <f>IF('Crowdfunding Raw Data'!G62="Successful", 'Crowdfunding Raw Data'!I62, "")</f>
        <v>1600</v>
      </c>
      <c r="C62" t="str">
        <f>IF('Crowdfunding Raw Data'!G62="Successful", 'Crowdfunding Raw Data'!G62, "")</f>
        <v>successful</v>
      </c>
      <c r="J62" t="str">
        <f>IF('Crowdfunding Raw Data'!G62="failed", 'Crowdfunding Raw Data'!I62, "")</f>
        <v/>
      </c>
      <c r="K62" t="str">
        <f>IF('Crowdfunding Raw Data'!G62="failed", 'Crowdfunding Raw Data'!G62, "")</f>
        <v/>
      </c>
    </row>
    <row r="63" spans="1:11" x14ac:dyDescent="0.3">
      <c r="A63">
        <v>2253</v>
      </c>
      <c r="B63" t="str">
        <f>IF('Crowdfunding Raw Data'!G63="Successful", 'Crowdfunding Raw Data'!I63, "")</f>
        <v/>
      </c>
      <c r="C63" t="str">
        <f>IF('Crowdfunding Raw Data'!G63="Successful", 'Crowdfunding Raw Data'!G63, "")</f>
        <v/>
      </c>
      <c r="J63">
        <f>IF('Crowdfunding Raw Data'!G63="failed", 'Crowdfunding Raw Data'!I63, "")</f>
        <v>2253</v>
      </c>
      <c r="K63" t="str">
        <f>IF('Crowdfunding Raw Data'!G63="failed", 'Crowdfunding Raw Data'!G63, "")</f>
        <v>failed</v>
      </c>
    </row>
    <row r="64" spans="1:11" x14ac:dyDescent="0.3">
      <c r="A64">
        <v>249</v>
      </c>
      <c r="B64">
        <f>IF('Crowdfunding Raw Data'!G64="Successful", 'Crowdfunding Raw Data'!I64, "")</f>
        <v>249</v>
      </c>
      <c r="C64" t="str">
        <f>IF('Crowdfunding Raw Data'!G64="Successful", 'Crowdfunding Raw Data'!G64, "")</f>
        <v>successful</v>
      </c>
      <c r="J64" t="str">
        <f>IF('Crowdfunding Raw Data'!G64="failed", 'Crowdfunding Raw Data'!I64, "")</f>
        <v/>
      </c>
      <c r="K64" t="str">
        <f>IF('Crowdfunding Raw Data'!G64="failed", 'Crowdfunding Raw Data'!G64, "")</f>
        <v/>
      </c>
    </row>
    <row r="65" spans="1:11" x14ac:dyDescent="0.3">
      <c r="A65">
        <v>5</v>
      </c>
      <c r="B65" t="str">
        <f>IF('Crowdfunding Raw Data'!G65="Successful", 'Crowdfunding Raw Data'!I65, "")</f>
        <v/>
      </c>
      <c r="C65" t="str">
        <f>IF('Crowdfunding Raw Data'!G65="Successful", 'Crowdfunding Raw Data'!G65, "")</f>
        <v/>
      </c>
      <c r="J65">
        <f>IF('Crowdfunding Raw Data'!G65="failed", 'Crowdfunding Raw Data'!I65, "")</f>
        <v>5</v>
      </c>
      <c r="K65" t="str">
        <f>IF('Crowdfunding Raw Data'!G65="failed", 'Crowdfunding Raw Data'!G65, "")</f>
        <v>failed</v>
      </c>
    </row>
    <row r="66" spans="1:11" x14ac:dyDescent="0.3">
      <c r="A66">
        <v>38</v>
      </c>
      <c r="B66" t="str">
        <f>IF('Crowdfunding Raw Data'!G66="Successful", 'Crowdfunding Raw Data'!I66, "")</f>
        <v/>
      </c>
      <c r="C66" t="str">
        <f>IF('Crowdfunding Raw Data'!G66="Successful", 'Crowdfunding Raw Data'!G66, "")</f>
        <v/>
      </c>
      <c r="J66">
        <f>IF('Crowdfunding Raw Data'!G66="failed", 'Crowdfunding Raw Data'!I66, "")</f>
        <v>38</v>
      </c>
      <c r="K66" t="str">
        <f>IF('Crowdfunding Raw Data'!G66="failed", 'Crowdfunding Raw Data'!G66, "")</f>
        <v>failed</v>
      </c>
    </row>
    <row r="67" spans="1:11" x14ac:dyDescent="0.3">
      <c r="A67">
        <v>236</v>
      </c>
      <c r="B67">
        <f>IF('Crowdfunding Raw Data'!G67="Successful", 'Crowdfunding Raw Data'!I67, "")</f>
        <v>236</v>
      </c>
      <c r="C67" t="str">
        <f>IF('Crowdfunding Raw Data'!G67="Successful", 'Crowdfunding Raw Data'!G67, "")</f>
        <v>successful</v>
      </c>
      <c r="J67" t="str">
        <f>IF('Crowdfunding Raw Data'!G67="failed", 'Crowdfunding Raw Data'!I67, "")</f>
        <v/>
      </c>
      <c r="K67" t="str">
        <f>IF('Crowdfunding Raw Data'!G67="failed", 'Crowdfunding Raw Data'!G67, "")</f>
        <v/>
      </c>
    </row>
    <row r="68" spans="1:11" x14ac:dyDescent="0.3">
      <c r="A68">
        <v>12</v>
      </c>
      <c r="B68" t="str">
        <f>IF('Crowdfunding Raw Data'!G68="Successful", 'Crowdfunding Raw Data'!I68, "")</f>
        <v/>
      </c>
      <c r="C68" t="str">
        <f>IF('Crowdfunding Raw Data'!G68="Successful", 'Crowdfunding Raw Data'!G68, "")</f>
        <v/>
      </c>
      <c r="J68">
        <f>IF('Crowdfunding Raw Data'!G68="failed", 'Crowdfunding Raw Data'!I68, "")</f>
        <v>12</v>
      </c>
      <c r="K68" t="str">
        <f>IF('Crowdfunding Raw Data'!G68="failed", 'Crowdfunding Raw Data'!G68, "")</f>
        <v>failed</v>
      </c>
    </row>
    <row r="69" spans="1:11" x14ac:dyDescent="0.3">
      <c r="A69">
        <v>4065</v>
      </c>
      <c r="B69">
        <f>IF('Crowdfunding Raw Data'!G69="Successful", 'Crowdfunding Raw Data'!I69, "")</f>
        <v>4065</v>
      </c>
      <c r="C69" t="str">
        <f>IF('Crowdfunding Raw Data'!G69="Successful", 'Crowdfunding Raw Data'!G69, "")</f>
        <v>successful</v>
      </c>
      <c r="J69" t="str">
        <f>IF('Crowdfunding Raw Data'!G69="failed", 'Crowdfunding Raw Data'!I69, "")</f>
        <v/>
      </c>
      <c r="K69" t="str">
        <f>IF('Crowdfunding Raw Data'!G69="failed", 'Crowdfunding Raw Data'!G69, "")</f>
        <v/>
      </c>
    </row>
    <row r="70" spans="1:11" x14ac:dyDescent="0.3">
      <c r="A70">
        <v>246</v>
      </c>
      <c r="B70">
        <f>IF('Crowdfunding Raw Data'!G70="Successful", 'Crowdfunding Raw Data'!I70, "")</f>
        <v>246</v>
      </c>
      <c r="C70" t="str">
        <f>IF('Crowdfunding Raw Data'!G70="Successful", 'Crowdfunding Raw Data'!G70, "")</f>
        <v>successful</v>
      </c>
      <c r="J70" t="str">
        <f>IF('Crowdfunding Raw Data'!G70="failed", 'Crowdfunding Raw Data'!I70, "")</f>
        <v/>
      </c>
      <c r="K70" t="str">
        <f>IF('Crowdfunding Raw Data'!G70="failed", 'Crowdfunding Raw Data'!G70, "")</f>
        <v/>
      </c>
    </row>
    <row r="71" spans="1:11" x14ac:dyDescent="0.3">
      <c r="A71">
        <v>17</v>
      </c>
      <c r="B71" t="str">
        <f>IF('Crowdfunding Raw Data'!G71="Successful", 'Crowdfunding Raw Data'!I71, "")</f>
        <v/>
      </c>
      <c r="C71" t="str">
        <f>IF('Crowdfunding Raw Data'!G71="Successful", 'Crowdfunding Raw Data'!G71, "")</f>
        <v/>
      </c>
      <c r="J71" t="str">
        <f>IF('Crowdfunding Raw Data'!G71="failed", 'Crowdfunding Raw Data'!I71, "")</f>
        <v/>
      </c>
      <c r="K71" t="str">
        <f>IF('Crowdfunding Raw Data'!G71="failed", 'Crowdfunding Raw Data'!G71, "")</f>
        <v/>
      </c>
    </row>
    <row r="72" spans="1:11" x14ac:dyDescent="0.3">
      <c r="A72">
        <v>2475</v>
      </c>
      <c r="B72">
        <f>IF('Crowdfunding Raw Data'!G72="Successful", 'Crowdfunding Raw Data'!I72, "")</f>
        <v>2475</v>
      </c>
      <c r="C72" t="str">
        <f>IF('Crowdfunding Raw Data'!G72="Successful", 'Crowdfunding Raw Data'!G72, "")</f>
        <v>successful</v>
      </c>
      <c r="J72" t="str">
        <f>IF('Crowdfunding Raw Data'!G72="failed", 'Crowdfunding Raw Data'!I72, "")</f>
        <v/>
      </c>
      <c r="K72" t="str">
        <f>IF('Crowdfunding Raw Data'!G72="failed", 'Crowdfunding Raw Data'!G72, "")</f>
        <v/>
      </c>
    </row>
    <row r="73" spans="1:11" x14ac:dyDescent="0.3">
      <c r="A73">
        <v>76</v>
      </c>
      <c r="B73">
        <f>IF('Crowdfunding Raw Data'!G73="Successful", 'Crowdfunding Raw Data'!I73, "")</f>
        <v>76</v>
      </c>
      <c r="C73" t="str">
        <f>IF('Crowdfunding Raw Data'!G73="Successful", 'Crowdfunding Raw Data'!G73, "")</f>
        <v>successful</v>
      </c>
      <c r="J73" t="str">
        <f>IF('Crowdfunding Raw Data'!G73="failed", 'Crowdfunding Raw Data'!I73, "")</f>
        <v/>
      </c>
      <c r="K73" t="str">
        <f>IF('Crowdfunding Raw Data'!G73="failed", 'Crowdfunding Raw Data'!G73, "")</f>
        <v/>
      </c>
    </row>
    <row r="74" spans="1:11" x14ac:dyDescent="0.3">
      <c r="A74">
        <v>54</v>
      </c>
      <c r="B74">
        <f>IF('Crowdfunding Raw Data'!G74="Successful", 'Crowdfunding Raw Data'!I74, "")</f>
        <v>54</v>
      </c>
      <c r="C74" t="str">
        <f>IF('Crowdfunding Raw Data'!G74="Successful", 'Crowdfunding Raw Data'!G74, "")</f>
        <v>successful</v>
      </c>
      <c r="J74" t="str">
        <f>IF('Crowdfunding Raw Data'!G74="failed", 'Crowdfunding Raw Data'!I74, "")</f>
        <v/>
      </c>
      <c r="K74" t="str">
        <f>IF('Crowdfunding Raw Data'!G74="failed", 'Crowdfunding Raw Data'!G74, "")</f>
        <v/>
      </c>
    </row>
    <row r="75" spans="1:11" x14ac:dyDescent="0.3">
      <c r="A75">
        <v>88</v>
      </c>
      <c r="B75">
        <f>IF('Crowdfunding Raw Data'!G75="Successful", 'Crowdfunding Raw Data'!I75, "")</f>
        <v>88</v>
      </c>
      <c r="C75" t="str">
        <f>IF('Crowdfunding Raw Data'!G75="Successful", 'Crowdfunding Raw Data'!G75, "")</f>
        <v>successful</v>
      </c>
      <c r="J75" t="str">
        <f>IF('Crowdfunding Raw Data'!G75="failed", 'Crowdfunding Raw Data'!I75, "")</f>
        <v/>
      </c>
      <c r="K75" t="str">
        <f>IF('Crowdfunding Raw Data'!G75="failed", 'Crowdfunding Raw Data'!G75, "")</f>
        <v/>
      </c>
    </row>
    <row r="76" spans="1:11" x14ac:dyDescent="0.3">
      <c r="A76">
        <v>85</v>
      </c>
      <c r="B76">
        <f>IF('Crowdfunding Raw Data'!G76="Successful", 'Crowdfunding Raw Data'!I76, "")</f>
        <v>85</v>
      </c>
      <c r="C76" t="str">
        <f>IF('Crowdfunding Raw Data'!G76="Successful", 'Crowdfunding Raw Data'!G76, "")</f>
        <v>successful</v>
      </c>
      <c r="J76" t="str">
        <f>IF('Crowdfunding Raw Data'!G76="failed", 'Crowdfunding Raw Data'!I76, "")</f>
        <v/>
      </c>
      <c r="K76" t="str">
        <f>IF('Crowdfunding Raw Data'!G76="failed", 'Crowdfunding Raw Data'!G76, "")</f>
        <v/>
      </c>
    </row>
    <row r="77" spans="1:11" x14ac:dyDescent="0.3">
      <c r="A77">
        <v>170</v>
      </c>
      <c r="B77">
        <f>IF('Crowdfunding Raw Data'!G77="Successful", 'Crowdfunding Raw Data'!I77, "")</f>
        <v>170</v>
      </c>
      <c r="C77" t="str">
        <f>IF('Crowdfunding Raw Data'!G77="Successful", 'Crowdfunding Raw Data'!G77, "")</f>
        <v>successful</v>
      </c>
      <c r="J77" t="str">
        <f>IF('Crowdfunding Raw Data'!G77="failed", 'Crowdfunding Raw Data'!I77, "")</f>
        <v/>
      </c>
      <c r="K77" t="str">
        <f>IF('Crowdfunding Raw Data'!G77="failed", 'Crowdfunding Raw Data'!G77, "")</f>
        <v/>
      </c>
    </row>
    <row r="78" spans="1:11" x14ac:dyDescent="0.3">
      <c r="A78">
        <v>1684</v>
      </c>
      <c r="B78" t="str">
        <f>IF('Crowdfunding Raw Data'!G78="Successful", 'Crowdfunding Raw Data'!I78, "")</f>
        <v/>
      </c>
      <c r="C78" t="str">
        <f>IF('Crowdfunding Raw Data'!G78="Successful", 'Crowdfunding Raw Data'!G78, "")</f>
        <v/>
      </c>
      <c r="J78">
        <f>IF('Crowdfunding Raw Data'!G78="failed", 'Crowdfunding Raw Data'!I78, "")</f>
        <v>1684</v>
      </c>
      <c r="K78" t="str">
        <f>IF('Crowdfunding Raw Data'!G78="failed", 'Crowdfunding Raw Data'!G78, "")</f>
        <v>failed</v>
      </c>
    </row>
    <row r="79" spans="1:11" x14ac:dyDescent="0.3">
      <c r="A79">
        <v>56</v>
      </c>
      <c r="B79" t="str">
        <f>IF('Crowdfunding Raw Data'!G79="Successful", 'Crowdfunding Raw Data'!I79, "")</f>
        <v/>
      </c>
      <c r="C79" t="str">
        <f>IF('Crowdfunding Raw Data'!G79="Successful", 'Crowdfunding Raw Data'!G79, "")</f>
        <v/>
      </c>
      <c r="J79">
        <f>IF('Crowdfunding Raw Data'!G79="failed", 'Crowdfunding Raw Data'!I79, "")</f>
        <v>56</v>
      </c>
      <c r="K79" t="str">
        <f>IF('Crowdfunding Raw Data'!G79="failed", 'Crowdfunding Raw Data'!G79, "")</f>
        <v>failed</v>
      </c>
    </row>
    <row r="80" spans="1:11" x14ac:dyDescent="0.3">
      <c r="A80">
        <v>330</v>
      </c>
      <c r="B80">
        <f>IF('Crowdfunding Raw Data'!G80="Successful", 'Crowdfunding Raw Data'!I80, "")</f>
        <v>330</v>
      </c>
      <c r="C80" t="str">
        <f>IF('Crowdfunding Raw Data'!G80="Successful", 'Crowdfunding Raw Data'!G80, "")</f>
        <v>successful</v>
      </c>
      <c r="J80" t="str">
        <f>IF('Crowdfunding Raw Data'!G80="failed", 'Crowdfunding Raw Data'!I80, "")</f>
        <v/>
      </c>
      <c r="K80" t="str">
        <f>IF('Crowdfunding Raw Data'!G80="failed", 'Crowdfunding Raw Data'!G80, "")</f>
        <v/>
      </c>
    </row>
    <row r="81" spans="1:11" x14ac:dyDescent="0.3">
      <c r="A81">
        <v>838</v>
      </c>
      <c r="B81" t="str">
        <f>IF('Crowdfunding Raw Data'!G81="Successful", 'Crowdfunding Raw Data'!I81, "")</f>
        <v/>
      </c>
      <c r="C81" t="str">
        <f>IF('Crowdfunding Raw Data'!G81="Successful", 'Crowdfunding Raw Data'!G81, "")</f>
        <v/>
      </c>
      <c r="J81">
        <f>IF('Crowdfunding Raw Data'!G81="failed", 'Crowdfunding Raw Data'!I81, "")</f>
        <v>838</v>
      </c>
      <c r="K81" t="str">
        <f>IF('Crowdfunding Raw Data'!G81="failed", 'Crowdfunding Raw Data'!G81, "")</f>
        <v>failed</v>
      </c>
    </row>
    <row r="82" spans="1:11" x14ac:dyDescent="0.3">
      <c r="A82">
        <v>127</v>
      </c>
      <c r="B82">
        <f>IF('Crowdfunding Raw Data'!G82="Successful", 'Crowdfunding Raw Data'!I82, "")</f>
        <v>127</v>
      </c>
      <c r="C82" t="str">
        <f>IF('Crowdfunding Raw Data'!G82="Successful", 'Crowdfunding Raw Data'!G82, "")</f>
        <v>successful</v>
      </c>
      <c r="J82" t="str">
        <f>IF('Crowdfunding Raw Data'!G82="failed", 'Crowdfunding Raw Data'!I82, "")</f>
        <v/>
      </c>
      <c r="K82" t="str">
        <f>IF('Crowdfunding Raw Data'!G82="failed", 'Crowdfunding Raw Data'!G82, "")</f>
        <v/>
      </c>
    </row>
    <row r="83" spans="1:11" x14ac:dyDescent="0.3">
      <c r="A83">
        <v>411</v>
      </c>
      <c r="B83">
        <f>IF('Crowdfunding Raw Data'!G83="Successful", 'Crowdfunding Raw Data'!I83, "")</f>
        <v>411</v>
      </c>
      <c r="C83" t="str">
        <f>IF('Crowdfunding Raw Data'!G83="Successful", 'Crowdfunding Raw Data'!G83, "")</f>
        <v>successful</v>
      </c>
      <c r="J83" t="str">
        <f>IF('Crowdfunding Raw Data'!G83="failed", 'Crowdfunding Raw Data'!I83, "")</f>
        <v/>
      </c>
      <c r="K83" t="str">
        <f>IF('Crowdfunding Raw Data'!G83="failed", 'Crowdfunding Raw Data'!G83, "")</f>
        <v/>
      </c>
    </row>
    <row r="84" spans="1:11" x14ac:dyDescent="0.3">
      <c r="A84">
        <v>180</v>
      </c>
      <c r="B84">
        <f>IF('Crowdfunding Raw Data'!G84="Successful", 'Crowdfunding Raw Data'!I84, "")</f>
        <v>180</v>
      </c>
      <c r="C84" t="str">
        <f>IF('Crowdfunding Raw Data'!G84="Successful", 'Crowdfunding Raw Data'!G84, "")</f>
        <v>successful</v>
      </c>
      <c r="J84" t="str">
        <f>IF('Crowdfunding Raw Data'!G84="failed", 'Crowdfunding Raw Data'!I84, "")</f>
        <v/>
      </c>
      <c r="K84" t="str">
        <f>IF('Crowdfunding Raw Data'!G84="failed", 'Crowdfunding Raw Data'!G84, "")</f>
        <v/>
      </c>
    </row>
    <row r="85" spans="1:11" x14ac:dyDescent="0.3">
      <c r="A85">
        <v>1000</v>
      </c>
      <c r="B85" t="str">
        <f>IF('Crowdfunding Raw Data'!G85="Successful", 'Crowdfunding Raw Data'!I85, "")</f>
        <v/>
      </c>
      <c r="C85" t="str">
        <f>IF('Crowdfunding Raw Data'!G85="Successful", 'Crowdfunding Raw Data'!G85, "")</f>
        <v/>
      </c>
      <c r="J85">
        <f>IF('Crowdfunding Raw Data'!G85="failed", 'Crowdfunding Raw Data'!I85, "")</f>
        <v>1000</v>
      </c>
      <c r="K85" t="str">
        <f>IF('Crowdfunding Raw Data'!G85="failed", 'Crowdfunding Raw Data'!G85, "")</f>
        <v>failed</v>
      </c>
    </row>
    <row r="86" spans="1:11" x14ac:dyDescent="0.3">
      <c r="A86">
        <v>374</v>
      </c>
      <c r="B86">
        <f>IF('Crowdfunding Raw Data'!G86="Successful", 'Crowdfunding Raw Data'!I86, "")</f>
        <v>374</v>
      </c>
      <c r="C86" t="str">
        <f>IF('Crowdfunding Raw Data'!G86="Successful", 'Crowdfunding Raw Data'!G86, "")</f>
        <v>successful</v>
      </c>
      <c r="J86" t="str">
        <f>IF('Crowdfunding Raw Data'!G86="failed", 'Crowdfunding Raw Data'!I86, "")</f>
        <v/>
      </c>
      <c r="K86" t="str">
        <f>IF('Crowdfunding Raw Data'!G86="failed", 'Crowdfunding Raw Data'!G86, "")</f>
        <v/>
      </c>
    </row>
    <row r="87" spans="1:11" x14ac:dyDescent="0.3">
      <c r="A87">
        <v>71</v>
      </c>
      <c r="B87">
        <f>IF('Crowdfunding Raw Data'!G87="Successful", 'Crowdfunding Raw Data'!I87, "")</f>
        <v>71</v>
      </c>
      <c r="C87" t="str">
        <f>IF('Crowdfunding Raw Data'!G87="Successful", 'Crowdfunding Raw Data'!G87, "")</f>
        <v>successful</v>
      </c>
      <c r="J87" t="str">
        <f>IF('Crowdfunding Raw Data'!G87="failed", 'Crowdfunding Raw Data'!I87, "")</f>
        <v/>
      </c>
      <c r="K87" t="str">
        <f>IF('Crowdfunding Raw Data'!G87="failed", 'Crowdfunding Raw Data'!G87, "")</f>
        <v/>
      </c>
    </row>
    <row r="88" spans="1:11" x14ac:dyDescent="0.3">
      <c r="A88">
        <v>203</v>
      </c>
      <c r="B88">
        <f>IF('Crowdfunding Raw Data'!G88="Successful", 'Crowdfunding Raw Data'!I88, "")</f>
        <v>203</v>
      </c>
      <c r="C88" t="str">
        <f>IF('Crowdfunding Raw Data'!G88="Successful", 'Crowdfunding Raw Data'!G88, "")</f>
        <v>successful</v>
      </c>
      <c r="J88" t="str">
        <f>IF('Crowdfunding Raw Data'!G88="failed", 'Crowdfunding Raw Data'!I88, "")</f>
        <v/>
      </c>
      <c r="K88" t="str">
        <f>IF('Crowdfunding Raw Data'!G88="failed", 'Crowdfunding Raw Data'!G88, "")</f>
        <v/>
      </c>
    </row>
    <row r="89" spans="1:11" x14ac:dyDescent="0.3">
      <c r="A89">
        <v>1482</v>
      </c>
      <c r="B89" t="str">
        <f>IF('Crowdfunding Raw Data'!G89="Successful", 'Crowdfunding Raw Data'!I89, "")</f>
        <v/>
      </c>
      <c r="C89" t="str">
        <f>IF('Crowdfunding Raw Data'!G89="Successful", 'Crowdfunding Raw Data'!G89, "")</f>
        <v/>
      </c>
      <c r="J89">
        <f>IF('Crowdfunding Raw Data'!G89="failed", 'Crowdfunding Raw Data'!I89, "")</f>
        <v>1482</v>
      </c>
      <c r="K89" t="str">
        <f>IF('Crowdfunding Raw Data'!G89="failed", 'Crowdfunding Raw Data'!G89, "")</f>
        <v>failed</v>
      </c>
    </row>
    <row r="90" spans="1:11" x14ac:dyDescent="0.3">
      <c r="A90">
        <v>113</v>
      </c>
      <c r="B90">
        <f>IF('Crowdfunding Raw Data'!G90="Successful", 'Crowdfunding Raw Data'!I90, "")</f>
        <v>113</v>
      </c>
      <c r="C90" t="str">
        <f>IF('Crowdfunding Raw Data'!G90="Successful", 'Crowdfunding Raw Data'!G90, "")</f>
        <v>successful</v>
      </c>
      <c r="J90" t="str">
        <f>IF('Crowdfunding Raw Data'!G90="failed", 'Crowdfunding Raw Data'!I90, "")</f>
        <v/>
      </c>
      <c r="K90" t="str">
        <f>IF('Crowdfunding Raw Data'!G90="failed", 'Crowdfunding Raw Data'!G90, "")</f>
        <v/>
      </c>
    </row>
    <row r="91" spans="1:11" x14ac:dyDescent="0.3">
      <c r="A91">
        <v>96</v>
      </c>
      <c r="B91">
        <f>IF('Crowdfunding Raw Data'!G91="Successful", 'Crowdfunding Raw Data'!I91, "")</f>
        <v>96</v>
      </c>
      <c r="C91" t="str">
        <f>IF('Crowdfunding Raw Data'!G91="Successful", 'Crowdfunding Raw Data'!G91, "")</f>
        <v>successful</v>
      </c>
      <c r="J91" t="str">
        <f>IF('Crowdfunding Raw Data'!G91="failed", 'Crowdfunding Raw Data'!I91, "")</f>
        <v/>
      </c>
      <c r="K91" t="str">
        <f>IF('Crowdfunding Raw Data'!G91="failed", 'Crowdfunding Raw Data'!G91, "")</f>
        <v/>
      </c>
    </row>
    <row r="92" spans="1:11" x14ac:dyDescent="0.3">
      <c r="A92">
        <v>106</v>
      </c>
      <c r="B92" t="str">
        <f>IF('Crowdfunding Raw Data'!G92="Successful", 'Crowdfunding Raw Data'!I92, "")</f>
        <v/>
      </c>
      <c r="C92" t="str">
        <f>IF('Crowdfunding Raw Data'!G92="Successful", 'Crowdfunding Raw Data'!G92, "")</f>
        <v/>
      </c>
      <c r="J92">
        <f>IF('Crowdfunding Raw Data'!G92="failed", 'Crowdfunding Raw Data'!I92, "")</f>
        <v>106</v>
      </c>
      <c r="K92" t="str">
        <f>IF('Crowdfunding Raw Data'!G92="failed", 'Crowdfunding Raw Data'!G92, "")</f>
        <v>failed</v>
      </c>
    </row>
    <row r="93" spans="1:11" x14ac:dyDescent="0.3">
      <c r="A93">
        <v>679</v>
      </c>
      <c r="B93" t="str">
        <f>IF('Crowdfunding Raw Data'!G93="Successful", 'Crowdfunding Raw Data'!I93, "")</f>
        <v/>
      </c>
      <c r="C93" t="str">
        <f>IF('Crowdfunding Raw Data'!G93="Successful", 'Crowdfunding Raw Data'!G93, "")</f>
        <v/>
      </c>
      <c r="J93">
        <f>IF('Crowdfunding Raw Data'!G93="failed", 'Crowdfunding Raw Data'!I93, "")</f>
        <v>679</v>
      </c>
      <c r="K93" t="str">
        <f>IF('Crowdfunding Raw Data'!G93="failed", 'Crowdfunding Raw Data'!G93, "")</f>
        <v>failed</v>
      </c>
    </row>
    <row r="94" spans="1:11" x14ac:dyDescent="0.3">
      <c r="A94">
        <v>498</v>
      </c>
      <c r="B94">
        <f>IF('Crowdfunding Raw Data'!G94="Successful", 'Crowdfunding Raw Data'!I94, "")</f>
        <v>498</v>
      </c>
      <c r="C94" t="str">
        <f>IF('Crowdfunding Raw Data'!G94="Successful", 'Crowdfunding Raw Data'!G94, "")</f>
        <v>successful</v>
      </c>
      <c r="J94" t="str">
        <f>IF('Crowdfunding Raw Data'!G94="failed", 'Crowdfunding Raw Data'!I94, "")</f>
        <v/>
      </c>
      <c r="K94" t="str">
        <f>IF('Crowdfunding Raw Data'!G94="failed", 'Crowdfunding Raw Data'!G94, "")</f>
        <v/>
      </c>
    </row>
    <row r="95" spans="1:11" x14ac:dyDescent="0.3">
      <c r="A95">
        <v>610</v>
      </c>
      <c r="B95" t="str">
        <f>IF('Crowdfunding Raw Data'!G95="Successful", 'Crowdfunding Raw Data'!I95, "")</f>
        <v/>
      </c>
      <c r="C95" t="str">
        <f>IF('Crowdfunding Raw Data'!G95="Successful", 'Crowdfunding Raw Data'!G95, "")</f>
        <v/>
      </c>
      <c r="J95" t="str">
        <f>IF('Crowdfunding Raw Data'!G95="failed", 'Crowdfunding Raw Data'!I95, "")</f>
        <v/>
      </c>
      <c r="K95" t="str">
        <f>IF('Crowdfunding Raw Data'!G95="failed", 'Crowdfunding Raw Data'!G95, "")</f>
        <v/>
      </c>
    </row>
    <row r="96" spans="1:11" x14ac:dyDescent="0.3">
      <c r="A96">
        <v>180</v>
      </c>
      <c r="B96">
        <f>IF('Crowdfunding Raw Data'!G96="Successful", 'Crowdfunding Raw Data'!I96, "")</f>
        <v>180</v>
      </c>
      <c r="C96" t="str">
        <f>IF('Crowdfunding Raw Data'!G96="Successful", 'Crowdfunding Raw Data'!G96, "")</f>
        <v>successful</v>
      </c>
      <c r="J96" t="str">
        <f>IF('Crowdfunding Raw Data'!G96="failed", 'Crowdfunding Raw Data'!I96, "")</f>
        <v/>
      </c>
      <c r="K96" t="str">
        <f>IF('Crowdfunding Raw Data'!G96="failed", 'Crowdfunding Raw Data'!G96, "")</f>
        <v/>
      </c>
    </row>
    <row r="97" spans="1:11" x14ac:dyDescent="0.3">
      <c r="A97">
        <v>27</v>
      </c>
      <c r="B97">
        <f>IF('Crowdfunding Raw Data'!G97="Successful", 'Crowdfunding Raw Data'!I97, "")</f>
        <v>27</v>
      </c>
      <c r="C97" t="str">
        <f>IF('Crowdfunding Raw Data'!G97="Successful", 'Crowdfunding Raw Data'!G97, "")</f>
        <v>successful</v>
      </c>
      <c r="J97" t="str">
        <f>IF('Crowdfunding Raw Data'!G97="failed", 'Crowdfunding Raw Data'!I97, "")</f>
        <v/>
      </c>
      <c r="K97" t="str">
        <f>IF('Crowdfunding Raw Data'!G97="failed", 'Crowdfunding Raw Data'!G97, "")</f>
        <v/>
      </c>
    </row>
    <row r="98" spans="1:11" x14ac:dyDescent="0.3">
      <c r="A98">
        <v>2331</v>
      </c>
      <c r="B98">
        <f>IF('Crowdfunding Raw Data'!G98="Successful", 'Crowdfunding Raw Data'!I98, "")</f>
        <v>2331</v>
      </c>
      <c r="C98" t="str">
        <f>IF('Crowdfunding Raw Data'!G98="Successful", 'Crowdfunding Raw Data'!G98, "")</f>
        <v>successful</v>
      </c>
      <c r="J98" t="str">
        <f>IF('Crowdfunding Raw Data'!G98="failed", 'Crowdfunding Raw Data'!I98, "")</f>
        <v/>
      </c>
      <c r="K98" t="str">
        <f>IF('Crowdfunding Raw Data'!G98="failed", 'Crowdfunding Raw Data'!G98, "")</f>
        <v/>
      </c>
    </row>
    <row r="99" spans="1:11" x14ac:dyDescent="0.3">
      <c r="A99">
        <v>113</v>
      </c>
      <c r="B99">
        <f>IF('Crowdfunding Raw Data'!G99="Successful", 'Crowdfunding Raw Data'!I99, "")</f>
        <v>113</v>
      </c>
      <c r="C99" t="str">
        <f>IF('Crowdfunding Raw Data'!G99="Successful", 'Crowdfunding Raw Data'!G99, "")</f>
        <v>successful</v>
      </c>
      <c r="J99" t="str">
        <f>IF('Crowdfunding Raw Data'!G99="failed", 'Crowdfunding Raw Data'!I99, "")</f>
        <v/>
      </c>
      <c r="K99" t="str">
        <f>IF('Crowdfunding Raw Data'!G99="failed", 'Crowdfunding Raw Data'!G99, "")</f>
        <v/>
      </c>
    </row>
    <row r="100" spans="1:11" x14ac:dyDescent="0.3">
      <c r="A100">
        <v>1220</v>
      </c>
      <c r="B100" t="str">
        <f>IF('Crowdfunding Raw Data'!G100="Successful", 'Crowdfunding Raw Data'!I100, "")</f>
        <v/>
      </c>
      <c r="C100" t="str">
        <f>IF('Crowdfunding Raw Data'!G100="Successful", 'Crowdfunding Raw Data'!G100, "")</f>
        <v/>
      </c>
      <c r="J100">
        <f>IF('Crowdfunding Raw Data'!G100="failed", 'Crowdfunding Raw Data'!I100, "")</f>
        <v>1220</v>
      </c>
      <c r="K100" t="str">
        <f>IF('Crowdfunding Raw Data'!G100="failed", 'Crowdfunding Raw Data'!G100, "")</f>
        <v>failed</v>
      </c>
    </row>
    <row r="101" spans="1:11" x14ac:dyDescent="0.3">
      <c r="A101">
        <v>164</v>
      </c>
      <c r="B101">
        <f>IF('Crowdfunding Raw Data'!G101="Successful", 'Crowdfunding Raw Data'!I101, "")</f>
        <v>164</v>
      </c>
      <c r="C101" t="str">
        <f>IF('Crowdfunding Raw Data'!G101="Successful", 'Crowdfunding Raw Data'!G101, "")</f>
        <v>successful</v>
      </c>
      <c r="J101" t="str">
        <f>IF('Crowdfunding Raw Data'!G101="failed", 'Crowdfunding Raw Data'!I101, "")</f>
        <v/>
      </c>
      <c r="K101" t="str">
        <f>IF('Crowdfunding Raw Data'!G101="failed", 'Crowdfunding Raw Data'!G101, "")</f>
        <v/>
      </c>
    </row>
    <row r="102" spans="1:11" x14ac:dyDescent="0.3">
      <c r="A102">
        <v>1</v>
      </c>
      <c r="B102" t="str">
        <f>IF('Crowdfunding Raw Data'!G102="Successful", 'Crowdfunding Raw Data'!I102, "")</f>
        <v/>
      </c>
      <c r="C102" t="str">
        <f>IF('Crowdfunding Raw Data'!G102="Successful", 'Crowdfunding Raw Data'!G102, "")</f>
        <v/>
      </c>
      <c r="J102">
        <f>IF('Crowdfunding Raw Data'!G102="failed", 'Crowdfunding Raw Data'!I102, "")</f>
        <v>1</v>
      </c>
      <c r="K102" t="str">
        <f>IF('Crowdfunding Raw Data'!G102="failed", 'Crowdfunding Raw Data'!G102, "")</f>
        <v>failed</v>
      </c>
    </row>
    <row r="103" spans="1:11" x14ac:dyDescent="0.3">
      <c r="A103">
        <v>164</v>
      </c>
      <c r="B103">
        <f>IF('Crowdfunding Raw Data'!G103="Successful", 'Crowdfunding Raw Data'!I103, "")</f>
        <v>164</v>
      </c>
      <c r="C103" t="str">
        <f>IF('Crowdfunding Raw Data'!G103="Successful", 'Crowdfunding Raw Data'!G103, "")</f>
        <v>successful</v>
      </c>
      <c r="J103" t="str">
        <f>IF('Crowdfunding Raw Data'!G103="failed", 'Crowdfunding Raw Data'!I103, "")</f>
        <v/>
      </c>
      <c r="K103" t="str">
        <f>IF('Crowdfunding Raw Data'!G103="failed", 'Crowdfunding Raw Data'!G103, "")</f>
        <v/>
      </c>
    </row>
    <row r="104" spans="1:11" x14ac:dyDescent="0.3">
      <c r="A104">
        <v>336</v>
      </c>
      <c r="B104">
        <f>IF('Crowdfunding Raw Data'!G104="Successful", 'Crowdfunding Raw Data'!I104, "")</f>
        <v>336</v>
      </c>
      <c r="C104" t="str">
        <f>IF('Crowdfunding Raw Data'!G104="Successful", 'Crowdfunding Raw Data'!G104, "")</f>
        <v>successful</v>
      </c>
      <c r="J104" t="str">
        <f>IF('Crowdfunding Raw Data'!G104="failed", 'Crowdfunding Raw Data'!I104, "")</f>
        <v/>
      </c>
      <c r="K104" t="str">
        <f>IF('Crowdfunding Raw Data'!G104="failed", 'Crowdfunding Raw Data'!G104, "")</f>
        <v/>
      </c>
    </row>
    <row r="105" spans="1:11" x14ac:dyDescent="0.3">
      <c r="A105">
        <v>37</v>
      </c>
      <c r="B105" t="str">
        <f>IF('Crowdfunding Raw Data'!G105="Successful", 'Crowdfunding Raw Data'!I105, "")</f>
        <v/>
      </c>
      <c r="C105" t="str">
        <f>IF('Crowdfunding Raw Data'!G105="Successful", 'Crowdfunding Raw Data'!G105, "")</f>
        <v/>
      </c>
      <c r="J105">
        <f>IF('Crowdfunding Raw Data'!G105="failed", 'Crowdfunding Raw Data'!I105, "")</f>
        <v>37</v>
      </c>
      <c r="K105" t="str">
        <f>IF('Crowdfunding Raw Data'!G105="failed", 'Crowdfunding Raw Data'!G105, "")</f>
        <v>failed</v>
      </c>
    </row>
    <row r="106" spans="1:11" x14ac:dyDescent="0.3">
      <c r="A106">
        <v>1917</v>
      </c>
      <c r="B106">
        <f>IF('Crowdfunding Raw Data'!G106="Successful", 'Crowdfunding Raw Data'!I106, "")</f>
        <v>1917</v>
      </c>
      <c r="C106" t="str">
        <f>IF('Crowdfunding Raw Data'!G106="Successful", 'Crowdfunding Raw Data'!G106, "")</f>
        <v>successful</v>
      </c>
      <c r="J106" t="str">
        <f>IF('Crowdfunding Raw Data'!G106="failed", 'Crowdfunding Raw Data'!I106, "")</f>
        <v/>
      </c>
      <c r="K106" t="str">
        <f>IF('Crowdfunding Raw Data'!G106="failed", 'Crowdfunding Raw Data'!G106, "")</f>
        <v/>
      </c>
    </row>
    <row r="107" spans="1:11" x14ac:dyDescent="0.3">
      <c r="A107">
        <v>95</v>
      </c>
      <c r="B107">
        <f>IF('Crowdfunding Raw Data'!G107="Successful", 'Crowdfunding Raw Data'!I107, "")</f>
        <v>95</v>
      </c>
      <c r="C107" t="str">
        <f>IF('Crowdfunding Raw Data'!G107="Successful", 'Crowdfunding Raw Data'!G107, "")</f>
        <v>successful</v>
      </c>
      <c r="J107" t="str">
        <f>IF('Crowdfunding Raw Data'!G107="failed", 'Crowdfunding Raw Data'!I107, "")</f>
        <v/>
      </c>
      <c r="K107" t="str">
        <f>IF('Crowdfunding Raw Data'!G107="failed", 'Crowdfunding Raw Data'!G107, "")</f>
        <v/>
      </c>
    </row>
    <row r="108" spans="1:11" x14ac:dyDescent="0.3">
      <c r="A108">
        <v>147</v>
      </c>
      <c r="B108">
        <f>IF('Crowdfunding Raw Data'!G108="Successful", 'Crowdfunding Raw Data'!I108, "")</f>
        <v>147</v>
      </c>
      <c r="C108" t="str">
        <f>IF('Crowdfunding Raw Data'!G108="Successful", 'Crowdfunding Raw Data'!G108, "")</f>
        <v>successful</v>
      </c>
      <c r="J108" t="str">
        <f>IF('Crowdfunding Raw Data'!G108="failed", 'Crowdfunding Raw Data'!I108, "")</f>
        <v/>
      </c>
      <c r="K108" t="str">
        <f>IF('Crowdfunding Raw Data'!G108="failed", 'Crowdfunding Raw Data'!G108, "")</f>
        <v/>
      </c>
    </row>
    <row r="109" spans="1:11" x14ac:dyDescent="0.3">
      <c r="A109">
        <v>86</v>
      </c>
      <c r="B109">
        <f>IF('Crowdfunding Raw Data'!G109="Successful", 'Crowdfunding Raw Data'!I109, "")</f>
        <v>86</v>
      </c>
      <c r="C109" t="str">
        <f>IF('Crowdfunding Raw Data'!G109="Successful", 'Crowdfunding Raw Data'!G109, "")</f>
        <v>successful</v>
      </c>
      <c r="J109" t="str">
        <f>IF('Crowdfunding Raw Data'!G109="failed", 'Crowdfunding Raw Data'!I109, "")</f>
        <v/>
      </c>
      <c r="K109" t="str">
        <f>IF('Crowdfunding Raw Data'!G109="failed", 'Crowdfunding Raw Data'!G109, "")</f>
        <v/>
      </c>
    </row>
    <row r="110" spans="1:11" x14ac:dyDescent="0.3">
      <c r="A110">
        <v>83</v>
      </c>
      <c r="B110">
        <f>IF('Crowdfunding Raw Data'!G110="Successful", 'Crowdfunding Raw Data'!I110, "")</f>
        <v>83</v>
      </c>
      <c r="C110" t="str">
        <f>IF('Crowdfunding Raw Data'!G110="Successful", 'Crowdfunding Raw Data'!G110, "")</f>
        <v>successful</v>
      </c>
      <c r="J110" t="str">
        <f>IF('Crowdfunding Raw Data'!G110="failed", 'Crowdfunding Raw Data'!I110, "")</f>
        <v/>
      </c>
      <c r="K110" t="str">
        <f>IF('Crowdfunding Raw Data'!G110="failed", 'Crowdfunding Raw Data'!G110, "")</f>
        <v/>
      </c>
    </row>
    <row r="111" spans="1:11" x14ac:dyDescent="0.3">
      <c r="A111">
        <v>60</v>
      </c>
      <c r="B111" t="str">
        <f>IF('Crowdfunding Raw Data'!G111="Successful", 'Crowdfunding Raw Data'!I111, "")</f>
        <v/>
      </c>
      <c r="C111" t="str">
        <f>IF('Crowdfunding Raw Data'!G111="Successful", 'Crowdfunding Raw Data'!G111, "")</f>
        <v/>
      </c>
      <c r="J111">
        <f>IF('Crowdfunding Raw Data'!G111="failed", 'Crowdfunding Raw Data'!I111, "")</f>
        <v>60</v>
      </c>
      <c r="K111" t="str">
        <f>IF('Crowdfunding Raw Data'!G111="failed", 'Crowdfunding Raw Data'!G111, "")</f>
        <v>failed</v>
      </c>
    </row>
    <row r="112" spans="1:11" x14ac:dyDescent="0.3">
      <c r="A112">
        <v>296</v>
      </c>
      <c r="B112" t="str">
        <f>IF('Crowdfunding Raw Data'!G112="Successful", 'Crowdfunding Raw Data'!I112, "")</f>
        <v/>
      </c>
      <c r="C112" t="str">
        <f>IF('Crowdfunding Raw Data'!G112="Successful", 'Crowdfunding Raw Data'!G112, "")</f>
        <v/>
      </c>
      <c r="J112">
        <f>IF('Crowdfunding Raw Data'!G112="failed", 'Crowdfunding Raw Data'!I112, "")</f>
        <v>296</v>
      </c>
      <c r="K112" t="str">
        <f>IF('Crowdfunding Raw Data'!G112="failed", 'Crowdfunding Raw Data'!G112, "")</f>
        <v>failed</v>
      </c>
    </row>
    <row r="113" spans="1:11" x14ac:dyDescent="0.3">
      <c r="A113">
        <v>676</v>
      </c>
      <c r="B113">
        <f>IF('Crowdfunding Raw Data'!G113="Successful", 'Crowdfunding Raw Data'!I113, "")</f>
        <v>676</v>
      </c>
      <c r="C113" t="str">
        <f>IF('Crowdfunding Raw Data'!G113="Successful", 'Crowdfunding Raw Data'!G113, "")</f>
        <v>successful</v>
      </c>
      <c r="J113" t="str">
        <f>IF('Crowdfunding Raw Data'!G113="failed", 'Crowdfunding Raw Data'!I113, "")</f>
        <v/>
      </c>
      <c r="K113" t="str">
        <f>IF('Crowdfunding Raw Data'!G113="failed", 'Crowdfunding Raw Data'!G113, "")</f>
        <v/>
      </c>
    </row>
    <row r="114" spans="1:11" x14ac:dyDescent="0.3">
      <c r="A114">
        <v>361</v>
      </c>
      <c r="B114">
        <f>IF('Crowdfunding Raw Data'!G114="Successful", 'Crowdfunding Raw Data'!I114, "")</f>
        <v>361</v>
      </c>
      <c r="C114" t="str">
        <f>IF('Crowdfunding Raw Data'!G114="Successful", 'Crowdfunding Raw Data'!G114, "")</f>
        <v>successful</v>
      </c>
      <c r="J114" t="str">
        <f>IF('Crowdfunding Raw Data'!G114="failed", 'Crowdfunding Raw Data'!I114, "")</f>
        <v/>
      </c>
      <c r="K114" t="str">
        <f>IF('Crowdfunding Raw Data'!G114="failed", 'Crowdfunding Raw Data'!G114, "")</f>
        <v/>
      </c>
    </row>
    <row r="115" spans="1:11" x14ac:dyDescent="0.3">
      <c r="A115">
        <v>131</v>
      </c>
      <c r="B115">
        <f>IF('Crowdfunding Raw Data'!G115="Successful", 'Crowdfunding Raw Data'!I115, "")</f>
        <v>131</v>
      </c>
      <c r="C115" t="str">
        <f>IF('Crowdfunding Raw Data'!G115="Successful", 'Crowdfunding Raw Data'!G115, "")</f>
        <v>successful</v>
      </c>
      <c r="J115" t="str">
        <f>IF('Crowdfunding Raw Data'!G115="failed", 'Crowdfunding Raw Data'!I115, "")</f>
        <v/>
      </c>
      <c r="K115" t="str">
        <f>IF('Crowdfunding Raw Data'!G115="failed", 'Crowdfunding Raw Data'!G115, "")</f>
        <v/>
      </c>
    </row>
    <row r="116" spans="1:11" x14ac:dyDescent="0.3">
      <c r="A116">
        <v>126</v>
      </c>
      <c r="B116">
        <f>IF('Crowdfunding Raw Data'!G116="Successful", 'Crowdfunding Raw Data'!I116, "")</f>
        <v>126</v>
      </c>
      <c r="C116" t="str">
        <f>IF('Crowdfunding Raw Data'!G116="Successful", 'Crowdfunding Raw Data'!G116, "")</f>
        <v>successful</v>
      </c>
      <c r="J116" t="str">
        <f>IF('Crowdfunding Raw Data'!G116="failed", 'Crowdfunding Raw Data'!I116, "")</f>
        <v/>
      </c>
      <c r="K116" t="str">
        <f>IF('Crowdfunding Raw Data'!G116="failed", 'Crowdfunding Raw Data'!G116, "")</f>
        <v/>
      </c>
    </row>
    <row r="117" spans="1:11" x14ac:dyDescent="0.3">
      <c r="A117">
        <v>3304</v>
      </c>
      <c r="B117" t="str">
        <f>IF('Crowdfunding Raw Data'!G117="Successful", 'Crowdfunding Raw Data'!I117, "")</f>
        <v/>
      </c>
      <c r="C117" t="str">
        <f>IF('Crowdfunding Raw Data'!G117="Successful", 'Crowdfunding Raw Data'!G117, "")</f>
        <v/>
      </c>
      <c r="J117">
        <f>IF('Crowdfunding Raw Data'!G117="failed", 'Crowdfunding Raw Data'!I117, "")</f>
        <v>3304</v>
      </c>
      <c r="K117" t="str">
        <f>IF('Crowdfunding Raw Data'!G117="failed", 'Crowdfunding Raw Data'!G117, "")</f>
        <v>failed</v>
      </c>
    </row>
    <row r="118" spans="1:11" x14ac:dyDescent="0.3">
      <c r="A118">
        <v>73</v>
      </c>
      <c r="B118" t="str">
        <f>IF('Crowdfunding Raw Data'!G118="Successful", 'Crowdfunding Raw Data'!I118, "")</f>
        <v/>
      </c>
      <c r="C118" t="str">
        <f>IF('Crowdfunding Raw Data'!G118="Successful", 'Crowdfunding Raw Data'!G118, "")</f>
        <v/>
      </c>
      <c r="J118">
        <f>IF('Crowdfunding Raw Data'!G118="failed", 'Crowdfunding Raw Data'!I118, "")</f>
        <v>73</v>
      </c>
      <c r="K118" t="str">
        <f>IF('Crowdfunding Raw Data'!G118="failed", 'Crowdfunding Raw Data'!G118, "")</f>
        <v>failed</v>
      </c>
    </row>
    <row r="119" spans="1:11" x14ac:dyDescent="0.3">
      <c r="A119">
        <v>275</v>
      </c>
      <c r="B119">
        <f>IF('Crowdfunding Raw Data'!G119="Successful", 'Crowdfunding Raw Data'!I119, "")</f>
        <v>275</v>
      </c>
      <c r="C119" t="str">
        <f>IF('Crowdfunding Raw Data'!G119="Successful", 'Crowdfunding Raw Data'!G119, "")</f>
        <v>successful</v>
      </c>
      <c r="J119" t="str">
        <f>IF('Crowdfunding Raw Data'!G119="failed", 'Crowdfunding Raw Data'!I119, "")</f>
        <v/>
      </c>
      <c r="K119" t="str">
        <f>IF('Crowdfunding Raw Data'!G119="failed", 'Crowdfunding Raw Data'!G119, "")</f>
        <v/>
      </c>
    </row>
    <row r="120" spans="1:11" x14ac:dyDescent="0.3">
      <c r="A120">
        <v>67</v>
      </c>
      <c r="B120">
        <f>IF('Crowdfunding Raw Data'!G120="Successful", 'Crowdfunding Raw Data'!I120, "")</f>
        <v>67</v>
      </c>
      <c r="C120" t="str">
        <f>IF('Crowdfunding Raw Data'!G120="Successful", 'Crowdfunding Raw Data'!G120, "")</f>
        <v>successful</v>
      </c>
      <c r="J120" t="str">
        <f>IF('Crowdfunding Raw Data'!G120="failed", 'Crowdfunding Raw Data'!I120, "")</f>
        <v/>
      </c>
      <c r="K120" t="str">
        <f>IF('Crowdfunding Raw Data'!G120="failed", 'Crowdfunding Raw Data'!G120, "")</f>
        <v/>
      </c>
    </row>
    <row r="121" spans="1:11" x14ac:dyDescent="0.3">
      <c r="A121">
        <v>154</v>
      </c>
      <c r="B121">
        <f>IF('Crowdfunding Raw Data'!G121="Successful", 'Crowdfunding Raw Data'!I121, "")</f>
        <v>154</v>
      </c>
      <c r="C121" t="str">
        <f>IF('Crowdfunding Raw Data'!G121="Successful", 'Crowdfunding Raw Data'!G121, "")</f>
        <v>successful</v>
      </c>
      <c r="J121" t="str">
        <f>IF('Crowdfunding Raw Data'!G121="failed", 'Crowdfunding Raw Data'!I121, "")</f>
        <v/>
      </c>
      <c r="K121" t="str">
        <f>IF('Crowdfunding Raw Data'!G121="failed", 'Crowdfunding Raw Data'!G121, "")</f>
        <v/>
      </c>
    </row>
    <row r="122" spans="1:11" x14ac:dyDescent="0.3">
      <c r="A122">
        <v>1782</v>
      </c>
      <c r="B122">
        <f>IF('Crowdfunding Raw Data'!G122="Successful", 'Crowdfunding Raw Data'!I122, "")</f>
        <v>1782</v>
      </c>
      <c r="C122" t="str">
        <f>IF('Crowdfunding Raw Data'!G122="Successful", 'Crowdfunding Raw Data'!G122, "")</f>
        <v>successful</v>
      </c>
      <c r="J122" t="str">
        <f>IF('Crowdfunding Raw Data'!G122="failed", 'Crowdfunding Raw Data'!I122, "")</f>
        <v/>
      </c>
      <c r="K122" t="str">
        <f>IF('Crowdfunding Raw Data'!G122="failed", 'Crowdfunding Raw Data'!G122, "")</f>
        <v/>
      </c>
    </row>
    <row r="123" spans="1:11" x14ac:dyDescent="0.3">
      <c r="A123">
        <v>903</v>
      </c>
      <c r="B123">
        <f>IF('Crowdfunding Raw Data'!G123="Successful", 'Crowdfunding Raw Data'!I123, "")</f>
        <v>903</v>
      </c>
      <c r="C123" t="str">
        <f>IF('Crowdfunding Raw Data'!G123="Successful", 'Crowdfunding Raw Data'!G123, "")</f>
        <v>successful</v>
      </c>
      <c r="J123" t="str">
        <f>IF('Crowdfunding Raw Data'!G123="failed", 'Crowdfunding Raw Data'!I123, "")</f>
        <v/>
      </c>
      <c r="K123" t="str">
        <f>IF('Crowdfunding Raw Data'!G123="failed", 'Crowdfunding Raw Data'!G123, "")</f>
        <v/>
      </c>
    </row>
    <row r="124" spans="1:11" x14ac:dyDescent="0.3">
      <c r="A124">
        <v>3387</v>
      </c>
      <c r="B124" t="str">
        <f>IF('Crowdfunding Raw Data'!G124="Successful", 'Crowdfunding Raw Data'!I124, "")</f>
        <v/>
      </c>
      <c r="C124" t="str">
        <f>IF('Crowdfunding Raw Data'!G124="Successful", 'Crowdfunding Raw Data'!G124, "")</f>
        <v/>
      </c>
      <c r="J124">
        <f>IF('Crowdfunding Raw Data'!G124="failed", 'Crowdfunding Raw Data'!I124, "")</f>
        <v>3387</v>
      </c>
      <c r="K124" t="str">
        <f>IF('Crowdfunding Raw Data'!G124="failed", 'Crowdfunding Raw Data'!G124, "")</f>
        <v>failed</v>
      </c>
    </row>
    <row r="125" spans="1:11" x14ac:dyDescent="0.3">
      <c r="A125">
        <v>662</v>
      </c>
      <c r="B125" t="str">
        <f>IF('Crowdfunding Raw Data'!G125="Successful", 'Crowdfunding Raw Data'!I125, "")</f>
        <v/>
      </c>
      <c r="C125" t="str">
        <f>IF('Crowdfunding Raw Data'!G125="Successful", 'Crowdfunding Raw Data'!G125, "")</f>
        <v/>
      </c>
      <c r="J125">
        <f>IF('Crowdfunding Raw Data'!G125="failed", 'Crowdfunding Raw Data'!I125, "")</f>
        <v>662</v>
      </c>
      <c r="K125" t="str">
        <f>IF('Crowdfunding Raw Data'!G125="failed", 'Crowdfunding Raw Data'!G125, "")</f>
        <v>failed</v>
      </c>
    </row>
    <row r="126" spans="1:11" x14ac:dyDescent="0.3">
      <c r="A126">
        <v>94</v>
      </c>
      <c r="B126">
        <f>IF('Crowdfunding Raw Data'!G126="Successful", 'Crowdfunding Raw Data'!I126, "")</f>
        <v>94</v>
      </c>
      <c r="C126" t="str">
        <f>IF('Crowdfunding Raw Data'!G126="Successful", 'Crowdfunding Raw Data'!G126, "")</f>
        <v>successful</v>
      </c>
      <c r="J126" t="str">
        <f>IF('Crowdfunding Raw Data'!G126="failed", 'Crowdfunding Raw Data'!I126, "")</f>
        <v/>
      </c>
      <c r="K126" t="str">
        <f>IF('Crowdfunding Raw Data'!G126="failed", 'Crowdfunding Raw Data'!G126, "")</f>
        <v/>
      </c>
    </row>
    <row r="127" spans="1:11" x14ac:dyDescent="0.3">
      <c r="A127">
        <v>180</v>
      </c>
      <c r="B127">
        <f>IF('Crowdfunding Raw Data'!G127="Successful", 'Crowdfunding Raw Data'!I127, "")</f>
        <v>180</v>
      </c>
      <c r="C127" t="str">
        <f>IF('Crowdfunding Raw Data'!G127="Successful", 'Crowdfunding Raw Data'!G127, "")</f>
        <v>successful</v>
      </c>
      <c r="J127" t="str">
        <f>IF('Crowdfunding Raw Data'!G127="failed", 'Crowdfunding Raw Data'!I127, "")</f>
        <v/>
      </c>
      <c r="K127" t="str">
        <f>IF('Crowdfunding Raw Data'!G127="failed", 'Crowdfunding Raw Data'!G127, "")</f>
        <v/>
      </c>
    </row>
    <row r="128" spans="1:11" x14ac:dyDescent="0.3">
      <c r="A128">
        <v>774</v>
      </c>
      <c r="B128" t="str">
        <f>IF('Crowdfunding Raw Data'!G128="Successful", 'Crowdfunding Raw Data'!I128, "")</f>
        <v/>
      </c>
      <c r="C128" t="str">
        <f>IF('Crowdfunding Raw Data'!G128="Successful", 'Crowdfunding Raw Data'!G128, "")</f>
        <v/>
      </c>
      <c r="J128">
        <f>IF('Crowdfunding Raw Data'!G128="failed", 'Crowdfunding Raw Data'!I128, "")</f>
        <v>774</v>
      </c>
      <c r="K128" t="str">
        <f>IF('Crowdfunding Raw Data'!G128="failed", 'Crowdfunding Raw Data'!G128, "")</f>
        <v>failed</v>
      </c>
    </row>
    <row r="129" spans="1:11" x14ac:dyDescent="0.3">
      <c r="A129">
        <v>672</v>
      </c>
      <c r="B129" t="str">
        <f>IF('Crowdfunding Raw Data'!G129="Successful", 'Crowdfunding Raw Data'!I129, "")</f>
        <v/>
      </c>
      <c r="C129" t="str">
        <f>IF('Crowdfunding Raw Data'!G129="Successful", 'Crowdfunding Raw Data'!G129, "")</f>
        <v/>
      </c>
      <c r="J129">
        <f>IF('Crowdfunding Raw Data'!G129="failed", 'Crowdfunding Raw Data'!I129, "")</f>
        <v>672</v>
      </c>
      <c r="K129" t="str">
        <f>IF('Crowdfunding Raw Data'!G129="failed", 'Crowdfunding Raw Data'!G129, "")</f>
        <v>failed</v>
      </c>
    </row>
    <row r="130" spans="1:11" x14ac:dyDescent="0.3">
      <c r="A130">
        <v>532</v>
      </c>
      <c r="B130" t="str">
        <f>IF('Crowdfunding Raw Data'!G130="Successful", 'Crowdfunding Raw Data'!I130, "")</f>
        <v/>
      </c>
      <c r="C130" t="str">
        <f>IF('Crowdfunding Raw Data'!G130="Successful", 'Crowdfunding Raw Data'!G130, "")</f>
        <v/>
      </c>
      <c r="J130" t="str">
        <f>IF('Crowdfunding Raw Data'!G130="failed", 'Crowdfunding Raw Data'!I130, "")</f>
        <v/>
      </c>
      <c r="K130" t="str">
        <f>IF('Crowdfunding Raw Data'!G130="failed", 'Crowdfunding Raw Data'!G130, "")</f>
        <v/>
      </c>
    </row>
    <row r="131" spans="1:11" x14ac:dyDescent="0.3">
      <c r="A131">
        <v>55</v>
      </c>
      <c r="B131" t="str">
        <f>IF('Crowdfunding Raw Data'!G131="Successful", 'Crowdfunding Raw Data'!I131, "")</f>
        <v/>
      </c>
      <c r="C131" t="str">
        <f>IF('Crowdfunding Raw Data'!G131="Successful", 'Crowdfunding Raw Data'!G131, "")</f>
        <v/>
      </c>
      <c r="J131" t="str">
        <f>IF('Crowdfunding Raw Data'!G131="failed", 'Crowdfunding Raw Data'!I131, "")</f>
        <v/>
      </c>
      <c r="K131" t="str">
        <f>IF('Crowdfunding Raw Data'!G131="failed", 'Crowdfunding Raw Data'!G131, "")</f>
        <v/>
      </c>
    </row>
    <row r="132" spans="1:11" x14ac:dyDescent="0.3">
      <c r="A132">
        <v>533</v>
      </c>
      <c r="B132">
        <f>IF('Crowdfunding Raw Data'!G132="Successful", 'Crowdfunding Raw Data'!I132, "")</f>
        <v>533</v>
      </c>
      <c r="C132" t="str">
        <f>IF('Crowdfunding Raw Data'!G132="Successful", 'Crowdfunding Raw Data'!G132, "")</f>
        <v>successful</v>
      </c>
      <c r="J132" t="str">
        <f>IF('Crowdfunding Raw Data'!G132="failed", 'Crowdfunding Raw Data'!I132, "")</f>
        <v/>
      </c>
      <c r="K132" t="str">
        <f>IF('Crowdfunding Raw Data'!G132="failed", 'Crowdfunding Raw Data'!G132, "")</f>
        <v/>
      </c>
    </row>
    <row r="133" spans="1:11" x14ac:dyDescent="0.3">
      <c r="A133">
        <v>2443</v>
      </c>
      <c r="B133">
        <f>IF('Crowdfunding Raw Data'!G133="Successful", 'Crowdfunding Raw Data'!I133, "")</f>
        <v>2443</v>
      </c>
      <c r="C133" t="str">
        <f>IF('Crowdfunding Raw Data'!G133="Successful", 'Crowdfunding Raw Data'!G133, "")</f>
        <v>successful</v>
      </c>
      <c r="J133" t="str">
        <f>IF('Crowdfunding Raw Data'!G133="failed", 'Crowdfunding Raw Data'!I133, "")</f>
        <v/>
      </c>
      <c r="K133" t="str">
        <f>IF('Crowdfunding Raw Data'!G133="failed", 'Crowdfunding Raw Data'!G133, "")</f>
        <v/>
      </c>
    </row>
    <row r="134" spans="1:11" x14ac:dyDescent="0.3">
      <c r="A134">
        <v>89</v>
      </c>
      <c r="B134">
        <f>IF('Crowdfunding Raw Data'!G134="Successful", 'Crowdfunding Raw Data'!I134, "")</f>
        <v>89</v>
      </c>
      <c r="C134" t="str">
        <f>IF('Crowdfunding Raw Data'!G134="Successful", 'Crowdfunding Raw Data'!G134, "")</f>
        <v>successful</v>
      </c>
      <c r="J134" t="str">
        <f>IF('Crowdfunding Raw Data'!G134="failed", 'Crowdfunding Raw Data'!I134, "")</f>
        <v/>
      </c>
      <c r="K134" t="str">
        <f>IF('Crowdfunding Raw Data'!G134="failed", 'Crowdfunding Raw Data'!G134, "")</f>
        <v/>
      </c>
    </row>
    <row r="135" spans="1:11" x14ac:dyDescent="0.3">
      <c r="A135">
        <v>159</v>
      </c>
      <c r="B135">
        <f>IF('Crowdfunding Raw Data'!G135="Successful", 'Crowdfunding Raw Data'!I135, "")</f>
        <v>159</v>
      </c>
      <c r="C135" t="str">
        <f>IF('Crowdfunding Raw Data'!G135="Successful", 'Crowdfunding Raw Data'!G135, "")</f>
        <v>successful</v>
      </c>
      <c r="J135" t="str">
        <f>IF('Crowdfunding Raw Data'!G135="failed", 'Crowdfunding Raw Data'!I135, "")</f>
        <v/>
      </c>
      <c r="K135" t="str">
        <f>IF('Crowdfunding Raw Data'!G135="failed", 'Crowdfunding Raw Data'!G135, "")</f>
        <v/>
      </c>
    </row>
    <row r="136" spans="1:11" x14ac:dyDescent="0.3">
      <c r="A136">
        <v>940</v>
      </c>
      <c r="B136" t="str">
        <f>IF('Crowdfunding Raw Data'!G136="Successful", 'Crowdfunding Raw Data'!I136, "")</f>
        <v/>
      </c>
      <c r="C136" t="str">
        <f>IF('Crowdfunding Raw Data'!G136="Successful", 'Crowdfunding Raw Data'!G136, "")</f>
        <v/>
      </c>
      <c r="J136">
        <f>IF('Crowdfunding Raw Data'!G136="failed", 'Crowdfunding Raw Data'!I136, "")</f>
        <v>940</v>
      </c>
      <c r="K136" t="str">
        <f>IF('Crowdfunding Raw Data'!G136="failed", 'Crowdfunding Raw Data'!G136, "")</f>
        <v>failed</v>
      </c>
    </row>
    <row r="137" spans="1:11" x14ac:dyDescent="0.3">
      <c r="A137">
        <v>117</v>
      </c>
      <c r="B137" t="str">
        <f>IF('Crowdfunding Raw Data'!G137="Successful", 'Crowdfunding Raw Data'!I137, "")</f>
        <v/>
      </c>
      <c r="C137" t="str">
        <f>IF('Crowdfunding Raw Data'!G137="Successful", 'Crowdfunding Raw Data'!G137, "")</f>
        <v/>
      </c>
      <c r="J137">
        <f>IF('Crowdfunding Raw Data'!G137="failed", 'Crowdfunding Raw Data'!I137, "")</f>
        <v>117</v>
      </c>
      <c r="K137" t="str">
        <f>IF('Crowdfunding Raw Data'!G137="failed", 'Crowdfunding Raw Data'!G137, "")</f>
        <v>failed</v>
      </c>
    </row>
    <row r="138" spans="1:11" x14ac:dyDescent="0.3">
      <c r="A138">
        <v>58</v>
      </c>
      <c r="B138" t="str">
        <f>IF('Crowdfunding Raw Data'!G138="Successful", 'Crowdfunding Raw Data'!I138, "")</f>
        <v/>
      </c>
      <c r="C138" t="str">
        <f>IF('Crowdfunding Raw Data'!G138="Successful", 'Crowdfunding Raw Data'!G138, "")</f>
        <v/>
      </c>
      <c r="J138" t="str">
        <f>IF('Crowdfunding Raw Data'!G138="failed", 'Crowdfunding Raw Data'!I138, "")</f>
        <v/>
      </c>
      <c r="K138" t="str">
        <f>IF('Crowdfunding Raw Data'!G138="failed", 'Crowdfunding Raw Data'!G138, "")</f>
        <v/>
      </c>
    </row>
    <row r="139" spans="1:11" x14ac:dyDescent="0.3">
      <c r="A139">
        <v>50</v>
      </c>
      <c r="B139">
        <f>IF('Crowdfunding Raw Data'!G139="Successful", 'Crowdfunding Raw Data'!I139, "")</f>
        <v>50</v>
      </c>
      <c r="C139" t="str">
        <f>IF('Crowdfunding Raw Data'!G139="Successful", 'Crowdfunding Raw Data'!G139, "")</f>
        <v>successful</v>
      </c>
      <c r="J139" t="str">
        <f>IF('Crowdfunding Raw Data'!G139="failed", 'Crowdfunding Raw Data'!I139, "")</f>
        <v/>
      </c>
      <c r="K139" t="str">
        <f>IF('Crowdfunding Raw Data'!G139="failed", 'Crowdfunding Raw Data'!G139, "")</f>
        <v/>
      </c>
    </row>
    <row r="140" spans="1:11" x14ac:dyDescent="0.3">
      <c r="A140">
        <v>115</v>
      </c>
      <c r="B140" t="str">
        <f>IF('Crowdfunding Raw Data'!G140="Successful", 'Crowdfunding Raw Data'!I140, "")</f>
        <v/>
      </c>
      <c r="C140" t="str">
        <f>IF('Crowdfunding Raw Data'!G140="Successful", 'Crowdfunding Raw Data'!G140, "")</f>
        <v/>
      </c>
      <c r="J140">
        <f>IF('Crowdfunding Raw Data'!G140="failed", 'Crowdfunding Raw Data'!I140, "")</f>
        <v>115</v>
      </c>
      <c r="K140" t="str">
        <f>IF('Crowdfunding Raw Data'!G140="failed", 'Crowdfunding Raw Data'!G140, "")</f>
        <v>failed</v>
      </c>
    </row>
    <row r="141" spans="1:11" x14ac:dyDescent="0.3">
      <c r="A141">
        <v>326</v>
      </c>
      <c r="B141" t="str">
        <f>IF('Crowdfunding Raw Data'!G141="Successful", 'Crowdfunding Raw Data'!I141, "")</f>
        <v/>
      </c>
      <c r="C141" t="str">
        <f>IF('Crowdfunding Raw Data'!G141="Successful", 'Crowdfunding Raw Data'!G141, "")</f>
        <v/>
      </c>
      <c r="J141">
        <f>IF('Crowdfunding Raw Data'!G141="failed", 'Crowdfunding Raw Data'!I141, "")</f>
        <v>326</v>
      </c>
      <c r="K141" t="str">
        <f>IF('Crowdfunding Raw Data'!G141="failed", 'Crowdfunding Raw Data'!G141, "")</f>
        <v>failed</v>
      </c>
    </row>
    <row r="142" spans="1:11" x14ac:dyDescent="0.3">
      <c r="A142">
        <v>186</v>
      </c>
      <c r="B142">
        <f>IF('Crowdfunding Raw Data'!G142="Successful", 'Crowdfunding Raw Data'!I142, "")</f>
        <v>186</v>
      </c>
      <c r="C142" t="str">
        <f>IF('Crowdfunding Raw Data'!G142="Successful", 'Crowdfunding Raw Data'!G142, "")</f>
        <v>successful</v>
      </c>
      <c r="J142" t="str">
        <f>IF('Crowdfunding Raw Data'!G142="failed", 'Crowdfunding Raw Data'!I142, "")</f>
        <v/>
      </c>
      <c r="K142" t="str">
        <f>IF('Crowdfunding Raw Data'!G142="failed", 'Crowdfunding Raw Data'!G142, "")</f>
        <v/>
      </c>
    </row>
    <row r="143" spans="1:11" x14ac:dyDescent="0.3">
      <c r="A143">
        <v>1071</v>
      </c>
      <c r="B143">
        <f>IF('Crowdfunding Raw Data'!G143="Successful", 'Crowdfunding Raw Data'!I143, "")</f>
        <v>1071</v>
      </c>
      <c r="C143" t="str">
        <f>IF('Crowdfunding Raw Data'!G143="Successful", 'Crowdfunding Raw Data'!G143, "")</f>
        <v>successful</v>
      </c>
      <c r="J143" t="str">
        <f>IF('Crowdfunding Raw Data'!G143="failed", 'Crowdfunding Raw Data'!I143, "")</f>
        <v/>
      </c>
      <c r="K143" t="str">
        <f>IF('Crowdfunding Raw Data'!G143="failed", 'Crowdfunding Raw Data'!G143, "")</f>
        <v/>
      </c>
    </row>
    <row r="144" spans="1:11" x14ac:dyDescent="0.3">
      <c r="A144">
        <v>117</v>
      </c>
      <c r="B144">
        <f>IF('Crowdfunding Raw Data'!G144="Successful", 'Crowdfunding Raw Data'!I144, "")</f>
        <v>117</v>
      </c>
      <c r="C144" t="str">
        <f>IF('Crowdfunding Raw Data'!G144="Successful", 'Crowdfunding Raw Data'!G144, "")</f>
        <v>successful</v>
      </c>
      <c r="J144" t="str">
        <f>IF('Crowdfunding Raw Data'!G144="failed", 'Crowdfunding Raw Data'!I144, "")</f>
        <v/>
      </c>
      <c r="K144" t="str">
        <f>IF('Crowdfunding Raw Data'!G144="failed", 'Crowdfunding Raw Data'!G144, "")</f>
        <v/>
      </c>
    </row>
    <row r="145" spans="1:11" x14ac:dyDescent="0.3">
      <c r="A145">
        <v>70</v>
      </c>
      <c r="B145">
        <f>IF('Crowdfunding Raw Data'!G145="Successful", 'Crowdfunding Raw Data'!I145, "")</f>
        <v>70</v>
      </c>
      <c r="C145" t="str">
        <f>IF('Crowdfunding Raw Data'!G145="Successful", 'Crowdfunding Raw Data'!G145, "")</f>
        <v>successful</v>
      </c>
      <c r="J145" t="str">
        <f>IF('Crowdfunding Raw Data'!G145="failed", 'Crowdfunding Raw Data'!I145, "")</f>
        <v/>
      </c>
      <c r="K145" t="str">
        <f>IF('Crowdfunding Raw Data'!G145="failed", 'Crowdfunding Raw Data'!G145, "")</f>
        <v/>
      </c>
    </row>
    <row r="146" spans="1:11" x14ac:dyDescent="0.3">
      <c r="A146">
        <v>135</v>
      </c>
      <c r="B146">
        <f>IF('Crowdfunding Raw Data'!G146="Successful", 'Crowdfunding Raw Data'!I146, "")</f>
        <v>135</v>
      </c>
      <c r="C146" t="str">
        <f>IF('Crowdfunding Raw Data'!G146="Successful", 'Crowdfunding Raw Data'!G146, "")</f>
        <v>successful</v>
      </c>
      <c r="J146" t="str">
        <f>IF('Crowdfunding Raw Data'!G146="failed", 'Crowdfunding Raw Data'!I146, "")</f>
        <v/>
      </c>
      <c r="K146" t="str">
        <f>IF('Crowdfunding Raw Data'!G146="failed", 'Crowdfunding Raw Data'!G146, "")</f>
        <v/>
      </c>
    </row>
    <row r="147" spans="1:11" x14ac:dyDescent="0.3">
      <c r="A147">
        <v>768</v>
      </c>
      <c r="B147">
        <f>IF('Crowdfunding Raw Data'!G147="Successful", 'Crowdfunding Raw Data'!I147, "")</f>
        <v>768</v>
      </c>
      <c r="C147" t="str">
        <f>IF('Crowdfunding Raw Data'!G147="Successful", 'Crowdfunding Raw Data'!G147, "")</f>
        <v>successful</v>
      </c>
      <c r="J147" t="str">
        <f>IF('Crowdfunding Raw Data'!G147="failed", 'Crowdfunding Raw Data'!I147, "")</f>
        <v/>
      </c>
      <c r="K147" t="str">
        <f>IF('Crowdfunding Raw Data'!G147="failed", 'Crowdfunding Raw Data'!G147, "")</f>
        <v/>
      </c>
    </row>
    <row r="148" spans="1:11" x14ac:dyDescent="0.3">
      <c r="A148">
        <v>51</v>
      </c>
      <c r="B148" t="str">
        <f>IF('Crowdfunding Raw Data'!G148="Successful", 'Crowdfunding Raw Data'!I148, "")</f>
        <v/>
      </c>
      <c r="C148" t="str">
        <f>IF('Crowdfunding Raw Data'!G148="Successful", 'Crowdfunding Raw Data'!G148, "")</f>
        <v/>
      </c>
      <c r="J148" t="str">
        <f>IF('Crowdfunding Raw Data'!G148="failed", 'Crowdfunding Raw Data'!I148, "")</f>
        <v/>
      </c>
      <c r="K148" t="str">
        <f>IF('Crowdfunding Raw Data'!G148="failed", 'Crowdfunding Raw Data'!G148, "")</f>
        <v/>
      </c>
    </row>
    <row r="149" spans="1:11" x14ac:dyDescent="0.3">
      <c r="A149">
        <v>199</v>
      </c>
      <c r="B149">
        <f>IF('Crowdfunding Raw Data'!G149="Successful", 'Crowdfunding Raw Data'!I149, "")</f>
        <v>199</v>
      </c>
      <c r="C149" t="str">
        <f>IF('Crowdfunding Raw Data'!G149="Successful", 'Crowdfunding Raw Data'!G149, "")</f>
        <v>successful</v>
      </c>
      <c r="J149" t="str">
        <f>IF('Crowdfunding Raw Data'!G149="failed", 'Crowdfunding Raw Data'!I149, "")</f>
        <v/>
      </c>
      <c r="K149" t="str">
        <f>IF('Crowdfunding Raw Data'!G149="failed", 'Crowdfunding Raw Data'!G149, "")</f>
        <v/>
      </c>
    </row>
    <row r="150" spans="1:11" x14ac:dyDescent="0.3">
      <c r="A150">
        <v>107</v>
      </c>
      <c r="B150">
        <f>IF('Crowdfunding Raw Data'!G150="Successful", 'Crowdfunding Raw Data'!I150, "")</f>
        <v>107</v>
      </c>
      <c r="C150" t="str">
        <f>IF('Crowdfunding Raw Data'!G150="Successful", 'Crowdfunding Raw Data'!G150, "")</f>
        <v>successful</v>
      </c>
      <c r="J150" t="str">
        <f>IF('Crowdfunding Raw Data'!G150="failed", 'Crowdfunding Raw Data'!I150, "")</f>
        <v/>
      </c>
      <c r="K150" t="str">
        <f>IF('Crowdfunding Raw Data'!G150="failed", 'Crowdfunding Raw Data'!G150, "")</f>
        <v/>
      </c>
    </row>
    <row r="151" spans="1:11" x14ac:dyDescent="0.3">
      <c r="A151">
        <v>195</v>
      </c>
      <c r="B151">
        <f>IF('Crowdfunding Raw Data'!G151="Successful", 'Crowdfunding Raw Data'!I151, "")</f>
        <v>195</v>
      </c>
      <c r="C151" t="str">
        <f>IF('Crowdfunding Raw Data'!G151="Successful", 'Crowdfunding Raw Data'!G151, "")</f>
        <v>successful</v>
      </c>
      <c r="J151" t="str">
        <f>IF('Crowdfunding Raw Data'!G151="failed", 'Crowdfunding Raw Data'!I151, "")</f>
        <v/>
      </c>
      <c r="K151" t="str">
        <f>IF('Crowdfunding Raw Data'!G151="failed", 'Crowdfunding Raw Data'!G151, "")</f>
        <v/>
      </c>
    </row>
    <row r="152" spans="1:11" x14ac:dyDescent="0.3">
      <c r="A152">
        <v>1</v>
      </c>
      <c r="B152" t="str">
        <f>IF('Crowdfunding Raw Data'!G152="Successful", 'Crowdfunding Raw Data'!I152, "")</f>
        <v/>
      </c>
      <c r="C152" t="str">
        <f>IF('Crowdfunding Raw Data'!G152="Successful", 'Crowdfunding Raw Data'!G152, "")</f>
        <v/>
      </c>
      <c r="J152">
        <f>IF('Crowdfunding Raw Data'!G152="failed", 'Crowdfunding Raw Data'!I152, "")</f>
        <v>1</v>
      </c>
      <c r="K152" t="str">
        <f>IF('Crowdfunding Raw Data'!G152="failed", 'Crowdfunding Raw Data'!G152, "")</f>
        <v>failed</v>
      </c>
    </row>
    <row r="153" spans="1:11" x14ac:dyDescent="0.3">
      <c r="A153">
        <v>1467</v>
      </c>
      <c r="B153" t="str">
        <f>IF('Crowdfunding Raw Data'!G153="Successful", 'Crowdfunding Raw Data'!I153, "")</f>
        <v/>
      </c>
      <c r="C153" t="str">
        <f>IF('Crowdfunding Raw Data'!G153="Successful", 'Crowdfunding Raw Data'!G153, "")</f>
        <v/>
      </c>
      <c r="J153">
        <f>IF('Crowdfunding Raw Data'!G153="failed", 'Crowdfunding Raw Data'!I153, "")</f>
        <v>1467</v>
      </c>
      <c r="K153" t="str">
        <f>IF('Crowdfunding Raw Data'!G153="failed", 'Crowdfunding Raw Data'!G153, "")</f>
        <v>failed</v>
      </c>
    </row>
    <row r="154" spans="1:11" x14ac:dyDescent="0.3">
      <c r="A154">
        <v>3376</v>
      </c>
      <c r="B154">
        <f>IF('Crowdfunding Raw Data'!G154="Successful", 'Crowdfunding Raw Data'!I154, "")</f>
        <v>3376</v>
      </c>
      <c r="C154" t="str">
        <f>IF('Crowdfunding Raw Data'!G154="Successful", 'Crowdfunding Raw Data'!G154, "")</f>
        <v>successful</v>
      </c>
      <c r="J154" t="str">
        <f>IF('Crowdfunding Raw Data'!G154="failed", 'Crowdfunding Raw Data'!I154, "")</f>
        <v/>
      </c>
      <c r="K154" t="str">
        <f>IF('Crowdfunding Raw Data'!G154="failed", 'Crowdfunding Raw Data'!G154, "")</f>
        <v/>
      </c>
    </row>
    <row r="155" spans="1:11" x14ac:dyDescent="0.3">
      <c r="A155">
        <v>5681</v>
      </c>
      <c r="B155" t="str">
        <f>IF('Crowdfunding Raw Data'!G155="Successful", 'Crowdfunding Raw Data'!I155, "")</f>
        <v/>
      </c>
      <c r="C155" t="str">
        <f>IF('Crowdfunding Raw Data'!G155="Successful", 'Crowdfunding Raw Data'!G155, "")</f>
        <v/>
      </c>
      <c r="J155">
        <f>IF('Crowdfunding Raw Data'!G155="failed", 'Crowdfunding Raw Data'!I155, "")</f>
        <v>5681</v>
      </c>
      <c r="K155" t="str">
        <f>IF('Crowdfunding Raw Data'!G155="failed", 'Crowdfunding Raw Data'!G155, "")</f>
        <v>failed</v>
      </c>
    </row>
    <row r="156" spans="1:11" x14ac:dyDescent="0.3">
      <c r="A156">
        <v>1059</v>
      </c>
      <c r="B156" t="str">
        <f>IF('Crowdfunding Raw Data'!G156="Successful", 'Crowdfunding Raw Data'!I156, "")</f>
        <v/>
      </c>
      <c r="C156" t="str">
        <f>IF('Crowdfunding Raw Data'!G156="Successful", 'Crowdfunding Raw Data'!G156, "")</f>
        <v/>
      </c>
      <c r="J156">
        <f>IF('Crowdfunding Raw Data'!G156="failed", 'Crowdfunding Raw Data'!I156, "")</f>
        <v>1059</v>
      </c>
      <c r="K156" t="str">
        <f>IF('Crowdfunding Raw Data'!G156="failed", 'Crowdfunding Raw Data'!G156, "")</f>
        <v>failed</v>
      </c>
    </row>
    <row r="157" spans="1:11" x14ac:dyDescent="0.3">
      <c r="A157">
        <v>1194</v>
      </c>
      <c r="B157" t="str">
        <f>IF('Crowdfunding Raw Data'!G157="Successful", 'Crowdfunding Raw Data'!I157, "")</f>
        <v/>
      </c>
      <c r="C157" t="str">
        <f>IF('Crowdfunding Raw Data'!G157="Successful", 'Crowdfunding Raw Data'!G157, "")</f>
        <v/>
      </c>
      <c r="J157">
        <f>IF('Crowdfunding Raw Data'!G157="failed", 'Crowdfunding Raw Data'!I157, "")</f>
        <v>1194</v>
      </c>
      <c r="K157" t="str">
        <f>IF('Crowdfunding Raw Data'!G157="failed", 'Crowdfunding Raw Data'!G157, "")</f>
        <v>failed</v>
      </c>
    </row>
    <row r="158" spans="1:11" x14ac:dyDescent="0.3">
      <c r="A158">
        <v>379</v>
      </c>
      <c r="B158" t="str">
        <f>IF('Crowdfunding Raw Data'!G158="Successful", 'Crowdfunding Raw Data'!I158, "")</f>
        <v/>
      </c>
      <c r="C158" t="str">
        <f>IF('Crowdfunding Raw Data'!G158="Successful", 'Crowdfunding Raw Data'!G158, "")</f>
        <v/>
      </c>
      <c r="J158" t="str">
        <f>IF('Crowdfunding Raw Data'!G158="failed", 'Crowdfunding Raw Data'!I158, "")</f>
        <v/>
      </c>
      <c r="K158" t="str">
        <f>IF('Crowdfunding Raw Data'!G158="failed", 'Crowdfunding Raw Data'!G158, "")</f>
        <v/>
      </c>
    </row>
    <row r="159" spans="1:11" x14ac:dyDescent="0.3">
      <c r="A159">
        <v>30</v>
      </c>
      <c r="B159" t="str">
        <f>IF('Crowdfunding Raw Data'!G159="Successful", 'Crowdfunding Raw Data'!I159, "")</f>
        <v/>
      </c>
      <c r="C159" t="str">
        <f>IF('Crowdfunding Raw Data'!G159="Successful", 'Crowdfunding Raw Data'!G159, "")</f>
        <v/>
      </c>
      <c r="J159">
        <f>IF('Crowdfunding Raw Data'!G159="failed", 'Crowdfunding Raw Data'!I159, "")</f>
        <v>30</v>
      </c>
      <c r="K159" t="str">
        <f>IF('Crowdfunding Raw Data'!G159="failed", 'Crowdfunding Raw Data'!G159, "")</f>
        <v>failed</v>
      </c>
    </row>
    <row r="160" spans="1:11" x14ac:dyDescent="0.3">
      <c r="A160">
        <v>41</v>
      </c>
      <c r="B160">
        <f>IF('Crowdfunding Raw Data'!G160="Successful", 'Crowdfunding Raw Data'!I160, "")</f>
        <v>41</v>
      </c>
      <c r="C160" t="str">
        <f>IF('Crowdfunding Raw Data'!G160="Successful", 'Crowdfunding Raw Data'!G160, "")</f>
        <v>successful</v>
      </c>
      <c r="J160" t="str">
        <f>IF('Crowdfunding Raw Data'!G160="failed", 'Crowdfunding Raw Data'!I160, "")</f>
        <v/>
      </c>
      <c r="K160" t="str">
        <f>IF('Crowdfunding Raw Data'!G160="failed", 'Crowdfunding Raw Data'!G160, "")</f>
        <v/>
      </c>
    </row>
    <row r="161" spans="1:11" x14ac:dyDescent="0.3">
      <c r="A161">
        <v>1821</v>
      </c>
      <c r="B161">
        <f>IF('Crowdfunding Raw Data'!G161="Successful", 'Crowdfunding Raw Data'!I161, "")</f>
        <v>1821</v>
      </c>
      <c r="C161" t="str">
        <f>IF('Crowdfunding Raw Data'!G161="Successful", 'Crowdfunding Raw Data'!G161, "")</f>
        <v>successful</v>
      </c>
      <c r="J161" t="str">
        <f>IF('Crowdfunding Raw Data'!G161="failed", 'Crowdfunding Raw Data'!I161, "")</f>
        <v/>
      </c>
      <c r="K161" t="str">
        <f>IF('Crowdfunding Raw Data'!G161="failed", 'Crowdfunding Raw Data'!G161, "")</f>
        <v/>
      </c>
    </row>
    <row r="162" spans="1:11" x14ac:dyDescent="0.3">
      <c r="A162">
        <v>164</v>
      </c>
      <c r="B162">
        <f>IF('Crowdfunding Raw Data'!G162="Successful", 'Crowdfunding Raw Data'!I162, "")</f>
        <v>164</v>
      </c>
      <c r="C162" t="str">
        <f>IF('Crowdfunding Raw Data'!G162="Successful", 'Crowdfunding Raw Data'!G162, "")</f>
        <v>successful</v>
      </c>
      <c r="J162" t="str">
        <f>IF('Crowdfunding Raw Data'!G162="failed", 'Crowdfunding Raw Data'!I162, "")</f>
        <v/>
      </c>
      <c r="K162" t="str">
        <f>IF('Crowdfunding Raw Data'!G162="failed", 'Crowdfunding Raw Data'!G162, "")</f>
        <v/>
      </c>
    </row>
    <row r="163" spans="1:11" x14ac:dyDescent="0.3">
      <c r="A163">
        <v>75</v>
      </c>
      <c r="B163" t="str">
        <f>IF('Crowdfunding Raw Data'!G163="Successful", 'Crowdfunding Raw Data'!I163, "")</f>
        <v/>
      </c>
      <c r="C163" t="str">
        <f>IF('Crowdfunding Raw Data'!G163="Successful", 'Crowdfunding Raw Data'!G163, "")</f>
        <v/>
      </c>
      <c r="J163">
        <f>IF('Crowdfunding Raw Data'!G163="failed", 'Crowdfunding Raw Data'!I163, "")</f>
        <v>75</v>
      </c>
      <c r="K163" t="str">
        <f>IF('Crowdfunding Raw Data'!G163="failed", 'Crowdfunding Raw Data'!G163, "")</f>
        <v>failed</v>
      </c>
    </row>
    <row r="164" spans="1:11" x14ac:dyDescent="0.3">
      <c r="A164">
        <v>157</v>
      </c>
      <c r="B164">
        <f>IF('Crowdfunding Raw Data'!G164="Successful", 'Crowdfunding Raw Data'!I164, "")</f>
        <v>157</v>
      </c>
      <c r="C164" t="str">
        <f>IF('Crowdfunding Raw Data'!G164="Successful", 'Crowdfunding Raw Data'!G164, "")</f>
        <v>successful</v>
      </c>
      <c r="J164" t="str">
        <f>IF('Crowdfunding Raw Data'!G164="failed", 'Crowdfunding Raw Data'!I164, "")</f>
        <v/>
      </c>
      <c r="K164" t="str">
        <f>IF('Crowdfunding Raw Data'!G164="failed", 'Crowdfunding Raw Data'!G164, "")</f>
        <v/>
      </c>
    </row>
    <row r="165" spans="1:11" x14ac:dyDescent="0.3">
      <c r="A165">
        <v>246</v>
      </c>
      <c r="B165">
        <f>IF('Crowdfunding Raw Data'!G165="Successful", 'Crowdfunding Raw Data'!I165, "")</f>
        <v>246</v>
      </c>
      <c r="C165" t="str">
        <f>IF('Crowdfunding Raw Data'!G165="Successful", 'Crowdfunding Raw Data'!G165, "")</f>
        <v>successful</v>
      </c>
      <c r="J165" t="str">
        <f>IF('Crowdfunding Raw Data'!G165="failed", 'Crowdfunding Raw Data'!I165, "")</f>
        <v/>
      </c>
      <c r="K165" t="str">
        <f>IF('Crowdfunding Raw Data'!G165="failed", 'Crowdfunding Raw Data'!G165, "")</f>
        <v/>
      </c>
    </row>
    <row r="166" spans="1:11" x14ac:dyDescent="0.3">
      <c r="A166">
        <v>1396</v>
      </c>
      <c r="B166">
        <f>IF('Crowdfunding Raw Data'!G166="Successful", 'Crowdfunding Raw Data'!I166, "")</f>
        <v>1396</v>
      </c>
      <c r="C166" t="str">
        <f>IF('Crowdfunding Raw Data'!G166="Successful", 'Crowdfunding Raw Data'!G166, "")</f>
        <v>successful</v>
      </c>
      <c r="J166" t="str">
        <f>IF('Crowdfunding Raw Data'!G166="failed", 'Crowdfunding Raw Data'!I166, "")</f>
        <v/>
      </c>
      <c r="K166" t="str">
        <f>IF('Crowdfunding Raw Data'!G166="failed", 'Crowdfunding Raw Data'!G166, "")</f>
        <v/>
      </c>
    </row>
    <row r="167" spans="1:11" x14ac:dyDescent="0.3">
      <c r="A167">
        <v>2506</v>
      </c>
      <c r="B167">
        <f>IF('Crowdfunding Raw Data'!G167="Successful", 'Crowdfunding Raw Data'!I167, "")</f>
        <v>2506</v>
      </c>
      <c r="C167" t="str">
        <f>IF('Crowdfunding Raw Data'!G167="Successful", 'Crowdfunding Raw Data'!G167, "")</f>
        <v>successful</v>
      </c>
      <c r="J167" t="str">
        <f>IF('Crowdfunding Raw Data'!G167="failed", 'Crowdfunding Raw Data'!I167, "")</f>
        <v/>
      </c>
      <c r="K167" t="str">
        <f>IF('Crowdfunding Raw Data'!G167="failed", 'Crowdfunding Raw Data'!G167, "")</f>
        <v/>
      </c>
    </row>
    <row r="168" spans="1:11" x14ac:dyDescent="0.3">
      <c r="A168">
        <v>244</v>
      </c>
      <c r="B168">
        <f>IF('Crowdfunding Raw Data'!G168="Successful", 'Crowdfunding Raw Data'!I168, "")</f>
        <v>244</v>
      </c>
      <c r="C168" t="str">
        <f>IF('Crowdfunding Raw Data'!G168="Successful", 'Crowdfunding Raw Data'!G168, "")</f>
        <v>successful</v>
      </c>
      <c r="J168" t="str">
        <f>IF('Crowdfunding Raw Data'!G168="failed", 'Crowdfunding Raw Data'!I168, "")</f>
        <v/>
      </c>
      <c r="K168" t="str">
        <f>IF('Crowdfunding Raw Data'!G168="failed", 'Crowdfunding Raw Data'!G168, "")</f>
        <v/>
      </c>
    </row>
    <row r="169" spans="1:11" x14ac:dyDescent="0.3">
      <c r="A169">
        <v>146</v>
      </c>
      <c r="B169">
        <f>IF('Crowdfunding Raw Data'!G169="Successful", 'Crowdfunding Raw Data'!I169, "")</f>
        <v>146</v>
      </c>
      <c r="C169" t="str">
        <f>IF('Crowdfunding Raw Data'!G169="Successful", 'Crowdfunding Raw Data'!G169, "")</f>
        <v>successful</v>
      </c>
      <c r="J169" t="str">
        <f>IF('Crowdfunding Raw Data'!G169="failed", 'Crowdfunding Raw Data'!I169, "")</f>
        <v/>
      </c>
      <c r="K169" t="str">
        <f>IF('Crowdfunding Raw Data'!G169="failed", 'Crowdfunding Raw Data'!G169, "")</f>
        <v/>
      </c>
    </row>
    <row r="170" spans="1:11" x14ac:dyDescent="0.3">
      <c r="A170">
        <v>955</v>
      </c>
      <c r="B170" t="str">
        <f>IF('Crowdfunding Raw Data'!G170="Successful", 'Crowdfunding Raw Data'!I170, "")</f>
        <v/>
      </c>
      <c r="C170" t="str">
        <f>IF('Crowdfunding Raw Data'!G170="Successful", 'Crowdfunding Raw Data'!G170, "")</f>
        <v/>
      </c>
      <c r="J170">
        <f>IF('Crowdfunding Raw Data'!G170="failed", 'Crowdfunding Raw Data'!I170, "")</f>
        <v>955</v>
      </c>
      <c r="K170" t="str">
        <f>IF('Crowdfunding Raw Data'!G170="failed", 'Crowdfunding Raw Data'!G170, "")</f>
        <v>failed</v>
      </c>
    </row>
    <row r="171" spans="1:11" x14ac:dyDescent="0.3">
      <c r="A171">
        <v>1267</v>
      </c>
      <c r="B171">
        <f>IF('Crowdfunding Raw Data'!G171="Successful", 'Crowdfunding Raw Data'!I171, "")</f>
        <v>1267</v>
      </c>
      <c r="C171" t="str">
        <f>IF('Crowdfunding Raw Data'!G171="Successful", 'Crowdfunding Raw Data'!G171, "")</f>
        <v>successful</v>
      </c>
      <c r="J171" t="str">
        <f>IF('Crowdfunding Raw Data'!G171="failed", 'Crowdfunding Raw Data'!I171, "")</f>
        <v/>
      </c>
      <c r="K171" t="str">
        <f>IF('Crowdfunding Raw Data'!G171="failed", 'Crowdfunding Raw Data'!G171, "")</f>
        <v/>
      </c>
    </row>
    <row r="172" spans="1:11" x14ac:dyDescent="0.3">
      <c r="A172">
        <v>67</v>
      </c>
      <c r="B172" t="str">
        <f>IF('Crowdfunding Raw Data'!G172="Successful", 'Crowdfunding Raw Data'!I172, "")</f>
        <v/>
      </c>
      <c r="C172" t="str">
        <f>IF('Crowdfunding Raw Data'!G172="Successful", 'Crowdfunding Raw Data'!G172, "")</f>
        <v/>
      </c>
      <c r="J172">
        <f>IF('Crowdfunding Raw Data'!G172="failed", 'Crowdfunding Raw Data'!I172, "")</f>
        <v>67</v>
      </c>
      <c r="K172" t="str">
        <f>IF('Crowdfunding Raw Data'!G172="failed", 'Crowdfunding Raw Data'!G172, "")</f>
        <v>failed</v>
      </c>
    </row>
    <row r="173" spans="1:11" x14ac:dyDescent="0.3">
      <c r="A173">
        <v>5</v>
      </c>
      <c r="B173" t="str">
        <f>IF('Crowdfunding Raw Data'!G173="Successful", 'Crowdfunding Raw Data'!I173, "")</f>
        <v/>
      </c>
      <c r="C173" t="str">
        <f>IF('Crowdfunding Raw Data'!G173="Successful", 'Crowdfunding Raw Data'!G173, "")</f>
        <v/>
      </c>
      <c r="J173">
        <f>IF('Crowdfunding Raw Data'!G173="failed", 'Crowdfunding Raw Data'!I173, "")</f>
        <v>5</v>
      </c>
      <c r="K173" t="str">
        <f>IF('Crowdfunding Raw Data'!G173="failed", 'Crowdfunding Raw Data'!G173, "")</f>
        <v>failed</v>
      </c>
    </row>
    <row r="174" spans="1:11" x14ac:dyDescent="0.3">
      <c r="A174">
        <v>26</v>
      </c>
      <c r="B174" t="str">
        <f>IF('Crowdfunding Raw Data'!G174="Successful", 'Crowdfunding Raw Data'!I174, "")</f>
        <v/>
      </c>
      <c r="C174" t="str">
        <f>IF('Crowdfunding Raw Data'!G174="Successful", 'Crowdfunding Raw Data'!G174, "")</f>
        <v/>
      </c>
      <c r="J174">
        <f>IF('Crowdfunding Raw Data'!G174="failed", 'Crowdfunding Raw Data'!I174, "")</f>
        <v>26</v>
      </c>
      <c r="K174" t="str">
        <f>IF('Crowdfunding Raw Data'!G174="failed", 'Crowdfunding Raw Data'!G174, "")</f>
        <v>failed</v>
      </c>
    </row>
    <row r="175" spans="1:11" x14ac:dyDescent="0.3">
      <c r="A175">
        <v>1561</v>
      </c>
      <c r="B175">
        <f>IF('Crowdfunding Raw Data'!G175="Successful", 'Crowdfunding Raw Data'!I175, "")</f>
        <v>1561</v>
      </c>
      <c r="C175" t="str">
        <f>IF('Crowdfunding Raw Data'!G175="Successful", 'Crowdfunding Raw Data'!G175, "")</f>
        <v>successful</v>
      </c>
      <c r="J175" t="str">
        <f>IF('Crowdfunding Raw Data'!G175="failed", 'Crowdfunding Raw Data'!I175, "")</f>
        <v/>
      </c>
      <c r="K175" t="str">
        <f>IF('Crowdfunding Raw Data'!G175="failed", 'Crowdfunding Raw Data'!G175, "")</f>
        <v/>
      </c>
    </row>
    <row r="176" spans="1:11" x14ac:dyDescent="0.3">
      <c r="A176">
        <v>48</v>
      </c>
      <c r="B176">
        <f>IF('Crowdfunding Raw Data'!G176="Successful", 'Crowdfunding Raw Data'!I176, "")</f>
        <v>48</v>
      </c>
      <c r="C176" t="str">
        <f>IF('Crowdfunding Raw Data'!G176="Successful", 'Crowdfunding Raw Data'!G176, "")</f>
        <v>successful</v>
      </c>
      <c r="J176" t="str">
        <f>IF('Crowdfunding Raw Data'!G176="failed", 'Crowdfunding Raw Data'!I176, "")</f>
        <v/>
      </c>
      <c r="K176" t="str">
        <f>IF('Crowdfunding Raw Data'!G176="failed", 'Crowdfunding Raw Data'!G176, "")</f>
        <v/>
      </c>
    </row>
    <row r="177" spans="1:11" x14ac:dyDescent="0.3">
      <c r="A177">
        <v>1130</v>
      </c>
      <c r="B177" t="str">
        <f>IF('Crowdfunding Raw Data'!G177="Successful", 'Crowdfunding Raw Data'!I177, "")</f>
        <v/>
      </c>
      <c r="C177" t="str">
        <f>IF('Crowdfunding Raw Data'!G177="Successful", 'Crowdfunding Raw Data'!G177, "")</f>
        <v/>
      </c>
      <c r="J177">
        <f>IF('Crowdfunding Raw Data'!G177="failed", 'Crowdfunding Raw Data'!I177, "")</f>
        <v>1130</v>
      </c>
      <c r="K177" t="str">
        <f>IF('Crowdfunding Raw Data'!G177="failed", 'Crowdfunding Raw Data'!G177, "")</f>
        <v>failed</v>
      </c>
    </row>
    <row r="178" spans="1:11" x14ac:dyDescent="0.3">
      <c r="A178">
        <v>782</v>
      </c>
      <c r="B178" t="str">
        <f>IF('Crowdfunding Raw Data'!G178="Successful", 'Crowdfunding Raw Data'!I178, "")</f>
        <v/>
      </c>
      <c r="C178" t="str">
        <f>IF('Crowdfunding Raw Data'!G178="Successful", 'Crowdfunding Raw Data'!G178, "")</f>
        <v/>
      </c>
      <c r="J178">
        <f>IF('Crowdfunding Raw Data'!G178="failed", 'Crowdfunding Raw Data'!I178, "")</f>
        <v>782</v>
      </c>
      <c r="K178" t="str">
        <f>IF('Crowdfunding Raw Data'!G178="failed", 'Crowdfunding Raw Data'!G178, "")</f>
        <v>failed</v>
      </c>
    </row>
    <row r="179" spans="1:11" x14ac:dyDescent="0.3">
      <c r="A179">
        <v>2739</v>
      </c>
      <c r="B179">
        <f>IF('Crowdfunding Raw Data'!G179="Successful", 'Crowdfunding Raw Data'!I179, "")</f>
        <v>2739</v>
      </c>
      <c r="C179" t="str">
        <f>IF('Crowdfunding Raw Data'!G179="Successful", 'Crowdfunding Raw Data'!G179, "")</f>
        <v>successful</v>
      </c>
      <c r="J179" t="str">
        <f>IF('Crowdfunding Raw Data'!G179="failed", 'Crowdfunding Raw Data'!I179, "")</f>
        <v/>
      </c>
      <c r="K179" t="str">
        <f>IF('Crowdfunding Raw Data'!G179="failed", 'Crowdfunding Raw Data'!G179, "")</f>
        <v/>
      </c>
    </row>
    <row r="180" spans="1:11" x14ac:dyDescent="0.3">
      <c r="A180">
        <v>210</v>
      </c>
      <c r="B180" t="str">
        <f>IF('Crowdfunding Raw Data'!G180="Successful", 'Crowdfunding Raw Data'!I180, "")</f>
        <v/>
      </c>
      <c r="C180" t="str">
        <f>IF('Crowdfunding Raw Data'!G180="Successful", 'Crowdfunding Raw Data'!G180, "")</f>
        <v/>
      </c>
      <c r="J180">
        <f>IF('Crowdfunding Raw Data'!G180="failed", 'Crowdfunding Raw Data'!I180, "")</f>
        <v>210</v>
      </c>
      <c r="K180" t="str">
        <f>IF('Crowdfunding Raw Data'!G180="failed", 'Crowdfunding Raw Data'!G180, "")</f>
        <v>failed</v>
      </c>
    </row>
    <row r="181" spans="1:11" x14ac:dyDescent="0.3">
      <c r="A181">
        <v>3537</v>
      </c>
      <c r="B181">
        <f>IF('Crowdfunding Raw Data'!G181="Successful", 'Crowdfunding Raw Data'!I181, "")</f>
        <v>3537</v>
      </c>
      <c r="C181" t="str">
        <f>IF('Crowdfunding Raw Data'!G181="Successful", 'Crowdfunding Raw Data'!G181, "")</f>
        <v>successful</v>
      </c>
      <c r="J181" t="str">
        <f>IF('Crowdfunding Raw Data'!G181="failed", 'Crowdfunding Raw Data'!I181, "")</f>
        <v/>
      </c>
      <c r="K181" t="str">
        <f>IF('Crowdfunding Raw Data'!G181="failed", 'Crowdfunding Raw Data'!G181, "")</f>
        <v/>
      </c>
    </row>
    <row r="182" spans="1:11" x14ac:dyDescent="0.3">
      <c r="A182">
        <v>2107</v>
      </c>
      <c r="B182">
        <f>IF('Crowdfunding Raw Data'!G182="Successful", 'Crowdfunding Raw Data'!I182, "")</f>
        <v>2107</v>
      </c>
      <c r="C182" t="str">
        <f>IF('Crowdfunding Raw Data'!G182="Successful", 'Crowdfunding Raw Data'!G182, "")</f>
        <v>successful</v>
      </c>
      <c r="J182" t="str">
        <f>IF('Crowdfunding Raw Data'!G182="failed", 'Crowdfunding Raw Data'!I182, "")</f>
        <v/>
      </c>
      <c r="K182" t="str">
        <f>IF('Crowdfunding Raw Data'!G182="failed", 'Crowdfunding Raw Data'!G182, "")</f>
        <v/>
      </c>
    </row>
    <row r="183" spans="1:11" x14ac:dyDescent="0.3">
      <c r="A183">
        <v>136</v>
      </c>
      <c r="B183" t="str">
        <f>IF('Crowdfunding Raw Data'!G183="Successful", 'Crowdfunding Raw Data'!I183, "")</f>
        <v/>
      </c>
      <c r="C183" t="str">
        <f>IF('Crowdfunding Raw Data'!G183="Successful", 'Crowdfunding Raw Data'!G183, "")</f>
        <v/>
      </c>
      <c r="J183">
        <f>IF('Crowdfunding Raw Data'!G183="failed", 'Crowdfunding Raw Data'!I183, "")</f>
        <v>136</v>
      </c>
      <c r="K183" t="str">
        <f>IF('Crowdfunding Raw Data'!G183="failed", 'Crowdfunding Raw Data'!G183, "")</f>
        <v>failed</v>
      </c>
    </row>
    <row r="184" spans="1:11" x14ac:dyDescent="0.3">
      <c r="A184">
        <v>3318</v>
      </c>
      <c r="B184">
        <f>IF('Crowdfunding Raw Data'!G184="Successful", 'Crowdfunding Raw Data'!I184, "")</f>
        <v>3318</v>
      </c>
      <c r="C184" t="str">
        <f>IF('Crowdfunding Raw Data'!G184="Successful", 'Crowdfunding Raw Data'!G184, "")</f>
        <v>successful</v>
      </c>
      <c r="J184" t="str">
        <f>IF('Crowdfunding Raw Data'!G184="failed", 'Crowdfunding Raw Data'!I184, "")</f>
        <v/>
      </c>
      <c r="K184" t="str">
        <f>IF('Crowdfunding Raw Data'!G184="failed", 'Crowdfunding Raw Data'!G184, "")</f>
        <v/>
      </c>
    </row>
    <row r="185" spans="1:11" x14ac:dyDescent="0.3">
      <c r="A185">
        <v>86</v>
      </c>
      <c r="B185" t="str">
        <f>IF('Crowdfunding Raw Data'!G185="Successful", 'Crowdfunding Raw Data'!I185, "")</f>
        <v/>
      </c>
      <c r="C185" t="str">
        <f>IF('Crowdfunding Raw Data'!G185="Successful", 'Crowdfunding Raw Data'!G185, "")</f>
        <v/>
      </c>
      <c r="J185">
        <f>IF('Crowdfunding Raw Data'!G185="failed", 'Crowdfunding Raw Data'!I185, "")</f>
        <v>86</v>
      </c>
      <c r="K185" t="str">
        <f>IF('Crowdfunding Raw Data'!G185="failed", 'Crowdfunding Raw Data'!G185, "")</f>
        <v>failed</v>
      </c>
    </row>
    <row r="186" spans="1:11" x14ac:dyDescent="0.3">
      <c r="A186">
        <v>340</v>
      </c>
      <c r="B186">
        <f>IF('Crowdfunding Raw Data'!G186="Successful", 'Crowdfunding Raw Data'!I186, "")</f>
        <v>340</v>
      </c>
      <c r="C186" t="str">
        <f>IF('Crowdfunding Raw Data'!G186="Successful", 'Crowdfunding Raw Data'!G186, "")</f>
        <v>successful</v>
      </c>
      <c r="J186" t="str">
        <f>IF('Crowdfunding Raw Data'!G186="failed", 'Crowdfunding Raw Data'!I186, "")</f>
        <v/>
      </c>
      <c r="K186" t="str">
        <f>IF('Crowdfunding Raw Data'!G186="failed", 'Crowdfunding Raw Data'!G186, "")</f>
        <v/>
      </c>
    </row>
    <row r="187" spans="1:11" x14ac:dyDescent="0.3">
      <c r="A187">
        <v>19</v>
      </c>
      <c r="B187" t="str">
        <f>IF('Crowdfunding Raw Data'!G187="Successful", 'Crowdfunding Raw Data'!I187, "")</f>
        <v/>
      </c>
      <c r="C187" t="str">
        <f>IF('Crowdfunding Raw Data'!G187="Successful", 'Crowdfunding Raw Data'!G187, "")</f>
        <v/>
      </c>
      <c r="J187">
        <f>IF('Crowdfunding Raw Data'!G187="failed", 'Crowdfunding Raw Data'!I187, "")</f>
        <v>19</v>
      </c>
      <c r="K187" t="str">
        <f>IF('Crowdfunding Raw Data'!G187="failed", 'Crowdfunding Raw Data'!G187, "")</f>
        <v>failed</v>
      </c>
    </row>
    <row r="188" spans="1:11" x14ac:dyDescent="0.3">
      <c r="A188">
        <v>886</v>
      </c>
      <c r="B188" t="str">
        <f>IF('Crowdfunding Raw Data'!G188="Successful", 'Crowdfunding Raw Data'!I188, "")</f>
        <v/>
      </c>
      <c r="C188" t="str">
        <f>IF('Crowdfunding Raw Data'!G188="Successful", 'Crowdfunding Raw Data'!G188, "")</f>
        <v/>
      </c>
      <c r="J188">
        <f>IF('Crowdfunding Raw Data'!G188="failed", 'Crowdfunding Raw Data'!I188, "")</f>
        <v>886</v>
      </c>
      <c r="K188" t="str">
        <f>IF('Crowdfunding Raw Data'!G188="failed", 'Crowdfunding Raw Data'!G188, "")</f>
        <v>failed</v>
      </c>
    </row>
    <row r="189" spans="1:11" x14ac:dyDescent="0.3">
      <c r="A189">
        <v>1442</v>
      </c>
      <c r="B189">
        <f>IF('Crowdfunding Raw Data'!G189="Successful", 'Crowdfunding Raw Data'!I189, "")</f>
        <v>1442</v>
      </c>
      <c r="C189" t="str">
        <f>IF('Crowdfunding Raw Data'!G189="Successful", 'Crowdfunding Raw Data'!G189, "")</f>
        <v>successful</v>
      </c>
      <c r="J189" t="str">
        <f>IF('Crowdfunding Raw Data'!G189="failed", 'Crowdfunding Raw Data'!I189, "")</f>
        <v/>
      </c>
      <c r="K189" t="str">
        <f>IF('Crowdfunding Raw Data'!G189="failed", 'Crowdfunding Raw Data'!G189, "")</f>
        <v/>
      </c>
    </row>
    <row r="190" spans="1:11" x14ac:dyDescent="0.3">
      <c r="A190">
        <v>35</v>
      </c>
      <c r="B190" t="str">
        <f>IF('Crowdfunding Raw Data'!G190="Successful", 'Crowdfunding Raw Data'!I190, "")</f>
        <v/>
      </c>
      <c r="C190" t="str">
        <f>IF('Crowdfunding Raw Data'!G190="Successful", 'Crowdfunding Raw Data'!G190, "")</f>
        <v/>
      </c>
      <c r="J190">
        <f>IF('Crowdfunding Raw Data'!G190="failed", 'Crowdfunding Raw Data'!I190, "")</f>
        <v>35</v>
      </c>
      <c r="K190" t="str">
        <f>IF('Crowdfunding Raw Data'!G190="failed", 'Crowdfunding Raw Data'!G190, "")</f>
        <v>failed</v>
      </c>
    </row>
    <row r="191" spans="1:11" x14ac:dyDescent="0.3">
      <c r="A191">
        <v>441</v>
      </c>
      <c r="B191" t="str">
        <f>IF('Crowdfunding Raw Data'!G191="Successful", 'Crowdfunding Raw Data'!I191, "")</f>
        <v/>
      </c>
      <c r="C191" t="str">
        <f>IF('Crowdfunding Raw Data'!G191="Successful", 'Crowdfunding Raw Data'!G191, "")</f>
        <v/>
      </c>
      <c r="J191" t="str">
        <f>IF('Crowdfunding Raw Data'!G191="failed", 'Crowdfunding Raw Data'!I191, "")</f>
        <v/>
      </c>
      <c r="K191" t="str">
        <f>IF('Crowdfunding Raw Data'!G191="failed", 'Crowdfunding Raw Data'!G191, "")</f>
        <v/>
      </c>
    </row>
    <row r="192" spans="1:11" x14ac:dyDescent="0.3">
      <c r="A192">
        <v>24</v>
      </c>
      <c r="B192" t="str">
        <f>IF('Crowdfunding Raw Data'!G192="Successful", 'Crowdfunding Raw Data'!I192, "")</f>
        <v/>
      </c>
      <c r="C192" t="str">
        <f>IF('Crowdfunding Raw Data'!G192="Successful", 'Crowdfunding Raw Data'!G192, "")</f>
        <v/>
      </c>
      <c r="J192">
        <f>IF('Crowdfunding Raw Data'!G192="failed", 'Crowdfunding Raw Data'!I192, "")</f>
        <v>24</v>
      </c>
      <c r="K192" t="str">
        <f>IF('Crowdfunding Raw Data'!G192="failed", 'Crowdfunding Raw Data'!G192, "")</f>
        <v>failed</v>
      </c>
    </row>
    <row r="193" spans="1:11" x14ac:dyDescent="0.3">
      <c r="A193">
        <v>86</v>
      </c>
      <c r="B193" t="str">
        <f>IF('Crowdfunding Raw Data'!G193="Successful", 'Crowdfunding Raw Data'!I193, "")</f>
        <v/>
      </c>
      <c r="C193" t="str">
        <f>IF('Crowdfunding Raw Data'!G193="Successful", 'Crowdfunding Raw Data'!G193, "")</f>
        <v/>
      </c>
      <c r="J193">
        <f>IF('Crowdfunding Raw Data'!G193="failed", 'Crowdfunding Raw Data'!I193, "")</f>
        <v>86</v>
      </c>
      <c r="K193" t="str">
        <f>IF('Crowdfunding Raw Data'!G193="failed", 'Crowdfunding Raw Data'!G193, "")</f>
        <v>failed</v>
      </c>
    </row>
    <row r="194" spans="1:11" x14ac:dyDescent="0.3">
      <c r="A194">
        <v>243</v>
      </c>
      <c r="B194" t="str">
        <f>IF('Crowdfunding Raw Data'!G194="Successful", 'Crowdfunding Raw Data'!I194, "")</f>
        <v/>
      </c>
      <c r="C194" t="str">
        <f>IF('Crowdfunding Raw Data'!G194="Successful", 'Crowdfunding Raw Data'!G194, "")</f>
        <v/>
      </c>
      <c r="J194">
        <f>IF('Crowdfunding Raw Data'!G194="failed", 'Crowdfunding Raw Data'!I194, "")</f>
        <v>243</v>
      </c>
      <c r="K194" t="str">
        <f>IF('Crowdfunding Raw Data'!G194="failed", 'Crowdfunding Raw Data'!G194, "")</f>
        <v>failed</v>
      </c>
    </row>
    <row r="195" spans="1:11" x14ac:dyDescent="0.3">
      <c r="A195">
        <v>65</v>
      </c>
      <c r="B195" t="str">
        <f>IF('Crowdfunding Raw Data'!G195="Successful", 'Crowdfunding Raw Data'!I195, "")</f>
        <v/>
      </c>
      <c r="C195" t="str">
        <f>IF('Crowdfunding Raw Data'!G195="Successful", 'Crowdfunding Raw Data'!G195, "")</f>
        <v/>
      </c>
      <c r="J195">
        <f>IF('Crowdfunding Raw Data'!G195="failed", 'Crowdfunding Raw Data'!I195, "")</f>
        <v>65</v>
      </c>
      <c r="K195" t="str">
        <f>IF('Crowdfunding Raw Data'!G195="failed", 'Crowdfunding Raw Data'!G195, "")</f>
        <v>failed</v>
      </c>
    </row>
    <row r="196" spans="1:11" x14ac:dyDescent="0.3">
      <c r="A196">
        <v>126</v>
      </c>
      <c r="B196">
        <f>IF('Crowdfunding Raw Data'!G196="Successful", 'Crowdfunding Raw Data'!I196, "")</f>
        <v>126</v>
      </c>
      <c r="C196" t="str">
        <f>IF('Crowdfunding Raw Data'!G196="Successful", 'Crowdfunding Raw Data'!G196, "")</f>
        <v>successful</v>
      </c>
      <c r="J196" t="str">
        <f>IF('Crowdfunding Raw Data'!G196="failed", 'Crowdfunding Raw Data'!I196, "")</f>
        <v/>
      </c>
      <c r="K196" t="str">
        <f>IF('Crowdfunding Raw Data'!G196="failed", 'Crowdfunding Raw Data'!G196, "")</f>
        <v/>
      </c>
    </row>
    <row r="197" spans="1:11" x14ac:dyDescent="0.3">
      <c r="A197">
        <v>524</v>
      </c>
      <c r="B197">
        <f>IF('Crowdfunding Raw Data'!G197="Successful", 'Crowdfunding Raw Data'!I197, "")</f>
        <v>524</v>
      </c>
      <c r="C197" t="str">
        <f>IF('Crowdfunding Raw Data'!G197="Successful", 'Crowdfunding Raw Data'!G197, "")</f>
        <v>successful</v>
      </c>
      <c r="J197" t="str">
        <f>IF('Crowdfunding Raw Data'!G197="failed", 'Crowdfunding Raw Data'!I197, "")</f>
        <v/>
      </c>
      <c r="K197" t="str">
        <f>IF('Crowdfunding Raw Data'!G197="failed", 'Crowdfunding Raw Data'!G197, "")</f>
        <v/>
      </c>
    </row>
    <row r="198" spans="1:11" x14ac:dyDescent="0.3">
      <c r="A198">
        <v>100</v>
      </c>
      <c r="B198" t="str">
        <f>IF('Crowdfunding Raw Data'!G198="Successful", 'Crowdfunding Raw Data'!I198, "")</f>
        <v/>
      </c>
      <c r="C198" t="str">
        <f>IF('Crowdfunding Raw Data'!G198="Successful", 'Crowdfunding Raw Data'!G198, "")</f>
        <v/>
      </c>
      <c r="J198">
        <f>IF('Crowdfunding Raw Data'!G198="failed", 'Crowdfunding Raw Data'!I198, "")</f>
        <v>100</v>
      </c>
      <c r="K198" t="str">
        <f>IF('Crowdfunding Raw Data'!G198="failed", 'Crowdfunding Raw Data'!G198, "")</f>
        <v>failed</v>
      </c>
    </row>
    <row r="199" spans="1:11" x14ac:dyDescent="0.3">
      <c r="A199">
        <v>1989</v>
      </c>
      <c r="B199">
        <f>IF('Crowdfunding Raw Data'!G199="Successful", 'Crowdfunding Raw Data'!I199, "")</f>
        <v>1989</v>
      </c>
      <c r="C199" t="str">
        <f>IF('Crowdfunding Raw Data'!G199="Successful", 'Crowdfunding Raw Data'!G199, "")</f>
        <v>successful</v>
      </c>
      <c r="J199" t="str">
        <f>IF('Crowdfunding Raw Data'!G199="failed", 'Crowdfunding Raw Data'!I199, "")</f>
        <v/>
      </c>
      <c r="K199" t="str">
        <f>IF('Crowdfunding Raw Data'!G199="failed", 'Crowdfunding Raw Data'!G199, "")</f>
        <v/>
      </c>
    </row>
    <row r="200" spans="1:11" x14ac:dyDescent="0.3">
      <c r="A200">
        <v>168</v>
      </c>
      <c r="B200" t="str">
        <f>IF('Crowdfunding Raw Data'!G200="Successful", 'Crowdfunding Raw Data'!I200, "")</f>
        <v/>
      </c>
      <c r="C200" t="str">
        <f>IF('Crowdfunding Raw Data'!G200="Successful", 'Crowdfunding Raw Data'!G200, "")</f>
        <v/>
      </c>
      <c r="J200">
        <f>IF('Crowdfunding Raw Data'!G200="failed", 'Crowdfunding Raw Data'!I200, "")</f>
        <v>168</v>
      </c>
      <c r="K200" t="str">
        <f>IF('Crowdfunding Raw Data'!G200="failed", 'Crowdfunding Raw Data'!G200, "")</f>
        <v>failed</v>
      </c>
    </row>
    <row r="201" spans="1:11" x14ac:dyDescent="0.3">
      <c r="A201">
        <v>13</v>
      </c>
      <c r="B201" t="str">
        <f>IF('Crowdfunding Raw Data'!G201="Successful", 'Crowdfunding Raw Data'!I201, "")</f>
        <v/>
      </c>
      <c r="C201" t="str">
        <f>IF('Crowdfunding Raw Data'!G201="Successful", 'Crowdfunding Raw Data'!G201, "")</f>
        <v/>
      </c>
      <c r="J201">
        <f>IF('Crowdfunding Raw Data'!G201="failed", 'Crowdfunding Raw Data'!I201, "")</f>
        <v>13</v>
      </c>
      <c r="K201" t="str">
        <f>IF('Crowdfunding Raw Data'!G201="failed", 'Crowdfunding Raw Data'!G201, "")</f>
        <v>failed</v>
      </c>
    </row>
    <row r="202" spans="1:11" x14ac:dyDescent="0.3">
      <c r="A202">
        <v>1</v>
      </c>
      <c r="B202" t="str">
        <f>IF('Crowdfunding Raw Data'!G202="Successful", 'Crowdfunding Raw Data'!I202, "")</f>
        <v/>
      </c>
      <c r="C202" t="str">
        <f>IF('Crowdfunding Raw Data'!G202="Successful", 'Crowdfunding Raw Data'!G202, "")</f>
        <v/>
      </c>
      <c r="J202">
        <f>IF('Crowdfunding Raw Data'!G202="failed", 'Crowdfunding Raw Data'!I202, "")</f>
        <v>1</v>
      </c>
      <c r="K202" t="str">
        <f>IF('Crowdfunding Raw Data'!G202="failed", 'Crowdfunding Raw Data'!G202, "")</f>
        <v>failed</v>
      </c>
    </row>
    <row r="203" spans="1:11" x14ac:dyDescent="0.3">
      <c r="A203">
        <v>157</v>
      </c>
      <c r="B203">
        <f>IF('Crowdfunding Raw Data'!G203="Successful", 'Crowdfunding Raw Data'!I203, "")</f>
        <v>157</v>
      </c>
      <c r="C203" t="str">
        <f>IF('Crowdfunding Raw Data'!G203="Successful", 'Crowdfunding Raw Data'!G203, "")</f>
        <v>successful</v>
      </c>
      <c r="J203" t="str">
        <f>IF('Crowdfunding Raw Data'!G203="failed", 'Crowdfunding Raw Data'!I203, "")</f>
        <v/>
      </c>
      <c r="K203" t="str">
        <f>IF('Crowdfunding Raw Data'!G203="failed", 'Crowdfunding Raw Data'!G203, "")</f>
        <v/>
      </c>
    </row>
    <row r="204" spans="1:11" x14ac:dyDescent="0.3">
      <c r="A204">
        <v>82</v>
      </c>
      <c r="B204" t="str">
        <f>IF('Crowdfunding Raw Data'!G204="Successful", 'Crowdfunding Raw Data'!I204, "")</f>
        <v/>
      </c>
      <c r="C204" t="str">
        <f>IF('Crowdfunding Raw Data'!G204="Successful", 'Crowdfunding Raw Data'!G204, "")</f>
        <v/>
      </c>
      <c r="J204" t="str">
        <f>IF('Crowdfunding Raw Data'!G204="failed", 'Crowdfunding Raw Data'!I204, "")</f>
        <v/>
      </c>
      <c r="K204" t="str">
        <f>IF('Crowdfunding Raw Data'!G204="failed", 'Crowdfunding Raw Data'!G204, "")</f>
        <v/>
      </c>
    </row>
    <row r="205" spans="1:11" x14ac:dyDescent="0.3">
      <c r="A205">
        <v>4498</v>
      </c>
      <c r="B205">
        <f>IF('Crowdfunding Raw Data'!G205="Successful", 'Crowdfunding Raw Data'!I205, "")</f>
        <v>4498</v>
      </c>
      <c r="C205" t="str">
        <f>IF('Crowdfunding Raw Data'!G205="Successful", 'Crowdfunding Raw Data'!G205, "")</f>
        <v>successful</v>
      </c>
      <c r="J205" t="str">
        <f>IF('Crowdfunding Raw Data'!G205="failed", 'Crowdfunding Raw Data'!I205, "")</f>
        <v/>
      </c>
      <c r="K205" t="str">
        <f>IF('Crowdfunding Raw Data'!G205="failed", 'Crowdfunding Raw Data'!G205, "")</f>
        <v/>
      </c>
    </row>
    <row r="206" spans="1:11" x14ac:dyDescent="0.3">
      <c r="A206">
        <v>40</v>
      </c>
      <c r="B206" t="str">
        <f>IF('Crowdfunding Raw Data'!G206="Successful", 'Crowdfunding Raw Data'!I206, "")</f>
        <v/>
      </c>
      <c r="C206" t="str">
        <f>IF('Crowdfunding Raw Data'!G206="Successful", 'Crowdfunding Raw Data'!G206, "")</f>
        <v/>
      </c>
      <c r="J206">
        <f>IF('Crowdfunding Raw Data'!G206="failed", 'Crowdfunding Raw Data'!I206, "")</f>
        <v>40</v>
      </c>
      <c r="K206" t="str">
        <f>IF('Crowdfunding Raw Data'!G206="failed", 'Crowdfunding Raw Data'!G206, "")</f>
        <v>failed</v>
      </c>
    </row>
    <row r="207" spans="1:11" x14ac:dyDescent="0.3">
      <c r="A207">
        <v>80</v>
      </c>
      <c r="B207">
        <f>IF('Crowdfunding Raw Data'!G207="Successful", 'Crowdfunding Raw Data'!I207, "")</f>
        <v>80</v>
      </c>
      <c r="C207" t="str">
        <f>IF('Crowdfunding Raw Data'!G207="Successful", 'Crowdfunding Raw Data'!G207, "")</f>
        <v>successful</v>
      </c>
      <c r="J207" t="str">
        <f>IF('Crowdfunding Raw Data'!G207="failed", 'Crowdfunding Raw Data'!I207, "")</f>
        <v/>
      </c>
      <c r="K207" t="str">
        <f>IF('Crowdfunding Raw Data'!G207="failed", 'Crowdfunding Raw Data'!G207, "")</f>
        <v/>
      </c>
    </row>
    <row r="208" spans="1:11" x14ac:dyDescent="0.3">
      <c r="A208">
        <v>57</v>
      </c>
      <c r="B208" t="str">
        <f>IF('Crowdfunding Raw Data'!G208="Successful", 'Crowdfunding Raw Data'!I208, "")</f>
        <v/>
      </c>
      <c r="C208" t="str">
        <f>IF('Crowdfunding Raw Data'!G208="Successful", 'Crowdfunding Raw Data'!G208, "")</f>
        <v/>
      </c>
      <c r="J208" t="str">
        <f>IF('Crowdfunding Raw Data'!G208="failed", 'Crowdfunding Raw Data'!I208, "")</f>
        <v/>
      </c>
      <c r="K208" t="str">
        <f>IF('Crowdfunding Raw Data'!G208="failed", 'Crowdfunding Raw Data'!G208, "")</f>
        <v/>
      </c>
    </row>
    <row r="209" spans="1:11" x14ac:dyDescent="0.3">
      <c r="A209">
        <v>43</v>
      </c>
      <c r="B209">
        <f>IF('Crowdfunding Raw Data'!G209="Successful", 'Crowdfunding Raw Data'!I209, "")</f>
        <v>43</v>
      </c>
      <c r="C209" t="str">
        <f>IF('Crowdfunding Raw Data'!G209="Successful", 'Crowdfunding Raw Data'!G209, "")</f>
        <v>successful</v>
      </c>
      <c r="J209" t="str">
        <f>IF('Crowdfunding Raw Data'!G209="failed", 'Crowdfunding Raw Data'!I209, "")</f>
        <v/>
      </c>
      <c r="K209" t="str">
        <f>IF('Crowdfunding Raw Data'!G209="failed", 'Crowdfunding Raw Data'!G209, "")</f>
        <v/>
      </c>
    </row>
    <row r="210" spans="1:11" x14ac:dyDescent="0.3">
      <c r="A210">
        <v>2053</v>
      </c>
      <c r="B210">
        <f>IF('Crowdfunding Raw Data'!G210="Successful", 'Crowdfunding Raw Data'!I210, "")</f>
        <v>2053</v>
      </c>
      <c r="C210" t="str">
        <f>IF('Crowdfunding Raw Data'!G210="Successful", 'Crowdfunding Raw Data'!G210, "")</f>
        <v>successful</v>
      </c>
      <c r="J210" t="str">
        <f>IF('Crowdfunding Raw Data'!G210="failed", 'Crowdfunding Raw Data'!I210, "")</f>
        <v/>
      </c>
      <c r="K210" t="str">
        <f>IF('Crowdfunding Raw Data'!G210="failed", 'Crowdfunding Raw Data'!G210, "")</f>
        <v/>
      </c>
    </row>
    <row r="211" spans="1:11" x14ac:dyDescent="0.3">
      <c r="A211">
        <v>808</v>
      </c>
      <c r="B211" t="str">
        <f>IF('Crowdfunding Raw Data'!G211="Successful", 'Crowdfunding Raw Data'!I211, "")</f>
        <v/>
      </c>
      <c r="C211" t="str">
        <f>IF('Crowdfunding Raw Data'!G211="Successful", 'Crowdfunding Raw Data'!G211, "")</f>
        <v/>
      </c>
      <c r="J211" t="str">
        <f>IF('Crowdfunding Raw Data'!G211="failed", 'Crowdfunding Raw Data'!I211, "")</f>
        <v/>
      </c>
      <c r="K211" t="str">
        <f>IF('Crowdfunding Raw Data'!G211="failed", 'Crowdfunding Raw Data'!G211, "")</f>
        <v/>
      </c>
    </row>
    <row r="212" spans="1:11" x14ac:dyDescent="0.3">
      <c r="A212">
        <v>226</v>
      </c>
      <c r="B212" t="str">
        <f>IF('Crowdfunding Raw Data'!G212="Successful", 'Crowdfunding Raw Data'!I212, "")</f>
        <v/>
      </c>
      <c r="C212" t="str">
        <f>IF('Crowdfunding Raw Data'!G212="Successful", 'Crowdfunding Raw Data'!G212, "")</f>
        <v/>
      </c>
      <c r="J212">
        <f>IF('Crowdfunding Raw Data'!G212="failed", 'Crowdfunding Raw Data'!I212, "")</f>
        <v>226</v>
      </c>
      <c r="K212" t="str">
        <f>IF('Crowdfunding Raw Data'!G212="failed", 'Crowdfunding Raw Data'!G212, "")</f>
        <v>failed</v>
      </c>
    </row>
    <row r="213" spans="1:11" x14ac:dyDescent="0.3">
      <c r="A213">
        <v>1625</v>
      </c>
      <c r="B213" t="str">
        <f>IF('Crowdfunding Raw Data'!G213="Successful", 'Crowdfunding Raw Data'!I213, "")</f>
        <v/>
      </c>
      <c r="C213" t="str">
        <f>IF('Crowdfunding Raw Data'!G213="Successful", 'Crowdfunding Raw Data'!G213, "")</f>
        <v/>
      </c>
      <c r="J213">
        <f>IF('Crowdfunding Raw Data'!G213="failed", 'Crowdfunding Raw Data'!I213, "")</f>
        <v>1625</v>
      </c>
      <c r="K213" t="str">
        <f>IF('Crowdfunding Raw Data'!G213="failed", 'Crowdfunding Raw Data'!G213, "")</f>
        <v>failed</v>
      </c>
    </row>
    <row r="214" spans="1:11" x14ac:dyDescent="0.3">
      <c r="A214">
        <v>168</v>
      </c>
      <c r="B214">
        <f>IF('Crowdfunding Raw Data'!G214="Successful", 'Crowdfunding Raw Data'!I214, "")</f>
        <v>168</v>
      </c>
      <c r="C214" t="str">
        <f>IF('Crowdfunding Raw Data'!G214="Successful", 'Crowdfunding Raw Data'!G214, "")</f>
        <v>successful</v>
      </c>
      <c r="J214" t="str">
        <f>IF('Crowdfunding Raw Data'!G214="failed", 'Crowdfunding Raw Data'!I214, "")</f>
        <v/>
      </c>
      <c r="K214" t="str">
        <f>IF('Crowdfunding Raw Data'!G214="failed", 'Crowdfunding Raw Data'!G214, "")</f>
        <v/>
      </c>
    </row>
    <row r="215" spans="1:11" x14ac:dyDescent="0.3">
      <c r="A215">
        <v>4289</v>
      </c>
      <c r="B215">
        <f>IF('Crowdfunding Raw Data'!G215="Successful", 'Crowdfunding Raw Data'!I215, "")</f>
        <v>4289</v>
      </c>
      <c r="C215" t="str">
        <f>IF('Crowdfunding Raw Data'!G215="Successful", 'Crowdfunding Raw Data'!G215, "")</f>
        <v>successful</v>
      </c>
      <c r="J215" t="str">
        <f>IF('Crowdfunding Raw Data'!G215="failed", 'Crowdfunding Raw Data'!I215, "")</f>
        <v/>
      </c>
      <c r="K215" t="str">
        <f>IF('Crowdfunding Raw Data'!G215="failed", 'Crowdfunding Raw Data'!G215, "")</f>
        <v/>
      </c>
    </row>
    <row r="216" spans="1:11" x14ac:dyDescent="0.3">
      <c r="A216">
        <v>165</v>
      </c>
      <c r="B216">
        <f>IF('Crowdfunding Raw Data'!G216="Successful", 'Crowdfunding Raw Data'!I216, "")</f>
        <v>165</v>
      </c>
      <c r="C216" t="str">
        <f>IF('Crowdfunding Raw Data'!G216="Successful", 'Crowdfunding Raw Data'!G216, "")</f>
        <v>successful</v>
      </c>
      <c r="J216" t="str">
        <f>IF('Crowdfunding Raw Data'!G216="failed", 'Crowdfunding Raw Data'!I216, "")</f>
        <v/>
      </c>
      <c r="K216" t="str">
        <f>IF('Crowdfunding Raw Data'!G216="failed", 'Crowdfunding Raw Data'!G216, "")</f>
        <v/>
      </c>
    </row>
    <row r="217" spans="1:11" x14ac:dyDescent="0.3">
      <c r="A217">
        <v>143</v>
      </c>
      <c r="B217" t="str">
        <f>IF('Crowdfunding Raw Data'!G217="Successful", 'Crowdfunding Raw Data'!I217, "")</f>
        <v/>
      </c>
      <c r="C217" t="str">
        <f>IF('Crowdfunding Raw Data'!G217="Successful", 'Crowdfunding Raw Data'!G217, "")</f>
        <v/>
      </c>
      <c r="J217">
        <f>IF('Crowdfunding Raw Data'!G217="failed", 'Crowdfunding Raw Data'!I217, "")</f>
        <v>143</v>
      </c>
      <c r="K217" t="str">
        <f>IF('Crowdfunding Raw Data'!G217="failed", 'Crowdfunding Raw Data'!G217, "")</f>
        <v>failed</v>
      </c>
    </row>
    <row r="218" spans="1:11" x14ac:dyDescent="0.3">
      <c r="A218">
        <v>1815</v>
      </c>
      <c r="B218">
        <f>IF('Crowdfunding Raw Data'!G218="Successful", 'Crowdfunding Raw Data'!I218, "")</f>
        <v>1815</v>
      </c>
      <c r="C218" t="str">
        <f>IF('Crowdfunding Raw Data'!G218="Successful", 'Crowdfunding Raw Data'!G218, "")</f>
        <v>successful</v>
      </c>
      <c r="J218" t="str">
        <f>IF('Crowdfunding Raw Data'!G218="failed", 'Crowdfunding Raw Data'!I218, "")</f>
        <v/>
      </c>
      <c r="K218" t="str">
        <f>IF('Crowdfunding Raw Data'!G218="failed", 'Crowdfunding Raw Data'!G218, "")</f>
        <v/>
      </c>
    </row>
    <row r="219" spans="1:11" x14ac:dyDescent="0.3">
      <c r="A219">
        <v>934</v>
      </c>
      <c r="B219" t="str">
        <f>IF('Crowdfunding Raw Data'!G219="Successful", 'Crowdfunding Raw Data'!I219, "")</f>
        <v/>
      </c>
      <c r="C219" t="str">
        <f>IF('Crowdfunding Raw Data'!G219="Successful", 'Crowdfunding Raw Data'!G219, "")</f>
        <v/>
      </c>
      <c r="J219">
        <f>IF('Crowdfunding Raw Data'!G219="failed", 'Crowdfunding Raw Data'!I219, "")</f>
        <v>934</v>
      </c>
      <c r="K219" t="str">
        <f>IF('Crowdfunding Raw Data'!G219="failed", 'Crowdfunding Raw Data'!G219, "")</f>
        <v>failed</v>
      </c>
    </row>
    <row r="220" spans="1:11" x14ac:dyDescent="0.3">
      <c r="A220">
        <v>397</v>
      </c>
      <c r="B220">
        <f>IF('Crowdfunding Raw Data'!G220="Successful", 'Crowdfunding Raw Data'!I220, "")</f>
        <v>397</v>
      </c>
      <c r="C220" t="str">
        <f>IF('Crowdfunding Raw Data'!G220="Successful", 'Crowdfunding Raw Data'!G220, "")</f>
        <v>successful</v>
      </c>
      <c r="J220" t="str">
        <f>IF('Crowdfunding Raw Data'!G220="failed", 'Crowdfunding Raw Data'!I220, "")</f>
        <v/>
      </c>
      <c r="K220" t="str">
        <f>IF('Crowdfunding Raw Data'!G220="failed", 'Crowdfunding Raw Data'!G220, "")</f>
        <v/>
      </c>
    </row>
    <row r="221" spans="1:11" x14ac:dyDescent="0.3">
      <c r="A221">
        <v>1539</v>
      </c>
      <c r="B221">
        <f>IF('Crowdfunding Raw Data'!G221="Successful", 'Crowdfunding Raw Data'!I221, "")</f>
        <v>1539</v>
      </c>
      <c r="C221" t="str">
        <f>IF('Crowdfunding Raw Data'!G221="Successful", 'Crowdfunding Raw Data'!G221, "")</f>
        <v>successful</v>
      </c>
      <c r="J221" t="str">
        <f>IF('Crowdfunding Raw Data'!G221="failed", 'Crowdfunding Raw Data'!I221, "")</f>
        <v/>
      </c>
      <c r="K221" t="str">
        <f>IF('Crowdfunding Raw Data'!G221="failed", 'Crowdfunding Raw Data'!G221, "")</f>
        <v/>
      </c>
    </row>
    <row r="222" spans="1:11" x14ac:dyDescent="0.3">
      <c r="A222">
        <v>17</v>
      </c>
      <c r="B222" t="str">
        <f>IF('Crowdfunding Raw Data'!G222="Successful", 'Crowdfunding Raw Data'!I222, "")</f>
        <v/>
      </c>
      <c r="C222" t="str">
        <f>IF('Crowdfunding Raw Data'!G222="Successful", 'Crowdfunding Raw Data'!G222, "")</f>
        <v/>
      </c>
      <c r="J222">
        <f>IF('Crowdfunding Raw Data'!G222="failed", 'Crowdfunding Raw Data'!I222, "")</f>
        <v>17</v>
      </c>
      <c r="K222" t="str">
        <f>IF('Crowdfunding Raw Data'!G222="failed", 'Crowdfunding Raw Data'!G222, "")</f>
        <v>failed</v>
      </c>
    </row>
    <row r="223" spans="1:11" x14ac:dyDescent="0.3">
      <c r="A223">
        <v>2179</v>
      </c>
      <c r="B223" t="str">
        <f>IF('Crowdfunding Raw Data'!G223="Successful", 'Crowdfunding Raw Data'!I223, "")</f>
        <v/>
      </c>
      <c r="C223" t="str">
        <f>IF('Crowdfunding Raw Data'!G223="Successful", 'Crowdfunding Raw Data'!G223, "")</f>
        <v/>
      </c>
      <c r="J223">
        <f>IF('Crowdfunding Raw Data'!G223="failed", 'Crowdfunding Raw Data'!I223, "")</f>
        <v>2179</v>
      </c>
      <c r="K223" t="str">
        <f>IF('Crowdfunding Raw Data'!G223="failed", 'Crowdfunding Raw Data'!G223, "")</f>
        <v>failed</v>
      </c>
    </row>
    <row r="224" spans="1:11" x14ac:dyDescent="0.3">
      <c r="A224">
        <v>138</v>
      </c>
      <c r="B224">
        <f>IF('Crowdfunding Raw Data'!G224="Successful", 'Crowdfunding Raw Data'!I224, "")</f>
        <v>138</v>
      </c>
      <c r="C224" t="str">
        <f>IF('Crowdfunding Raw Data'!G224="Successful", 'Crowdfunding Raw Data'!G224, "")</f>
        <v>successful</v>
      </c>
      <c r="J224" t="str">
        <f>IF('Crowdfunding Raw Data'!G224="failed", 'Crowdfunding Raw Data'!I224, "")</f>
        <v/>
      </c>
      <c r="K224" t="str">
        <f>IF('Crowdfunding Raw Data'!G224="failed", 'Crowdfunding Raw Data'!G224, "")</f>
        <v/>
      </c>
    </row>
    <row r="225" spans="1:11" x14ac:dyDescent="0.3">
      <c r="A225">
        <v>931</v>
      </c>
      <c r="B225" t="str">
        <f>IF('Crowdfunding Raw Data'!G225="Successful", 'Crowdfunding Raw Data'!I225, "")</f>
        <v/>
      </c>
      <c r="C225" t="str">
        <f>IF('Crowdfunding Raw Data'!G225="Successful", 'Crowdfunding Raw Data'!G225, "")</f>
        <v/>
      </c>
      <c r="J225">
        <f>IF('Crowdfunding Raw Data'!G225="failed", 'Crowdfunding Raw Data'!I225, "")</f>
        <v>931</v>
      </c>
      <c r="K225" t="str">
        <f>IF('Crowdfunding Raw Data'!G225="failed", 'Crowdfunding Raw Data'!G225, "")</f>
        <v>failed</v>
      </c>
    </row>
    <row r="226" spans="1:11" x14ac:dyDescent="0.3">
      <c r="A226">
        <v>3594</v>
      </c>
      <c r="B226">
        <f>IF('Crowdfunding Raw Data'!G226="Successful", 'Crowdfunding Raw Data'!I226, "")</f>
        <v>3594</v>
      </c>
      <c r="C226" t="str">
        <f>IF('Crowdfunding Raw Data'!G226="Successful", 'Crowdfunding Raw Data'!G226, "")</f>
        <v>successful</v>
      </c>
      <c r="J226" t="str">
        <f>IF('Crowdfunding Raw Data'!G226="failed", 'Crowdfunding Raw Data'!I226, "")</f>
        <v/>
      </c>
      <c r="K226" t="str">
        <f>IF('Crowdfunding Raw Data'!G226="failed", 'Crowdfunding Raw Data'!G226, "")</f>
        <v/>
      </c>
    </row>
    <row r="227" spans="1:11" x14ac:dyDescent="0.3">
      <c r="A227">
        <v>5880</v>
      </c>
      <c r="B227">
        <f>IF('Crowdfunding Raw Data'!G227="Successful", 'Crowdfunding Raw Data'!I227, "")</f>
        <v>5880</v>
      </c>
      <c r="C227" t="str">
        <f>IF('Crowdfunding Raw Data'!G227="Successful", 'Crowdfunding Raw Data'!G227, "")</f>
        <v>successful</v>
      </c>
      <c r="J227" t="str">
        <f>IF('Crowdfunding Raw Data'!G227="failed", 'Crowdfunding Raw Data'!I227, "")</f>
        <v/>
      </c>
      <c r="K227" t="str">
        <f>IF('Crowdfunding Raw Data'!G227="failed", 'Crowdfunding Raw Data'!G227, "")</f>
        <v/>
      </c>
    </row>
    <row r="228" spans="1:11" x14ac:dyDescent="0.3">
      <c r="A228">
        <v>112</v>
      </c>
      <c r="B228">
        <f>IF('Crowdfunding Raw Data'!G228="Successful", 'Crowdfunding Raw Data'!I228, "")</f>
        <v>112</v>
      </c>
      <c r="C228" t="str">
        <f>IF('Crowdfunding Raw Data'!G228="Successful", 'Crowdfunding Raw Data'!G228, "")</f>
        <v>successful</v>
      </c>
      <c r="J228" t="str">
        <f>IF('Crowdfunding Raw Data'!G228="failed", 'Crowdfunding Raw Data'!I228, "")</f>
        <v/>
      </c>
      <c r="K228" t="str">
        <f>IF('Crowdfunding Raw Data'!G228="failed", 'Crowdfunding Raw Data'!G228, "")</f>
        <v/>
      </c>
    </row>
    <row r="229" spans="1:11" x14ac:dyDescent="0.3">
      <c r="A229">
        <v>943</v>
      </c>
      <c r="B229">
        <f>IF('Crowdfunding Raw Data'!G229="Successful", 'Crowdfunding Raw Data'!I229, "")</f>
        <v>943</v>
      </c>
      <c r="C229" t="str">
        <f>IF('Crowdfunding Raw Data'!G229="Successful", 'Crowdfunding Raw Data'!G229, "")</f>
        <v>successful</v>
      </c>
      <c r="J229" t="str">
        <f>IF('Crowdfunding Raw Data'!G229="failed", 'Crowdfunding Raw Data'!I229, "")</f>
        <v/>
      </c>
      <c r="K229" t="str">
        <f>IF('Crowdfunding Raw Data'!G229="failed", 'Crowdfunding Raw Data'!G229, "")</f>
        <v/>
      </c>
    </row>
    <row r="230" spans="1:11" x14ac:dyDescent="0.3">
      <c r="A230">
        <v>2468</v>
      </c>
      <c r="B230">
        <f>IF('Crowdfunding Raw Data'!G230="Successful", 'Crowdfunding Raw Data'!I230, "")</f>
        <v>2468</v>
      </c>
      <c r="C230" t="str">
        <f>IF('Crowdfunding Raw Data'!G230="Successful", 'Crowdfunding Raw Data'!G230, "")</f>
        <v>successful</v>
      </c>
      <c r="J230" t="str">
        <f>IF('Crowdfunding Raw Data'!G230="failed", 'Crowdfunding Raw Data'!I230, "")</f>
        <v/>
      </c>
      <c r="K230" t="str">
        <f>IF('Crowdfunding Raw Data'!G230="failed", 'Crowdfunding Raw Data'!G230, "")</f>
        <v/>
      </c>
    </row>
    <row r="231" spans="1:11" x14ac:dyDescent="0.3">
      <c r="A231">
        <v>2551</v>
      </c>
      <c r="B231">
        <f>IF('Crowdfunding Raw Data'!G231="Successful", 'Crowdfunding Raw Data'!I231, "")</f>
        <v>2551</v>
      </c>
      <c r="C231" t="str">
        <f>IF('Crowdfunding Raw Data'!G231="Successful", 'Crowdfunding Raw Data'!G231, "")</f>
        <v>successful</v>
      </c>
      <c r="J231" t="str">
        <f>IF('Crowdfunding Raw Data'!G231="failed", 'Crowdfunding Raw Data'!I231, "")</f>
        <v/>
      </c>
      <c r="K231" t="str">
        <f>IF('Crowdfunding Raw Data'!G231="failed", 'Crowdfunding Raw Data'!G231, "")</f>
        <v/>
      </c>
    </row>
    <row r="232" spans="1:11" x14ac:dyDescent="0.3">
      <c r="A232">
        <v>101</v>
      </c>
      <c r="B232">
        <f>IF('Crowdfunding Raw Data'!G232="Successful", 'Crowdfunding Raw Data'!I232, "")</f>
        <v>101</v>
      </c>
      <c r="C232" t="str">
        <f>IF('Crowdfunding Raw Data'!G232="Successful", 'Crowdfunding Raw Data'!G232, "")</f>
        <v>successful</v>
      </c>
      <c r="J232" t="str">
        <f>IF('Crowdfunding Raw Data'!G232="failed", 'Crowdfunding Raw Data'!I232, "")</f>
        <v/>
      </c>
      <c r="K232" t="str">
        <f>IF('Crowdfunding Raw Data'!G232="failed", 'Crowdfunding Raw Data'!G232, "")</f>
        <v/>
      </c>
    </row>
    <row r="233" spans="1:11" x14ac:dyDescent="0.3">
      <c r="A233">
        <v>67</v>
      </c>
      <c r="B233" t="str">
        <f>IF('Crowdfunding Raw Data'!G233="Successful", 'Crowdfunding Raw Data'!I233, "")</f>
        <v/>
      </c>
      <c r="C233" t="str">
        <f>IF('Crowdfunding Raw Data'!G233="Successful", 'Crowdfunding Raw Data'!G233, "")</f>
        <v/>
      </c>
      <c r="J233" t="str">
        <f>IF('Crowdfunding Raw Data'!G233="failed", 'Crowdfunding Raw Data'!I233, "")</f>
        <v/>
      </c>
      <c r="K233" t="str">
        <f>IF('Crowdfunding Raw Data'!G233="failed", 'Crowdfunding Raw Data'!G233, "")</f>
        <v/>
      </c>
    </row>
    <row r="234" spans="1:11" x14ac:dyDescent="0.3">
      <c r="A234">
        <v>92</v>
      </c>
      <c r="B234">
        <f>IF('Crowdfunding Raw Data'!G234="Successful", 'Crowdfunding Raw Data'!I234, "")</f>
        <v>92</v>
      </c>
      <c r="C234" t="str">
        <f>IF('Crowdfunding Raw Data'!G234="Successful", 'Crowdfunding Raw Data'!G234, "")</f>
        <v>successful</v>
      </c>
      <c r="J234" t="str">
        <f>IF('Crowdfunding Raw Data'!G234="failed", 'Crowdfunding Raw Data'!I234, "")</f>
        <v/>
      </c>
      <c r="K234" t="str">
        <f>IF('Crowdfunding Raw Data'!G234="failed", 'Crowdfunding Raw Data'!G234, "")</f>
        <v/>
      </c>
    </row>
    <row r="235" spans="1:11" x14ac:dyDescent="0.3">
      <c r="A235">
        <v>62</v>
      </c>
      <c r="B235">
        <f>IF('Crowdfunding Raw Data'!G235="Successful", 'Crowdfunding Raw Data'!I235, "")</f>
        <v>62</v>
      </c>
      <c r="C235" t="str">
        <f>IF('Crowdfunding Raw Data'!G235="Successful", 'Crowdfunding Raw Data'!G235, "")</f>
        <v>successful</v>
      </c>
      <c r="J235" t="str">
        <f>IF('Crowdfunding Raw Data'!G235="failed", 'Crowdfunding Raw Data'!I235, "")</f>
        <v/>
      </c>
      <c r="K235" t="str">
        <f>IF('Crowdfunding Raw Data'!G235="failed", 'Crowdfunding Raw Data'!G235, "")</f>
        <v/>
      </c>
    </row>
    <row r="236" spans="1:11" x14ac:dyDescent="0.3">
      <c r="A236">
        <v>149</v>
      </c>
      <c r="B236">
        <f>IF('Crowdfunding Raw Data'!G236="Successful", 'Crowdfunding Raw Data'!I236, "")</f>
        <v>149</v>
      </c>
      <c r="C236" t="str">
        <f>IF('Crowdfunding Raw Data'!G236="Successful", 'Crowdfunding Raw Data'!G236, "")</f>
        <v>successful</v>
      </c>
      <c r="J236" t="str">
        <f>IF('Crowdfunding Raw Data'!G236="failed", 'Crowdfunding Raw Data'!I236, "")</f>
        <v/>
      </c>
      <c r="K236" t="str">
        <f>IF('Crowdfunding Raw Data'!G236="failed", 'Crowdfunding Raw Data'!G236, "")</f>
        <v/>
      </c>
    </row>
    <row r="237" spans="1:11" x14ac:dyDescent="0.3">
      <c r="A237">
        <v>92</v>
      </c>
      <c r="B237" t="str">
        <f>IF('Crowdfunding Raw Data'!G237="Successful", 'Crowdfunding Raw Data'!I237, "")</f>
        <v/>
      </c>
      <c r="C237" t="str">
        <f>IF('Crowdfunding Raw Data'!G237="Successful", 'Crowdfunding Raw Data'!G237, "")</f>
        <v/>
      </c>
      <c r="J237">
        <f>IF('Crowdfunding Raw Data'!G237="failed", 'Crowdfunding Raw Data'!I237, "")</f>
        <v>92</v>
      </c>
      <c r="K237" t="str">
        <f>IF('Crowdfunding Raw Data'!G237="failed", 'Crowdfunding Raw Data'!G237, "")</f>
        <v>failed</v>
      </c>
    </row>
    <row r="238" spans="1:11" x14ac:dyDescent="0.3">
      <c r="A238">
        <v>57</v>
      </c>
      <c r="B238" t="str">
        <f>IF('Crowdfunding Raw Data'!G238="Successful", 'Crowdfunding Raw Data'!I238, "")</f>
        <v/>
      </c>
      <c r="C238" t="str">
        <f>IF('Crowdfunding Raw Data'!G238="Successful", 'Crowdfunding Raw Data'!G238, "")</f>
        <v/>
      </c>
      <c r="J238">
        <f>IF('Crowdfunding Raw Data'!G238="failed", 'Crowdfunding Raw Data'!I238, "")</f>
        <v>57</v>
      </c>
      <c r="K238" t="str">
        <f>IF('Crowdfunding Raw Data'!G238="failed", 'Crowdfunding Raw Data'!G238, "")</f>
        <v>failed</v>
      </c>
    </row>
    <row r="239" spans="1:11" x14ac:dyDescent="0.3">
      <c r="A239">
        <v>329</v>
      </c>
      <c r="B239">
        <f>IF('Crowdfunding Raw Data'!G239="Successful", 'Crowdfunding Raw Data'!I239, "")</f>
        <v>329</v>
      </c>
      <c r="C239" t="str">
        <f>IF('Crowdfunding Raw Data'!G239="Successful", 'Crowdfunding Raw Data'!G239, "")</f>
        <v>successful</v>
      </c>
      <c r="J239" t="str">
        <f>IF('Crowdfunding Raw Data'!G239="failed", 'Crowdfunding Raw Data'!I239, "")</f>
        <v/>
      </c>
      <c r="K239" t="str">
        <f>IF('Crowdfunding Raw Data'!G239="failed", 'Crowdfunding Raw Data'!G239, "")</f>
        <v/>
      </c>
    </row>
    <row r="240" spans="1:11" x14ac:dyDescent="0.3">
      <c r="A240">
        <v>97</v>
      </c>
      <c r="B240">
        <f>IF('Crowdfunding Raw Data'!G240="Successful", 'Crowdfunding Raw Data'!I240, "")</f>
        <v>97</v>
      </c>
      <c r="C240" t="str">
        <f>IF('Crowdfunding Raw Data'!G240="Successful", 'Crowdfunding Raw Data'!G240, "")</f>
        <v>successful</v>
      </c>
      <c r="J240" t="str">
        <f>IF('Crowdfunding Raw Data'!G240="failed", 'Crowdfunding Raw Data'!I240, "")</f>
        <v/>
      </c>
      <c r="K240" t="str">
        <f>IF('Crowdfunding Raw Data'!G240="failed", 'Crowdfunding Raw Data'!G240, "")</f>
        <v/>
      </c>
    </row>
    <row r="241" spans="1:11" x14ac:dyDescent="0.3">
      <c r="A241">
        <v>41</v>
      </c>
      <c r="B241" t="str">
        <f>IF('Crowdfunding Raw Data'!G241="Successful", 'Crowdfunding Raw Data'!I241, "")</f>
        <v/>
      </c>
      <c r="C241" t="str">
        <f>IF('Crowdfunding Raw Data'!G241="Successful", 'Crowdfunding Raw Data'!G241, "")</f>
        <v/>
      </c>
      <c r="J241">
        <f>IF('Crowdfunding Raw Data'!G241="failed", 'Crowdfunding Raw Data'!I241, "")</f>
        <v>41</v>
      </c>
      <c r="K241" t="str">
        <f>IF('Crowdfunding Raw Data'!G241="failed", 'Crowdfunding Raw Data'!G241, "")</f>
        <v>failed</v>
      </c>
    </row>
    <row r="242" spans="1:11" x14ac:dyDescent="0.3">
      <c r="A242">
        <v>1784</v>
      </c>
      <c r="B242">
        <f>IF('Crowdfunding Raw Data'!G242="Successful", 'Crowdfunding Raw Data'!I242, "")</f>
        <v>1784</v>
      </c>
      <c r="C242" t="str">
        <f>IF('Crowdfunding Raw Data'!G242="Successful", 'Crowdfunding Raw Data'!G242, "")</f>
        <v>successful</v>
      </c>
      <c r="J242" t="str">
        <f>IF('Crowdfunding Raw Data'!G242="failed", 'Crowdfunding Raw Data'!I242, "")</f>
        <v/>
      </c>
      <c r="K242" t="str">
        <f>IF('Crowdfunding Raw Data'!G242="failed", 'Crowdfunding Raw Data'!G242, "")</f>
        <v/>
      </c>
    </row>
    <row r="243" spans="1:11" x14ac:dyDescent="0.3">
      <c r="A243">
        <v>1684</v>
      </c>
      <c r="B243">
        <f>IF('Crowdfunding Raw Data'!G243="Successful", 'Crowdfunding Raw Data'!I243, "")</f>
        <v>1684</v>
      </c>
      <c r="C243" t="str">
        <f>IF('Crowdfunding Raw Data'!G243="Successful", 'Crowdfunding Raw Data'!G243, "")</f>
        <v>successful</v>
      </c>
      <c r="J243" t="str">
        <f>IF('Crowdfunding Raw Data'!G243="failed", 'Crowdfunding Raw Data'!I243, "")</f>
        <v/>
      </c>
      <c r="K243" t="str">
        <f>IF('Crowdfunding Raw Data'!G243="failed", 'Crowdfunding Raw Data'!G243, "")</f>
        <v/>
      </c>
    </row>
    <row r="244" spans="1:11" x14ac:dyDescent="0.3">
      <c r="A244">
        <v>250</v>
      </c>
      <c r="B244">
        <f>IF('Crowdfunding Raw Data'!G244="Successful", 'Crowdfunding Raw Data'!I244, "")</f>
        <v>250</v>
      </c>
      <c r="C244" t="str">
        <f>IF('Crowdfunding Raw Data'!G244="Successful", 'Crowdfunding Raw Data'!G244, "")</f>
        <v>successful</v>
      </c>
      <c r="J244" t="str">
        <f>IF('Crowdfunding Raw Data'!G244="failed", 'Crowdfunding Raw Data'!I244, "")</f>
        <v/>
      </c>
      <c r="K244" t="str">
        <f>IF('Crowdfunding Raw Data'!G244="failed", 'Crowdfunding Raw Data'!G244, "")</f>
        <v/>
      </c>
    </row>
    <row r="245" spans="1:11" x14ac:dyDescent="0.3">
      <c r="A245">
        <v>238</v>
      </c>
      <c r="B245">
        <f>IF('Crowdfunding Raw Data'!G245="Successful", 'Crowdfunding Raw Data'!I245, "")</f>
        <v>238</v>
      </c>
      <c r="C245" t="str">
        <f>IF('Crowdfunding Raw Data'!G245="Successful", 'Crowdfunding Raw Data'!G245, "")</f>
        <v>successful</v>
      </c>
      <c r="J245" t="str">
        <f>IF('Crowdfunding Raw Data'!G245="failed", 'Crowdfunding Raw Data'!I245, "")</f>
        <v/>
      </c>
      <c r="K245" t="str">
        <f>IF('Crowdfunding Raw Data'!G245="failed", 'Crowdfunding Raw Data'!G245, "")</f>
        <v/>
      </c>
    </row>
    <row r="246" spans="1:11" x14ac:dyDescent="0.3">
      <c r="A246">
        <v>53</v>
      </c>
      <c r="B246">
        <f>IF('Crowdfunding Raw Data'!G246="Successful", 'Crowdfunding Raw Data'!I246, "")</f>
        <v>53</v>
      </c>
      <c r="C246" t="str">
        <f>IF('Crowdfunding Raw Data'!G246="Successful", 'Crowdfunding Raw Data'!G246, "")</f>
        <v>successful</v>
      </c>
      <c r="J246" t="str">
        <f>IF('Crowdfunding Raw Data'!G246="failed", 'Crowdfunding Raw Data'!I246, "")</f>
        <v/>
      </c>
      <c r="K246" t="str">
        <f>IF('Crowdfunding Raw Data'!G246="failed", 'Crowdfunding Raw Data'!G246, "")</f>
        <v/>
      </c>
    </row>
    <row r="247" spans="1:11" x14ac:dyDescent="0.3">
      <c r="A247">
        <v>214</v>
      </c>
      <c r="B247">
        <f>IF('Crowdfunding Raw Data'!G247="Successful", 'Crowdfunding Raw Data'!I247, "")</f>
        <v>214</v>
      </c>
      <c r="C247" t="str">
        <f>IF('Crowdfunding Raw Data'!G247="Successful", 'Crowdfunding Raw Data'!G247, "")</f>
        <v>successful</v>
      </c>
      <c r="J247" t="str">
        <f>IF('Crowdfunding Raw Data'!G247="failed", 'Crowdfunding Raw Data'!I247, "")</f>
        <v/>
      </c>
      <c r="K247" t="str">
        <f>IF('Crowdfunding Raw Data'!G247="failed", 'Crowdfunding Raw Data'!G247, "")</f>
        <v/>
      </c>
    </row>
    <row r="248" spans="1:11" x14ac:dyDescent="0.3">
      <c r="A248">
        <v>222</v>
      </c>
      <c r="B248">
        <f>IF('Crowdfunding Raw Data'!G248="Successful", 'Crowdfunding Raw Data'!I248, "")</f>
        <v>222</v>
      </c>
      <c r="C248" t="str">
        <f>IF('Crowdfunding Raw Data'!G248="Successful", 'Crowdfunding Raw Data'!G248, "")</f>
        <v>successful</v>
      </c>
      <c r="J248" t="str">
        <f>IF('Crowdfunding Raw Data'!G248="failed", 'Crowdfunding Raw Data'!I248, "")</f>
        <v/>
      </c>
      <c r="K248" t="str">
        <f>IF('Crowdfunding Raw Data'!G248="failed", 'Crowdfunding Raw Data'!G248, "")</f>
        <v/>
      </c>
    </row>
    <row r="249" spans="1:11" x14ac:dyDescent="0.3">
      <c r="A249">
        <v>1884</v>
      </c>
      <c r="B249">
        <f>IF('Crowdfunding Raw Data'!G249="Successful", 'Crowdfunding Raw Data'!I249, "")</f>
        <v>1884</v>
      </c>
      <c r="C249" t="str">
        <f>IF('Crowdfunding Raw Data'!G249="Successful", 'Crowdfunding Raw Data'!G249, "")</f>
        <v>successful</v>
      </c>
      <c r="J249" t="str">
        <f>IF('Crowdfunding Raw Data'!G249="failed", 'Crowdfunding Raw Data'!I249, "")</f>
        <v/>
      </c>
      <c r="K249" t="str">
        <f>IF('Crowdfunding Raw Data'!G249="failed", 'Crowdfunding Raw Data'!G249, "")</f>
        <v/>
      </c>
    </row>
    <row r="250" spans="1:11" x14ac:dyDescent="0.3">
      <c r="A250">
        <v>218</v>
      </c>
      <c r="B250">
        <f>IF('Crowdfunding Raw Data'!G250="Successful", 'Crowdfunding Raw Data'!I250, "")</f>
        <v>218</v>
      </c>
      <c r="C250" t="str">
        <f>IF('Crowdfunding Raw Data'!G250="Successful", 'Crowdfunding Raw Data'!G250, "")</f>
        <v>successful</v>
      </c>
      <c r="J250" t="str">
        <f>IF('Crowdfunding Raw Data'!G250="failed", 'Crowdfunding Raw Data'!I250, "")</f>
        <v/>
      </c>
      <c r="K250" t="str">
        <f>IF('Crowdfunding Raw Data'!G250="failed", 'Crowdfunding Raw Data'!G250, "")</f>
        <v/>
      </c>
    </row>
    <row r="251" spans="1:11" x14ac:dyDescent="0.3">
      <c r="A251">
        <v>6465</v>
      </c>
      <c r="B251">
        <f>IF('Crowdfunding Raw Data'!G251="Successful", 'Crowdfunding Raw Data'!I251, "")</f>
        <v>6465</v>
      </c>
      <c r="C251" t="str">
        <f>IF('Crowdfunding Raw Data'!G251="Successful", 'Crowdfunding Raw Data'!G251, "")</f>
        <v>successful</v>
      </c>
      <c r="J251" t="str">
        <f>IF('Crowdfunding Raw Data'!G251="failed", 'Crowdfunding Raw Data'!I251, "")</f>
        <v/>
      </c>
      <c r="K251" t="str">
        <f>IF('Crowdfunding Raw Data'!G251="failed", 'Crowdfunding Raw Data'!G251, "")</f>
        <v/>
      </c>
    </row>
    <row r="252" spans="1:11" x14ac:dyDescent="0.3">
      <c r="A252">
        <v>1</v>
      </c>
      <c r="B252" t="str">
        <f>IF('Crowdfunding Raw Data'!G252="Successful", 'Crowdfunding Raw Data'!I252, "")</f>
        <v/>
      </c>
      <c r="C252" t="str">
        <f>IF('Crowdfunding Raw Data'!G252="Successful", 'Crowdfunding Raw Data'!G252, "")</f>
        <v/>
      </c>
      <c r="J252">
        <f>IF('Crowdfunding Raw Data'!G252="failed", 'Crowdfunding Raw Data'!I252, "")</f>
        <v>1</v>
      </c>
      <c r="K252" t="str">
        <f>IF('Crowdfunding Raw Data'!G252="failed", 'Crowdfunding Raw Data'!G252, "")</f>
        <v>failed</v>
      </c>
    </row>
    <row r="253" spans="1:11" x14ac:dyDescent="0.3">
      <c r="A253">
        <v>101</v>
      </c>
      <c r="B253" t="str">
        <f>IF('Crowdfunding Raw Data'!G253="Successful", 'Crowdfunding Raw Data'!I253, "")</f>
        <v/>
      </c>
      <c r="C253" t="str">
        <f>IF('Crowdfunding Raw Data'!G253="Successful", 'Crowdfunding Raw Data'!G253, "")</f>
        <v/>
      </c>
      <c r="J253">
        <f>IF('Crowdfunding Raw Data'!G253="failed", 'Crowdfunding Raw Data'!I253, "")</f>
        <v>101</v>
      </c>
      <c r="K253" t="str">
        <f>IF('Crowdfunding Raw Data'!G253="failed", 'Crowdfunding Raw Data'!G253, "")</f>
        <v>failed</v>
      </c>
    </row>
    <row r="254" spans="1:11" x14ac:dyDescent="0.3">
      <c r="A254">
        <v>59</v>
      </c>
      <c r="B254">
        <f>IF('Crowdfunding Raw Data'!G254="Successful", 'Crowdfunding Raw Data'!I254, "")</f>
        <v>59</v>
      </c>
      <c r="C254" t="str">
        <f>IF('Crowdfunding Raw Data'!G254="Successful", 'Crowdfunding Raw Data'!G254, "")</f>
        <v>successful</v>
      </c>
      <c r="J254" t="str">
        <f>IF('Crowdfunding Raw Data'!G254="failed", 'Crowdfunding Raw Data'!I254, "")</f>
        <v/>
      </c>
      <c r="K254" t="str">
        <f>IF('Crowdfunding Raw Data'!G254="failed", 'Crowdfunding Raw Data'!G254, "")</f>
        <v/>
      </c>
    </row>
    <row r="255" spans="1:11" x14ac:dyDescent="0.3">
      <c r="A255">
        <v>1335</v>
      </c>
      <c r="B255" t="str">
        <f>IF('Crowdfunding Raw Data'!G255="Successful", 'Crowdfunding Raw Data'!I255, "")</f>
        <v/>
      </c>
      <c r="C255" t="str">
        <f>IF('Crowdfunding Raw Data'!G255="Successful", 'Crowdfunding Raw Data'!G255, "")</f>
        <v/>
      </c>
      <c r="J255">
        <f>IF('Crowdfunding Raw Data'!G255="failed", 'Crowdfunding Raw Data'!I255, "")</f>
        <v>1335</v>
      </c>
      <c r="K255" t="str">
        <f>IF('Crowdfunding Raw Data'!G255="failed", 'Crowdfunding Raw Data'!G255, "")</f>
        <v>failed</v>
      </c>
    </row>
    <row r="256" spans="1:11" x14ac:dyDescent="0.3">
      <c r="A256">
        <v>88</v>
      </c>
      <c r="B256">
        <f>IF('Crowdfunding Raw Data'!G256="Successful", 'Crowdfunding Raw Data'!I256, "")</f>
        <v>88</v>
      </c>
      <c r="C256" t="str">
        <f>IF('Crowdfunding Raw Data'!G256="Successful", 'Crowdfunding Raw Data'!G256, "")</f>
        <v>successful</v>
      </c>
      <c r="J256" t="str">
        <f>IF('Crowdfunding Raw Data'!G256="failed", 'Crowdfunding Raw Data'!I256, "")</f>
        <v/>
      </c>
      <c r="K256" t="str">
        <f>IF('Crowdfunding Raw Data'!G256="failed", 'Crowdfunding Raw Data'!G256, "")</f>
        <v/>
      </c>
    </row>
    <row r="257" spans="1:11" x14ac:dyDescent="0.3">
      <c r="A257">
        <v>1697</v>
      </c>
      <c r="B257">
        <f>IF('Crowdfunding Raw Data'!G257="Successful", 'Crowdfunding Raw Data'!I257, "")</f>
        <v>1697</v>
      </c>
      <c r="C257" t="str">
        <f>IF('Crowdfunding Raw Data'!G257="Successful", 'Crowdfunding Raw Data'!G257, "")</f>
        <v>successful</v>
      </c>
      <c r="J257" t="str">
        <f>IF('Crowdfunding Raw Data'!G257="failed", 'Crowdfunding Raw Data'!I257, "")</f>
        <v/>
      </c>
      <c r="K257" t="str">
        <f>IF('Crowdfunding Raw Data'!G257="failed", 'Crowdfunding Raw Data'!G257, "")</f>
        <v/>
      </c>
    </row>
    <row r="258" spans="1:11" x14ac:dyDescent="0.3">
      <c r="A258">
        <v>15</v>
      </c>
      <c r="B258" t="str">
        <f>IF('Crowdfunding Raw Data'!G258="Successful", 'Crowdfunding Raw Data'!I258, "")</f>
        <v/>
      </c>
      <c r="C258" t="str">
        <f>IF('Crowdfunding Raw Data'!G258="Successful", 'Crowdfunding Raw Data'!G258, "")</f>
        <v/>
      </c>
      <c r="J258">
        <f>IF('Crowdfunding Raw Data'!G258="failed", 'Crowdfunding Raw Data'!I258, "")</f>
        <v>15</v>
      </c>
      <c r="K258" t="str">
        <f>IF('Crowdfunding Raw Data'!G258="failed", 'Crowdfunding Raw Data'!G258, "")</f>
        <v>failed</v>
      </c>
    </row>
    <row r="259" spans="1:11" x14ac:dyDescent="0.3">
      <c r="A259">
        <v>92</v>
      </c>
      <c r="B259">
        <f>IF('Crowdfunding Raw Data'!G259="Successful", 'Crowdfunding Raw Data'!I259, "")</f>
        <v>92</v>
      </c>
      <c r="C259" t="str">
        <f>IF('Crowdfunding Raw Data'!G259="Successful", 'Crowdfunding Raw Data'!G259, "")</f>
        <v>successful</v>
      </c>
      <c r="J259" t="str">
        <f>IF('Crowdfunding Raw Data'!G259="failed", 'Crowdfunding Raw Data'!I259, "")</f>
        <v/>
      </c>
      <c r="K259" t="str">
        <f>IF('Crowdfunding Raw Data'!G259="failed", 'Crowdfunding Raw Data'!G259, "")</f>
        <v/>
      </c>
    </row>
    <row r="260" spans="1:11" x14ac:dyDescent="0.3">
      <c r="A260">
        <v>186</v>
      </c>
      <c r="B260">
        <f>IF('Crowdfunding Raw Data'!G260="Successful", 'Crowdfunding Raw Data'!I260, "")</f>
        <v>186</v>
      </c>
      <c r="C260" t="str">
        <f>IF('Crowdfunding Raw Data'!G260="Successful", 'Crowdfunding Raw Data'!G260, "")</f>
        <v>successful</v>
      </c>
      <c r="J260" t="str">
        <f>IF('Crowdfunding Raw Data'!G260="failed", 'Crowdfunding Raw Data'!I260, "")</f>
        <v/>
      </c>
      <c r="K260" t="str">
        <f>IF('Crowdfunding Raw Data'!G260="failed", 'Crowdfunding Raw Data'!G260, "")</f>
        <v/>
      </c>
    </row>
    <row r="261" spans="1:11" x14ac:dyDescent="0.3">
      <c r="A261">
        <v>138</v>
      </c>
      <c r="B261">
        <f>IF('Crowdfunding Raw Data'!G261="Successful", 'Crowdfunding Raw Data'!I261, "")</f>
        <v>138</v>
      </c>
      <c r="C261" t="str">
        <f>IF('Crowdfunding Raw Data'!G261="Successful", 'Crowdfunding Raw Data'!G261, "")</f>
        <v>successful</v>
      </c>
      <c r="J261" t="str">
        <f>IF('Crowdfunding Raw Data'!G261="failed", 'Crowdfunding Raw Data'!I261, "")</f>
        <v/>
      </c>
      <c r="K261" t="str">
        <f>IF('Crowdfunding Raw Data'!G261="failed", 'Crowdfunding Raw Data'!G261, "")</f>
        <v/>
      </c>
    </row>
    <row r="262" spans="1:11" x14ac:dyDescent="0.3">
      <c r="A262">
        <v>261</v>
      </c>
      <c r="B262">
        <f>IF('Crowdfunding Raw Data'!G262="Successful", 'Crowdfunding Raw Data'!I262, "")</f>
        <v>261</v>
      </c>
      <c r="C262" t="str">
        <f>IF('Crowdfunding Raw Data'!G262="Successful", 'Crowdfunding Raw Data'!G262, "")</f>
        <v>successful</v>
      </c>
      <c r="J262" t="str">
        <f>IF('Crowdfunding Raw Data'!G262="failed", 'Crowdfunding Raw Data'!I262, "")</f>
        <v/>
      </c>
      <c r="K262" t="str">
        <f>IF('Crowdfunding Raw Data'!G262="failed", 'Crowdfunding Raw Data'!G262, "")</f>
        <v/>
      </c>
    </row>
    <row r="263" spans="1:11" x14ac:dyDescent="0.3">
      <c r="A263">
        <v>454</v>
      </c>
      <c r="B263" t="str">
        <f>IF('Crowdfunding Raw Data'!G263="Successful", 'Crowdfunding Raw Data'!I263, "")</f>
        <v/>
      </c>
      <c r="C263" t="str">
        <f>IF('Crowdfunding Raw Data'!G263="Successful", 'Crowdfunding Raw Data'!G263, "")</f>
        <v/>
      </c>
      <c r="J263">
        <f>IF('Crowdfunding Raw Data'!G263="failed", 'Crowdfunding Raw Data'!I263, "")</f>
        <v>454</v>
      </c>
      <c r="K263" t="str">
        <f>IF('Crowdfunding Raw Data'!G263="failed", 'Crowdfunding Raw Data'!G263, "")</f>
        <v>failed</v>
      </c>
    </row>
    <row r="264" spans="1:11" x14ac:dyDescent="0.3">
      <c r="A264">
        <v>107</v>
      </c>
      <c r="B264">
        <f>IF('Crowdfunding Raw Data'!G264="Successful", 'Crowdfunding Raw Data'!I264, "")</f>
        <v>107</v>
      </c>
      <c r="C264" t="str">
        <f>IF('Crowdfunding Raw Data'!G264="Successful", 'Crowdfunding Raw Data'!G264, "")</f>
        <v>successful</v>
      </c>
      <c r="J264" t="str">
        <f>IF('Crowdfunding Raw Data'!G264="failed", 'Crowdfunding Raw Data'!I264, "")</f>
        <v/>
      </c>
      <c r="K264" t="str">
        <f>IF('Crowdfunding Raw Data'!G264="failed", 'Crowdfunding Raw Data'!G264, "")</f>
        <v/>
      </c>
    </row>
    <row r="265" spans="1:11" x14ac:dyDescent="0.3">
      <c r="A265">
        <v>199</v>
      </c>
      <c r="B265">
        <f>IF('Crowdfunding Raw Data'!G265="Successful", 'Crowdfunding Raw Data'!I265, "")</f>
        <v>199</v>
      </c>
      <c r="C265" t="str">
        <f>IF('Crowdfunding Raw Data'!G265="Successful", 'Crowdfunding Raw Data'!G265, "")</f>
        <v>successful</v>
      </c>
      <c r="J265" t="str">
        <f>IF('Crowdfunding Raw Data'!G265="failed", 'Crowdfunding Raw Data'!I265, "")</f>
        <v/>
      </c>
      <c r="K265" t="str">
        <f>IF('Crowdfunding Raw Data'!G265="failed", 'Crowdfunding Raw Data'!G265, "")</f>
        <v/>
      </c>
    </row>
    <row r="266" spans="1:11" x14ac:dyDescent="0.3">
      <c r="A266">
        <v>5512</v>
      </c>
      <c r="B266">
        <f>IF('Crowdfunding Raw Data'!G266="Successful", 'Crowdfunding Raw Data'!I266, "")</f>
        <v>5512</v>
      </c>
      <c r="C266" t="str">
        <f>IF('Crowdfunding Raw Data'!G266="Successful", 'Crowdfunding Raw Data'!G266, "")</f>
        <v>successful</v>
      </c>
      <c r="J266" t="str">
        <f>IF('Crowdfunding Raw Data'!G266="failed", 'Crowdfunding Raw Data'!I266, "")</f>
        <v/>
      </c>
      <c r="K266" t="str">
        <f>IF('Crowdfunding Raw Data'!G266="failed", 'Crowdfunding Raw Data'!G266, "")</f>
        <v/>
      </c>
    </row>
    <row r="267" spans="1:11" x14ac:dyDescent="0.3">
      <c r="A267">
        <v>86</v>
      </c>
      <c r="B267">
        <f>IF('Crowdfunding Raw Data'!G267="Successful", 'Crowdfunding Raw Data'!I267, "")</f>
        <v>86</v>
      </c>
      <c r="C267" t="str">
        <f>IF('Crowdfunding Raw Data'!G267="Successful", 'Crowdfunding Raw Data'!G267, "")</f>
        <v>successful</v>
      </c>
      <c r="J267" t="str">
        <f>IF('Crowdfunding Raw Data'!G267="failed", 'Crowdfunding Raw Data'!I267, "")</f>
        <v/>
      </c>
      <c r="K267" t="str">
        <f>IF('Crowdfunding Raw Data'!G267="failed", 'Crowdfunding Raw Data'!G267, "")</f>
        <v/>
      </c>
    </row>
    <row r="268" spans="1:11" x14ac:dyDescent="0.3">
      <c r="A268">
        <v>3182</v>
      </c>
      <c r="B268" t="str">
        <f>IF('Crowdfunding Raw Data'!G268="Successful", 'Crowdfunding Raw Data'!I268, "")</f>
        <v/>
      </c>
      <c r="C268" t="str">
        <f>IF('Crowdfunding Raw Data'!G268="Successful", 'Crowdfunding Raw Data'!G268, "")</f>
        <v/>
      </c>
      <c r="J268">
        <f>IF('Crowdfunding Raw Data'!G268="failed", 'Crowdfunding Raw Data'!I268, "")</f>
        <v>3182</v>
      </c>
      <c r="K268" t="str">
        <f>IF('Crowdfunding Raw Data'!G268="failed", 'Crowdfunding Raw Data'!G268, "")</f>
        <v>failed</v>
      </c>
    </row>
    <row r="269" spans="1:11" x14ac:dyDescent="0.3">
      <c r="A269">
        <v>2768</v>
      </c>
      <c r="B269">
        <f>IF('Crowdfunding Raw Data'!G269="Successful", 'Crowdfunding Raw Data'!I269, "")</f>
        <v>2768</v>
      </c>
      <c r="C269" t="str">
        <f>IF('Crowdfunding Raw Data'!G269="Successful", 'Crowdfunding Raw Data'!G269, "")</f>
        <v>successful</v>
      </c>
      <c r="J269" t="str">
        <f>IF('Crowdfunding Raw Data'!G269="failed", 'Crowdfunding Raw Data'!I269, "")</f>
        <v/>
      </c>
      <c r="K269" t="str">
        <f>IF('Crowdfunding Raw Data'!G269="failed", 'Crowdfunding Raw Data'!G269, "")</f>
        <v/>
      </c>
    </row>
    <row r="270" spans="1:11" x14ac:dyDescent="0.3">
      <c r="A270">
        <v>48</v>
      </c>
      <c r="B270">
        <f>IF('Crowdfunding Raw Data'!G270="Successful", 'Crowdfunding Raw Data'!I270, "")</f>
        <v>48</v>
      </c>
      <c r="C270" t="str">
        <f>IF('Crowdfunding Raw Data'!G270="Successful", 'Crowdfunding Raw Data'!G270, "")</f>
        <v>successful</v>
      </c>
      <c r="J270" t="str">
        <f>IF('Crowdfunding Raw Data'!G270="failed", 'Crowdfunding Raw Data'!I270, "")</f>
        <v/>
      </c>
      <c r="K270" t="str">
        <f>IF('Crowdfunding Raw Data'!G270="failed", 'Crowdfunding Raw Data'!G270, "")</f>
        <v/>
      </c>
    </row>
    <row r="271" spans="1:11" x14ac:dyDescent="0.3">
      <c r="A271">
        <v>87</v>
      </c>
      <c r="B271">
        <f>IF('Crowdfunding Raw Data'!G271="Successful", 'Crowdfunding Raw Data'!I271, "")</f>
        <v>87</v>
      </c>
      <c r="C271" t="str">
        <f>IF('Crowdfunding Raw Data'!G271="Successful", 'Crowdfunding Raw Data'!G271, "")</f>
        <v>successful</v>
      </c>
      <c r="J271" t="str">
        <f>IF('Crowdfunding Raw Data'!G271="failed", 'Crowdfunding Raw Data'!I271, "")</f>
        <v/>
      </c>
      <c r="K271" t="str">
        <f>IF('Crowdfunding Raw Data'!G271="failed", 'Crowdfunding Raw Data'!G271, "")</f>
        <v/>
      </c>
    </row>
    <row r="272" spans="1:11" x14ac:dyDescent="0.3">
      <c r="A272">
        <v>1890</v>
      </c>
      <c r="B272" t="str">
        <f>IF('Crowdfunding Raw Data'!G272="Successful", 'Crowdfunding Raw Data'!I272, "")</f>
        <v/>
      </c>
      <c r="C272" t="str">
        <f>IF('Crowdfunding Raw Data'!G272="Successful", 'Crowdfunding Raw Data'!G272, "")</f>
        <v/>
      </c>
      <c r="J272" t="str">
        <f>IF('Crowdfunding Raw Data'!G272="failed", 'Crowdfunding Raw Data'!I272, "")</f>
        <v/>
      </c>
      <c r="K272" t="str">
        <f>IF('Crowdfunding Raw Data'!G272="failed", 'Crowdfunding Raw Data'!G272, "")</f>
        <v/>
      </c>
    </row>
    <row r="273" spans="1:11" x14ac:dyDescent="0.3">
      <c r="A273">
        <v>61</v>
      </c>
      <c r="B273" t="str">
        <f>IF('Crowdfunding Raw Data'!G273="Successful", 'Crowdfunding Raw Data'!I273, "")</f>
        <v/>
      </c>
      <c r="C273" t="str">
        <f>IF('Crowdfunding Raw Data'!G273="Successful", 'Crowdfunding Raw Data'!G273, "")</f>
        <v/>
      </c>
      <c r="J273" t="str">
        <f>IF('Crowdfunding Raw Data'!G273="failed", 'Crowdfunding Raw Data'!I273, "")</f>
        <v/>
      </c>
      <c r="K273" t="str">
        <f>IF('Crowdfunding Raw Data'!G273="failed", 'Crowdfunding Raw Data'!G273, "")</f>
        <v/>
      </c>
    </row>
    <row r="274" spans="1:11" x14ac:dyDescent="0.3">
      <c r="A274">
        <v>1894</v>
      </c>
      <c r="B274">
        <f>IF('Crowdfunding Raw Data'!G274="Successful", 'Crowdfunding Raw Data'!I274, "")</f>
        <v>1894</v>
      </c>
      <c r="C274" t="str">
        <f>IF('Crowdfunding Raw Data'!G274="Successful", 'Crowdfunding Raw Data'!G274, "")</f>
        <v>successful</v>
      </c>
      <c r="J274" t="str">
        <f>IF('Crowdfunding Raw Data'!G274="failed", 'Crowdfunding Raw Data'!I274, "")</f>
        <v/>
      </c>
      <c r="K274" t="str">
        <f>IF('Crowdfunding Raw Data'!G274="failed", 'Crowdfunding Raw Data'!G274, "")</f>
        <v/>
      </c>
    </row>
    <row r="275" spans="1:11" x14ac:dyDescent="0.3">
      <c r="A275">
        <v>282</v>
      </c>
      <c r="B275">
        <f>IF('Crowdfunding Raw Data'!G275="Successful", 'Crowdfunding Raw Data'!I275, "")</f>
        <v>282</v>
      </c>
      <c r="C275" t="str">
        <f>IF('Crowdfunding Raw Data'!G275="Successful", 'Crowdfunding Raw Data'!G275, "")</f>
        <v>successful</v>
      </c>
      <c r="J275" t="str">
        <f>IF('Crowdfunding Raw Data'!G275="failed", 'Crowdfunding Raw Data'!I275, "")</f>
        <v/>
      </c>
      <c r="K275" t="str">
        <f>IF('Crowdfunding Raw Data'!G275="failed", 'Crowdfunding Raw Data'!G275, "")</f>
        <v/>
      </c>
    </row>
    <row r="276" spans="1:11" x14ac:dyDescent="0.3">
      <c r="A276">
        <v>15</v>
      </c>
      <c r="B276" t="str">
        <f>IF('Crowdfunding Raw Data'!G276="Successful", 'Crowdfunding Raw Data'!I276, "")</f>
        <v/>
      </c>
      <c r="C276" t="str">
        <f>IF('Crowdfunding Raw Data'!G276="Successful", 'Crowdfunding Raw Data'!G276, "")</f>
        <v/>
      </c>
      <c r="J276">
        <f>IF('Crowdfunding Raw Data'!G276="failed", 'Crowdfunding Raw Data'!I276, "")</f>
        <v>15</v>
      </c>
      <c r="K276" t="str">
        <f>IF('Crowdfunding Raw Data'!G276="failed", 'Crowdfunding Raw Data'!G276, "")</f>
        <v>failed</v>
      </c>
    </row>
    <row r="277" spans="1:11" x14ac:dyDescent="0.3">
      <c r="A277">
        <v>116</v>
      </c>
      <c r="B277">
        <f>IF('Crowdfunding Raw Data'!G277="Successful", 'Crowdfunding Raw Data'!I277, "")</f>
        <v>116</v>
      </c>
      <c r="C277" t="str">
        <f>IF('Crowdfunding Raw Data'!G277="Successful", 'Crowdfunding Raw Data'!G277, "")</f>
        <v>successful</v>
      </c>
      <c r="J277" t="str">
        <f>IF('Crowdfunding Raw Data'!G277="failed", 'Crowdfunding Raw Data'!I277, "")</f>
        <v/>
      </c>
      <c r="K277" t="str">
        <f>IF('Crowdfunding Raw Data'!G277="failed", 'Crowdfunding Raw Data'!G277, "")</f>
        <v/>
      </c>
    </row>
    <row r="278" spans="1:11" x14ac:dyDescent="0.3">
      <c r="A278">
        <v>133</v>
      </c>
      <c r="B278" t="str">
        <f>IF('Crowdfunding Raw Data'!G278="Successful", 'Crowdfunding Raw Data'!I278, "")</f>
        <v/>
      </c>
      <c r="C278" t="str">
        <f>IF('Crowdfunding Raw Data'!G278="Successful", 'Crowdfunding Raw Data'!G278, "")</f>
        <v/>
      </c>
      <c r="J278">
        <f>IF('Crowdfunding Raw Data'!G278="failed", 'Crowdfunding Raw Data'!I278, "")</f>
        <v>133</v>
      </c>
      <c r="K278" t="str">
        <f>IF('Crowdfunding Raw Data'!G278="failed", 'Crowdfunding Raw Data'!G278, "")</f>
        <v>failed</v>
      </c>
    </row>
    <row r="279" spans="1:11" x14ac:dyDescent="0.3">
      <c r="A279">
        <v>83</v>
      </c>
      <c r="B279">
        <f>IF('Crowdfunding Raw Data'!G279="Successful", 'Crowdfunding Raw Data'!I279, "")</f>
        <v>83</v>
      </c>
      <c r="C279" t="str">
        <f>IF('Crowdfunding Raw Data'!G279="Successful", 'Crowdfunding Raw Data'!G279, "")</f>
        <v>successful</v>
      </c>
      <c r="J279" t="str">
        <f>IF('Crowdfunding Raw Data'!G279="failed", 'Crowdfunding Raw Data'!I279, "")</f>
        <v/>
      </c>
      <c r="K279" t="str">
        <f>IF('Crowdfunding Raw Data'!G279="failed", 'Crowdfunding Raw Data'!G279, "")</f>
        <v/>
      </c>
    </row>
    <row r="280" spans="1:11" x14ac:dyDescent="0.3">
      <c r="A280">
        <v>91</v>
      </c>
      <c r="B280">
        <f>IF('Crowdfunding Raw Data'!G280="Successful", 'Crowdfunding Raw Data'!I280, "")</f>
        <v>91</v>
      </c>
      <c r="C280" t="str">
        <f>IF('Crowdfunding Raw Data'!G280="Successful", 'Crowdfunding Raw Data'!G280, "")</f>
        <v>successful</v>
      </c>
      <c r="J280" t="str">
        <f>IF('Crowdfunding Raw Data'!G280="failed", 'Crowdfunding Raw Data'!I280, "")</f>
        <v/>
      </c>
      <c r="K280" t="str">
        <f>IF('Crowdfunding Raw Data'!G280="failed", 'Crowdfunding Raw Data'!G280, "")</f>
        <v/>
      </c>
    </row>
    <row r="281" spans="1:11" x14ac:dyDescent="0.3">
      <c r="A281">
        <v>546</v>
      </c>
      <c r="B281">
        <f>IF('Crowdfunding Raw Data'!G281="Successful", 'Crowdfunding Raw Data'!I281, "")</f>
        <v>546</v>
      </c>
      <c r="C281" t="str">
        <f>IF('Crowdfunding Raw Data'!G281="Successful", 'Crowdfunding Raw Data'!G281, "")</f>
        <v>successful</v>
      </c>
      <c r="J281" t="str">
        <f>IF('Crowdfunding Raw Data'!G281="failed", 'Crowdfunding Raw Data'!I281, "")</f>
        <v/>
      </c>
      <c r="K281" t="str">
        <f>IF('Crowdfunding Raw Data'!G281="failed", 'Crowdfunding Raw Data'!G281, "")</f>
        <v/>
      </c>
    </row>
    <row r="282" spans="1:11" x14ac:dyDescent="0.3">
      <c r="A282">
        <v>393</v>
      </c>
      <c r="B282">
        <f>IF('Crowdfunding Raw Data'!G282="Successful", 'Crowdfunding Raw Data'!I282, "")</f>
        <v>393</v>
      </c>
      <c r="C282" t="str">
        <f>IF('Crowdfunding Raw Data'!G282="Successful", 'Crowdfunding Raw Data'!G282, "")</f>
        <v>successful</v>
      </c>
      <c r="J282" t="str">
        <f>IF('Crowdfunding Raw Data'!G282="failed", 'Crowdfunding Raw Data'!I282, "")</f>
        <v/>
      </c>
      <c r="K282" t="str">
        <f>IF('Crowdfunding Raw Data'!G282="failed", 'Crowdfunding Raw Data'!G282, "")</f>
        <v/>
      </c>
    </row>
    <row r="283" spans="1:11" x14ac:dyDescent="0.3">
      <c r="A283">
        <v>2062</v>
      </c>
      <c r="B283" t="str">
        <f>IF('Crowdfunding Raw Data'!G283="Successful", 'Crowdfunding Raw Data'!I283, "")</f>
        <v/>
      </c>
      <c r="C283" t="str">
        <f>IF('Crowdfunding Raw Data'!G283="Successful", 'Crowdfunding Raw Data'!G283, "")</f>
        <v/>
      </c>
      <c r="J283">
        <f>IF('Crowdfunding Raw Data'!G283="failed", 'Crowdfunding Raw Data'!I283, "")</f>
        <v>2062</v>
      </c>
      <c r="K283" t="str">
        <f>IF('Crowdfunding Raw Data'!G283="failed", 'Crowdfunding Raw Data'!G283, "")</f>
        <v>failed</v>
      </c>
    </row>
    <row r="284" spans="1:11" x14ac:dyDescent="0.3">
      <c r="A284">
        <v>133</v>
      </c>
      <c r="B284">
        <f>IF('Crowdfunding Raw Data'!G284="Successful", 'Crowdfunding Raw Data'!I284, "")</f>
        <v>133</v>
      </c>
      <c r="C284" t="str">
        <f>IF('Crowdfunding Raw Data'!G284="Successful", 'Crowdfunding Raw Data'!G284, "")</f>
        <v>successful</v>
      </c>
      <c r="J284" t="str">
        <f>IF('Crowdfunding Raw Data'!G284="failed", 'Crowdfunding Raw Data'!I284, "")</f>
        <v/>
      </c>
      <c r="K284" t="str">
        <f>IF('Crowdfunding Raw Data'!G284="failed", 'Crowdfunding Raw Data'!G284, "")</f>
        <v/>
      </c>
    </row>
    <row r="285" spans="1:11" x14ac:dyDescent="0.3">
      <c r="A285">
        <v>29</v>
      </c>
      <c r="B285" t="str">
        <f>IF('Crowdfunding Raw Data'!G285="Successful", 'Crowdfunding Raw Data'!I285, "")</f>
        <v/>
      </c>
      <c r="C285" t="str">
        <f>IF('Crowdfunding Raw Data'!G285="Successful", 'Crowdfunding Raw Data'!G285, "")</f>
        <v/>
      </c>
      <c r="J285">
        <f>IF('Crowdfunding Raw Data'!G285="failed", 'Crowdfunding Raw Data'!I285, "")</f>
        <v>29</v>
      </c>
      <c r="K285" t="str">
        <f>IF('Crowdfunding Raw Data'!G285="failed", 'Crowdfunding Raw Data'!G285, "")</f>
        <v>failed</v>
      </c>
    </row>
    <row r="286" spans="1:11" x14ac:dyDescent="0.3">
      <c r="A286">
        <v>132</v>
      </c>
      <c r="B286" t="str">
        <f>IF('Crowdfunding Raw Data'!G286="Successful", 'Crowdfunding Raw Data'!I286, "")</f>
        <v/>
      </c>
      <c r="C286" t="str">
        <f>IF('Crowdfunding Raw Data'!G286="Successful", 'Crowdfunding Raw Data'!G286, "")</f>
        <v/>
      </c>
      <c r="J286">
        <f>IF('Crowdfunding Raw Data'!G286="failed", 'Crowdfunding Raw Data'!I286, "")</f>
        <v>132</v>
      </c>
      <c r="K286" t="str">
        <f>IF('Crowdfunding Raw Data'!G286="failed", 'Crowdfunding Raw Data'!G286, "")</f>
        <v>failed</v>
      </c>
    </row>
    <row r="287" spans="1:11" x14ac:dyDescent="0.3">
      <c r="A287">
        <v>254</v>
      </c>
      <c r="B287">
        <f>IF('Crowdfunding Raw Data'!G287="Successful", 'Crowdfunding Raw Data'!I287, "")</f>
        <v>254</v>
      </c>
      <c r="C287" t="str">
        <f>IF('Crowdfunding Raw Data'!G287="Successful", 'Crowdfunding Raw Data'!G287, "")</f>
        <v>successful</v>
      </c>
      <c r="J287" t="str">
        <f>IF('Crowdfunding Raw Data'!G287="failed", 'Crowdfunding Raw Data'!I287, "")</f>
        <v/>
      </c>
      <c r="K287" t="str">
        <f>IF('Crowdfunding Raw Data'!G287="failed", 'Crowdfunding Raw Data'!G287, "")</f>
        <v/>
      </c>
    </row>
    <row r="288" spans="1:11" x14ac:dyDescent="0.3">
      <c r="A288">
        <v>184</v>
      </c>
      <c r="B288" t="str">
        <f>IF('Crowdfunding Raw Data'!G288="Successful", 'Crowdfunding Raw Data'!I288, "")</f>
        <v/>
      </c>
      <c r="C288" t="str">
        <f>IF('Crowdfunding Raw Data'!G288="Successful", 'Crowdfunding Raw Data'!G288, "")</f>
        <v/>
      </c>
      <c r="J288" t="str">
        <f>IF('Crowdfunding Raw Data'!G288="failed", 'Crowdfunding Raw Data'!I288, "")</f>
        <v/>
      </c>
      <c r="K288" t="str">
        <f>IF('Crowdfunding Raw Data'!G288="failed", 'Crowdfunding Raw Data'!G288, "")</f>
        <v/>
      </c>
    </row>
    <row r="289" spans="1:11" x14ac:dyDescent="0.3">
      <c r="A289">
        <v>176</v>
      </c>
      <c r="B289">
        <f>IF('Crowdfunding Raw Data'!G289="Successful", 'Crowdfunding Raw Data'!I289, "")</f>
        <v>176</v>
      </c>
      <c r="C289" t="str">
        <f>IF('Crowdfunding Raw Data'!G289="Successful", 'Crowdfunding Raw Data'!G289, "")</f>
        <v>successful</v>
      </c>
      <c r="J289" t="str">
        <f>IF('Crowdfunding Raw Data'!G289="failed", 'Crowdfunding Raw Data'!I289, "")</f>
        <v/>
      </c>
      <c r="K289" t="str">
        <f>IF('Crowdfunding Raw Data'!G289="failed", 'Crowdfunding Raw Data'!G289, "")</f>
        <v/>
      </c>
    </row>
    <row r="290" spans="1:11" x14ac:dyDescent="0.3">
      <c r="A290">
        <v>137</v>
      </c>
      <c r="B290" t="str">
        <f>IF('Crowdfunding Raw Data'!G290="Successful", 'Crowdfunding Raw Data'!I290, "")</f>
        <v/>
      </c>
      <c r="C290" t="str">
        <f>IF('Crowdfunding Raw Data'!G290="Successful", 'Crowdfunding Raw Data'!G290, "")</f>
        <v/>
      </c>
      <c r="J290">
        <f>IF('Crowdfunding Raw Data'!G290="failed", 'Crowdfunding Raw Data'!I290, "")</f>
        <v>137</v>
      </c>
      <c r="K290" t="str">
        <f>IF('Crowdfunding Raw Data'!G290="failed", 'Crowdfunding Raw Data'!G290, "")</f>
        <v>failed</v>
      </c>
    </row>
    <row r="291" spans="1:11" x14ac:dyDescent="0.3">
      <c r="A291">
        <v>337</v>
      </c>
      <c r="B291">
        <f>IF('Crowdfunding Raw Data'!G291="Successful", 'Crowdfunding Raw Data'!I291, "")</f>
        <v>337</v>
      </c>
      <c r="C291" t="str">
        <f>IF('Crowdfunding Raw Data'!G291="Successful", 'Crowdfunding Raw Data'!G291, "")</f>
        <v>successful</v>
      </c>
      <c r="J291" t="str">
        <f>IF('Crowdfunding Raw Data'!G291="failed", 'Crowdfunding Raw Data'!I291, "")</f>
        <v/>
      </c>
      <c r="K291" t="str">
        <f>IF('Crowdfunding Raw Data'!G291="failed", 'Crowdfunding Raw Data'!G291, "")</f>
        <v/>
      </c>
    </row>
    <row r="292" spans="1:11" x14ac:dyDescent="0.3">
      <c r="A292">
        <v>908</v>
      </c>
      <c r="B292" t="str">
        <f>IF('Crowdfunding Raw Data'!G292="Successful", 'Crowdfunding Raw Data'!I292, "")</f>
        <v/>
      </c>
      <c r="C292" t="str">
        <f>IF('Crowdfunding Raw Data'!G292="Successful", 'Crowdfunding Raw Data'!G292, "")</f>
        <v/>
      </c>
      <c r="J292">
        <f>IF('Crowdfunding Raw Data'!G292="failed", 'Crowdfunding Raw Data'!I292, "")</f>
        <v>908</v>
      </c>
      <c r="K292" t="str">
        <f>IF('Crowdfunding Raw Data'!G292="failed", 'Crowdfunding Raw Data'!G292, "")</f>
        <v>failed</v>
      </c>
    </row>
    <row r="293" spans="1:11" x14ac:dyDescent="0.3">
      <c r="A293">
        <v>107</v>
      </c>
      <c r="B293">
        <f>IF('Crowdfunding Raw Data'!G293="Successful", 'Crowdfunding Raw Data'!I293, "")</f>
        <v>107</v>
      </c>
      <c r="C293" t="str">
        <f>IF('Crowdfunding Raw Data'!G293="Successful", 'Crowdfunding Raw Data'!G293, "")</f>
        <v>successful</v>
      </c>
      <c r="J293" t="str">
        <f>IF('Crowdfunding Raw Data'!G293="failed", 'Crowdfunding Raw Data'!I293, "")</f>
        <v/>
      </c>
      <c r="K293" t="str">
        <f>IF('Crowdfunding Raw Data'!G293="failed", 'Crowdfunding Raw Data'!G293, "")</f>
        <v/>
      </c>
    </row>
    <row r="294" spans="1:11" x14ac:dyDescent="0.3">
      <c r="A294">
        <v>10</v>
      </c>
      <c r="B294" t="str">
        <f>IF('Crowdfunding Raw Data'!G294="Successful", 'Crowdfunding Raw Data'!I294, "")</f>
        <v/>
      </c>
      <c r="C294" t="str">
        <f>IF('Crowdfunding Raw Data'!G294="Successful", 'Crowdfunding Raw Data'!G294, "")</f>
        <v/>
      </c>
      <c r="J294">
        <f>IF('Crowdfunding Raw Data'!G294="failed", 'Crowdfunding Raw Data'!I294, "")</f>
        <v>10</v>
      </c>
      <c r="K294" t="str">
        <f>IF('Crowdfunding Raw Data'!G294="failed", 'Crowdfunding Raw Data'!G294, "")</f>
        <v>failed</v>
      </c>
    </row>
    <row r="295" spans="1:11" x14ac:dyDescent="0.3">
      <c r="A295">
        <v>32</v>
      </c>
      <c r="B295" t="str">
        <f>IF('Crowdfunding Raw Data'!G295="Successful", 'Crowdfunding Raw Data'!I295, "")</f>
        <v/>
      </c>
      <c r="C295" t="str">
        <f>IF('Crowdfunding Raw Data'!G295="Successful", 'Crowdfunding Raw Data'!G295, "")</f>
        <v/>
      </c>
      <c r="J295" t="str">
        <f>IF('Crowdfunding Raw Data'!G295="failed", 'Crowdfunding Raw Data'!I295, "")</f>
        <v/>
      </c>
      <c r="K295" t="str">
        <f>IF('Crowdfunding Raw Data'!G295="failed", 'Crowdfunding Raw Data'!G295, "")</f>
        <v/>
      </c>
    </row>
    <row r="296" spans="1:11" x14ac:dyDescent="0.3">
      <c r="A296">
        <v>183</v>
      </c>
      <c r="B296">
        <f>IF('Crowdfunding Raw Data'!G296="Successful", 'Crowdfunding Raw Data'!I296, "")</f>
        <v>183</v>
      </c>
      <c r="C296" t="str">
        <f>IF('Crowdfunding Raw Data'!G296="Successful", 'Crowdfunding Raw Data'!G296, "")</f>
        <v>successful</v>
      </c>
      <c r="J296" t="str">
        <f>IF('Crowdfunding Raw Data'!G296="failed", 'Crowdfunding Raw Data'!I296, "")</f>
        <v/>
      </c>
      <c r="K296" t="str">
        <f>IF('Crowdfunding Raw Data'!G296="failed", 'Crowdfunding Raw Data'!G296, "")</f>
        <v/>
      </c>
    </row>
    <row r="297" spans="1:11" x14ac:dyDescent="0.3">
      <c r="A297">
        <v>1910</v>
      </c>
      <c r="B297" t="str">
        <f>IF('Crowdfunding Raw Data'!G297="Successful", 'Crowdfunding Raw Data'!I297, "")</f>
        <v/>
      </c>
      <c r="C297" t="str">
        <f>IF('Crowdfunding Raw Data'!G297="Successful", 'Crowdfunding Raw Data'!G297, "")</f>
        <v/>
      </c>
      <c r="J297">
        <f>IF('Crowdfunding Raw Data'!G297="failed", 'Crowdfunding Raw Data'!I297, "")</f>
        <v>1910</v>
      </c>
      <c r="K297" t="str">
        <f>IF('Crowdfunding Raw Data'!G297="failed", 'Crowdfunding Raw Data'!G297, "")</f>
        <v>failed</v>
      </c>
    </row>
    <row r="298" spans="1:11" x14ac:dyDescent="0.3">
      <c r="A298">
        <v>38</v>
      </c>
      <c r="B298" t="str">
        <f>IF('Crowdfunding Raw Data'!G298="Successful", 'Crowdfunding Raw Data'!I298, "")</f>
        <v/>
      </c>
      <c r="C298" t="str">
        <f>IF('Crowdfunding Raw Data'!G298="Successful", 'Crowdfunding Raw Data'!G298, "")</f>
        <v/>
      </c>
      <c r="J298">
        <f>IF('Crowdfunding Raw Data'!G298="failed", 'Crowdfunding Raw Data'!I298, "")</f>
        <v>38</v>
      </c>
      <c r="K298" t="str">
        <f>IF('Crowdfunding Raw Data'!G298="failed", 'Crowdfunding Raw Data'!G298, "")</f>
        <v>failed</v>
      </c>
    </row>
    <row r="299" spans="1:11" x14ac:dyDescent="0.3">
      <c r="A299">
        <v>104</v>
      </c>
      <c r="B299" t="str">
        <f>IF('Crowdfunding Raw Data'!G299="Successful", 'Crowdfunding Raw Data'!I299, "")</f>
        <v/>
      </c>
      <c r="C299" t="str">
        <f>IF('Crowdfunding Raw Data'!G299="Successful", 'Crowdfunding Raw Data'!G299, "")</f>
        <v/>
      </c>
      <c r="J299">
        <f>IF('Crowdfunding Raw Data'!G299="failed", 'Crowdfunding Raw Data'!I299, "")</f>
        <v>104</v>
      </c>
      <c r="K299" t="str">
        <f>IF('Crowdfunding Raw Data'!G299="failed", 'Crowdfunding Raw Data'!G299, "")</f>
        <v>failed</v>
      </c>
    </row>
    <row r="300" spans="1:11" x14ac:dyDescent="0.3">
      <c r="A300">
        <v>72</v>
      </c>
      <c r="B300">
        <f>IF('Crowdfunding Raw Data'!G300="Successful", 'Crowdfunding Raw Data'!I300, "")</f>
        <v>72</v>
      </c>
      <c r="C300" t="str">
        <f>IF('Crowdfunding Raw Data'!G300="Successful", 'Crowdfunding Raw Data'!G300, "")</f>
        <v>successful</v>
      </c>
      <c r="J300" t="str">
        <f>IF('Crowdfunding Raw Data'!G300="failed", 'Crowdfunding Raw Data'!I300, "")</f>
        <v/>
      </c>
      <c r="K300" t="str">
        <f>IF('Crowdfunding Raw Data'!G300="failed", 'Crowdfunding Raw Data'!G300, "")</f>
        <v/>
      </c>
    </row>
    <row r="301" spans="1:11" x14ac:dyDescent="0.3">
      <c r="A301">
        <v>49</v>
      </c>
      <c r="B301" t="str">
        <f>IF('Crowdfunding Raw Data'!G301="Successful", 'Crowdfunding Raw Data'!I301, "")</f>
        <v/>
      </c>
      <c r="C301" t="str">
        <f>IF('Crowdfunding Raw Data'!G301="Successful", 'Crowdfunding Raw Data'!G301, "")</f>
        <v/>
      </c>
      <c r="J301">
        <f>IF('Crowdfunding Raw Data'!G301="failed", 'Crowdfunding Raw Data'!I301, "")</f>
        <v>49</v>
      </c>
      <c r="K301" t="str">
        <f>IF('Crowdfunding Raw Data'!G301="failed", 'Crowdfunding Raw Data'!G301, "")</f>
        <v>failed</v>
      </c>
    </row>
    <row r="302" spans="1:11" x14ac:dyDescent="0.3">
      <c r="A302">
        <v>1</v>
      </c>
      <c r="B302" t="str">
        <f>IF('Crowdfunding Raw Data'!G302="Successful", 'Crowdfunding Raw Data'!I302, "")</f>
        <v/>
      </c>
      <c r="C302" t="str">
        <f>IF('Crowdfunding Raw Data'!G302="Successful", 'Crowdfunding Raw Data'!G302, "")</f>
        <v/>
      </c>
      <c r="J302">
        <f>IF('Crowdfunding Raw Data'!G302="failed", 'Crowdfunding Raw Data'!I302, "")</f>
        <v>1</v>
      </c>
      <c r="K302" t="str">
        <f>IF('Crowdfunding Raw Data'!G302="failed", 'Crowdfunding Raw Data'!G302, "")</f>
        <v>failed</v>
      </c>
    </row>
    <row r="303" spans="1:11" x14ac:dyDescent="0.3">
      <c r="A303">
        <v>295</v>
      </c>
      <c r="B303">
        <f>IF('Crowdfunding Raw Data'!G303="Successful", 'Crowdfunding Raw Data'!I303, "")</f>
        <v>295</v>
      </c>
      <c r="C303" t="str">
        <f>IF('Crowdfunding Raw Data'!G303="Successful", 'Crowdfunding Raw Data'!G303, "")</f>
        <v>successful</v>
      </c>
      <c r="J303" t="str">
        <f>IF('Crowdfunding Raw Data'!G303="failed", 'Crowdfunding Raw Data'!I303, "")</f>
        <v/>
      </c>
      <c r="K303" t="str">
        <f>IF('Crowdfunding Raw Data'!G303="failed", 'Crowdfunding Raw Data'!G303, "")</f>
        <v/>
      </c>
    </row>
    <row r="304" spans="1:11" x14ac:dyDescent="0.3">
      <c r="A304">
        <v>245</v>
      </c>
      <c r="B304" t="str">
        <f>IF('Crowdfunding Raw Data'!G304="Successful", 'Crowdfunding Raw Data'!I304, "")</f>
        <v/>
      </c>
      <c r="C304" t="str">
        <f>IF('Crowdfunding Raw Data'!G304="Successful", 'Crowdfunding Raw Data'!G304, "")</f>
        <v/>
      </c>
      <c r="J304">
        <f>IF('Crowdfunding Raw Data'!G304="failed", 'Crowdfunding Raw Data'!I304, "")</f>
        <v>245</v>
      </c>
      <c r="K304" t="str">
        <f>IF('Crowdfunding Raw Data'!G304="failed", 'Crowdfunding Raw Data'!G304, "")</f>
        <v>failed</v>
      </c>
    </row>
    <row r="305" spans="1:11" x14ac:dyDescent="0.3">
      <c r="A305">
        <v>32</v>
      </c>
      <c r="B305" t="str">
        <f>IF('Crowdfunding Raw Data'!G305="Successful", 'Crowdfunding Raw Data'!I305, "")</f>
        <v/>
      </c>
      <c r="C305" t="str">
        <f>IF('Crowdfunding Raw Data'!G305="Successful", 'Crowdfunding Raw Data'!G305, "")</f>
        <v/>
      </c>
      <c r="J305">
        <f>IF('Crowdfunding Raw Data'!G305="failed", 'Crowdfunding Raw Data'!I305, "")</f>
        <v>32</v>
      </c>
      <c r="K305" t="str">
        <f>IF('Crowdfunding Raw Data'!G305="failed", 'Crowdfunding Raw Data'!G305, "")</f>
        <v>failed</v>
      </c>
    </row>
    <row r="306" spans="1:11" x14ac:dyDescent="0.3">
      <c r="A306">
        <v>142</v>
      </c>
      <c r="B306">
        <f>IF('Crowdfunding Raw Data'!G306="Successful", 'Crowdfunding Raw Data'!I306, "")</f>
        <v>142</v>
      </c>
      <c r="C306" t="str">
        <f>IF('Crowdfunding Raw Data'!G306="Successful", 'Crowdfunding Raw Data'!G306, "")</f>
        <v>successful</v>
      </c>
      <c r="J306" t="str">
        <f>IF('Crowdfunding Raw Data'!G306="failed", 'Crowdfunding Raw Data'!I306, "")</f>
        <v/>
      </c>
      <c r="K306" t="str">
        <f>IF('Crowdfunding Raw Data'!G306="failed", 'Crowdfunding Raw Data'!G306, "")</f>
        <v/>
      </c>
    </row>
    <row r="307" spans="1:11" x14ac:dyDescent="0.3">
      <c r="A307">
        <v>85</v>
      </c>
      <c r="B307">
        <f>IF('Crowdfunding Raw Data'!G307="Successful", 'Crowdfunding Raw Data'!I307, "")</f>
        <v>85</v>
      </c>
      <c r="C307" t="str">
        <f>IF('Crowdfunding Raw Data'!G307="Successful", 'Crowdfunding Raw Data'!G307, "")</f>
        <v>successful</v>
      </c>
      <c r="J307" t="str">
        <f>IF('Crowdfunding Raw Data'!G307="failed", 'Crowdfunding Raw Data'!I307, "")</f>
        <v/>
      </c>
      <c r="K307" t="str">
        <f>IF('Crowdfunding Raw Data'!G307="failed", 'Crowdfunding Raw Data'!G307, "")</f>
        <v/>
      </c>
    </row>
    <row r="308" spans="1:11" x14ac:dyDescent="0.3">
      <c r="A308">
        <v>7</v>
      </c>
      <c r="B308" t="str">
        <f>IF('Crowdfunding Raw Data'!G308="Successful", 'Crowdfunding Raw Data'!I308, "")</f>
        <v/>
      </c>
      <c r="C308" t="str">
        <f>IF('Crowdfunding Raw Data'!G308="Successful", 'Crowdfunding Raw Data'!G308, "")</f>
        <v/>
      </c>
      <c r="J308">
        <f>IF('Crowdfunding Raw Data'!G308="failed", 'Crowdfunding Raw Data'!I308, "")</f>
        <v>7</v>
      </c>
      <c r="K308" t="str">
        <f>IF('Crowdfunding Raw Data'!G308="failed", 'Crowdfunding Raw Data'!G308, "")</f>
        <v>failed</v>
      </c>
    </row>
    <row r="309" spans="1:11" x14ac:dyDescent="0.3">
      <c r="A309">
        <v>659</v>
      </c>
      <c r="B309">
        <f>IF('Crowdfunding Raw Data'!G309="Successful", 'Crowdfunding Raw Data'!I309, "")</f>
        <v>659</v>
      </c>
      <c r="C309" t="str">
        <f>IF('Crowdfunding Raw Data'!G309="Successful", 'Crowdfunding Raw Data'!G309, "")</f>
        <v>successful</v>
      </c>
      <c r="J309" t="str">
        <f>IF('Crowdfunding Raw Data'!G309="failed", 'Crowdfunding Raw Data'!I309, "")</f>
        <v/>
      </c>
      <c r="K309" t="str">
        <f>IF('Crowdfunding Raw Data'!G309="failed", 'Crowdfunding Raw Data'!G309, "")</f>
        <v/>
      </c>
    </row>
    <row r="310" spans="1:11" x14ac:dyDescent="0.3">
      <c r="A310">
        <v>803</v>
      </c>
      <c r="B310" t="str">
        <f>IF('Crowdfunding Raw Data'!G310="Successful", 'Crowdfunding Raw Data'!I310, "")</f>
        <v/>
      </c>
      <c r="C310" t="str">
        <f>IF('Crowdfunding Raw Data'!G310="Successful", 'Crowdfunding Raw Data'!G310, "")</f>
        <v/>
      </c>
      <c r="J310">
        <f>IF('Crowdfunding Raw Data'!G310="failed", 'Crowdfunding Raw Data'!I310, "")</f>
        <v>803</v>
      </c>
      <c r="K310" t="str">
        <f>IF('Crowdfunding Raw Data'!G310="failed", 'Crowdfunding Raw Data'!G310, "")</f>
        <v>failed</v>
      </c>
    </row>
    <row r="311" spans="1:11" x14ac:dyDescent="0.3">
      <c r="A311">
        <v>75</v>
      </c>
      <c r="B311" t="str">
        <f>IF('Crowdfunding Raw Data'!G311="Successful", 'Crowdfunding Raw Data'!I311, "")</f>
        <v/>
      </c>
      <c r="C311" t="str">
        <f>IF('Crowdfunding Raw Data'!G311="Successful", 'Crowdfunding Raw Data'!G311, "")</f>
        <v/>
      </c>
      <c r="J311" t="str">
        <f>IF('Crowdfunding Raw Data'!G311="failed", 'Crowdfunding Raw Data'!I311, "")</f>
        <v/>
      </c>
      <c r="K311" t="str">
        <f>IF('Crowdfunding Raw Data'!G311="failed", 'Crowdfunding Raw Data'!G311, "")</f>
        <v/>
      </c>
    </row>
    <row r="312" spans="1:11" x14ac:dyDescent="0.3">
      <c r="A312">
        <v>16</v>
      </c>
      <c r="B312" t="str">
        <f>IF('Crowdfunding Raw Data'!G312="Successful", 'Crowdfunding Raw Data'!I312, "")</f>
        <v/>
      </c>
      <c r="C312" t="str">
        <f>IF('Crowdfunding Raw Data'!G312="Successful", 'Crowdfunding Raw Data'!G312, "")</f>
        <v/>
      </c>
      <c r="J312">
        <f>IF('Crowdfunding Raw Data'!G312="failed", 'Crowdfunding Raw Data'!I312, "")</f>
        <v>16</v>
      </c>
      <c r="K312" t="str">
        <f>IF('Crowdfunding Raw Data'!G312="failed", 'Crowdfunding Raw Data'!G312, "")</f>
        <v>failed</v>
      </c>
    </row>
    <row r="313" spans="1:11" x14ac:dyDescent="0.3">
      <c r="A313">
        <v>121</v>
      </c>
      <c r="B313">
        <f>IF('Crowdfunding Raw Data'!G313="Successful", 'Crowdfunding Raw Data'!I313, "")</f>
        <v>121</v>
      </c>
      <c r="C313" t="str">
        <f>IF('Crowdfunding Raw Data'!G313="Successful", 'Crowdfunding Raw Data'!G313, "")</f>
        <v>successful</v>
      </c>
      <c r="J313" t="str">
        <f>IF('Crowdfunding Raw Data'!G313="failed", 'Crowdfunding Raw Data'!I313, "")</f>
        <v/>
      </c>
      <c r="K313" t="str">
        <f>IF('Crowdfunding Raw Data'!G313="failed", 'Crowdfunding Raw Data'!G313, "")</f>
        <v/>
      </c>
    </row>
    <row r="314" spans="1:11" x14ac:dyDescent="0.3">
      <c r="A314">
        <v>3742</v>
      </c>
      <c r="B314">
        <f>IF('Crowdfunding Raw Data'!G314="Successful", 'Crowdfunding Raw Data'!I314, "")</f>
        <v>3742</v>
      </c>
      <c r="C314" t="str">
        <f>IF('Crowdfunding Raw Data'!G314="Successful", 'Crowdfunding Raw Data'!G314, "")</f>
        <v>successful</v>
      </c>
      <c r="J314" t="str">
        <f>IF('Crowdfunding Raw Data'!G314="failed", 'Crowdfunding Raw Data'!I314, "")</f>
        <v/>
      </c>
      <c r="K314" t="str">
        <f>IF('Crowdfunding Raw Data'!G314="failed", 'Crowdfunding Raw Data'!G314, "")</f>
        <v/>
      </c>
    </row>
    <row r="315" spans="1:11" x14ac:dyDescent="0.3">
      <c r="A315">
        <v>223</v>
      </c>
      <c r="B315">
        <f>IF('Crowdfunding Raw Data'!G315="Successful", 'Crowdfunding Raw Data'!I315, "")</f>
        <v>223</v>
      </c>
      <c r="C315" t="str">
        <f>IF('Crowdfunding Raw Data'!G315="Successful", 'Crowdfunding Raw Data'!G315, "")</f>
        <v>successful</v>
      </c>
      <c r="J315" t="str">
        <f>IF('Crowdfunding Raw Data'!G315="failed", 'Crowdfunding Raw Data'!I315, "")</f>
        <v/>
      </c>
      <c r="K315" t="str">
        <f>IF('Crowdfunding Raw Data'!G315="failed", 'Crowdfunding Raw Data'!G315, "")</f>
        <v/>
      </c>
    </row>
    <row r="316" spans="1:11" x14ac:dyDescent="0.3">
      <c r="A316">
        <v>133</v>
      </c>
      <c r="B316">
        <f>IF('Crowdfunding Raw Data'!G316="Successful", 'Crowdfunding Raw Data'!I316, "")</f>
        <v>133</v>
      </c>
      <c r="C316" t="str">
        <f>IF('Crowdfunding Raw Data'!G316="Successful", 'Crowdfunding Raw Data'!G316, "")</f>
        <v>successful</v>
      </c>
      <c r="J316" t="str">
        <f>IF('Crowdfunding Raw Data'!G316="failed", 'Crowdfunding Raw Data'!I316, "")</f>
        <v/>
      </c>
      <c r="K316" t="str">
        <f>IF('Crowdfunding Raw Data'!G316="failed", 'Crowdfunding Raw Data'!G316, "")</f>
        <v/>
      </c>
    </row>
    <row r="317" spans="1:11" x14ac:dyDescent="0.3">
      <c r="A317">
        <v>31</v>
      </c>
      <c r="B317" t="str">
        <f>IF('Crowdfunding Raw Data'!G317="Successful", 'Crowdfunding Raw Data'!I317, "")</f>
        <v/>
      </c>
      <c r="C317" t="str">
        <f>IF('Crowdfunding Raw Data'!G317="Successful", 'Crowdfunding Raw Data'!G317, "")</f>
        <v/>
      </c>
      <c r="J317">
        <f>IF('Crowdfunding Raw Data'!G317="failed", 'Crowdfunding Raw Data'!I317, "")</f>
        <v>31</v>
      </c>
      <c r="K317" t="str">
        <f>IF('Crowdfunding Raw Data'!G317="failed", 'Crowdfunding Raw Data'!G317, "")</f>
        <v>failed</v>
      </c>
    </row>
    <row r="318" spans="1:11" x14ac:dyDescent="0.3">
      <c r="A318">
        <v>108</v>
      </c>
      <c r="B318" t="str">
        <f>IF('Crowdfunding Raw Data'!G318="Successful", 'Crowdfunding Raw Data'!I318, "")</f>
        <v/>
      </c>
      <c r="C318" t="str">
        <f>IF('Crowdfunding Raw Data'!G318="Successful", 'Crowdfunding Raw Data'!G318, "")</f>
        <v/>
      </c>
      <c r="J318">
        <f>IF('Crowdfunding Raw Data'!G318="failed", 'Crowdfunding Raw Data'!I318, "")</f>
        <v>108</v>
      </c>
      <c r="K318" t="str">
        <f>IF('Crowdfunding Raw Data'!G318="failed", 'Crowdfunding Raw Data'!G318, "")</f>
        <v>failed</v>
      </c>
    </row>
    <row r="319" spans="1:11" x14ac:dyDescent="0.3">
      <c r="A319">
        <v>30</v>
      </c>
      <c r="B319" t="str">
        <f>IF('Crowdfunding Raw Data'!G319="Successful", 'Crowdfunding Raw Data'!I319, "")</f>
        <v/>
      </c>
      <c r="C319" t="str">
        <f>IF('Crowdfunding Raw Data'!G319="Successful", 'Crowdfunding Raw Data'!G319, "")</f>
        <v/>
      </c>
      <c r="J319">
        <f>IF('Crowdfunding Raw Data'!G319="failed", 'Crowdfunding Raw Data'!I319, "")</f>
        <v>30</v>
      </c>
      <c r="K319" t="str">
        <f>IF('Crowdfunding Raw Data'!G319="failed", 'Crowdfunding Raw Data'!G319, "")</f>
        <v>failed</v>
      </c>
    </row>
    <row r="320" spans="1:11" x14ac:dyDescent="0.3">
      <c r="A320">
        <v>17</v>
      </c>
      <c r="B320" t="str">
        <f>IF('Crowdfunding Raw Data'!G320="Successful", 'Crowdfunding Raw Data'!I320, "")</f>
        <v/>
      </c>
      <c r="C320" t="str">
        <f>IF('Crowdfunding Raw Data'!G320="Successful", 'Crowdfunding Raw Data'!G320, "")</f>
        <v/>
      </c>
      <c r="J320">
        <f>IF('Crowdfunding Raw Data'!G320="failed", 'Crowdfunding Raw Data'!I320, "")</f>
        <v>17</v>
      </c>
      <c r="K320" t="str">
        <f>IF('Crowdfunding Raw Data'!G320="failed", 'Crowdfunding Raw Data'!G320, "")</f>
        <v>failed</v>
      </c>
    </row>
    <row r="321" spans="1:11" x14ac:dyDescent="0.3">
      <c r="A321">
        <v>64</v>
      </c>
      <c r="B321" t="str">
        <f>IF('Crowdfunding Raw Data'!G321="Successful", 'Crowdfunding Raw Data'!I321, "")</f>
        <v/>
      </c>
      <c r="C321" t="str">
        <f>IF('Crowdfunding Raw Data'!G321="Successful", 'Crowdfunding Raw Data'!G321, "")</f>
        <v/>
      </c>
      <c r="J321" t="str">
        <f>IF('Crowdfunding Raw Data'!G321="failed", 'Crowdfunding Raw Data'!I321, "")</f>
        <v/>
      </c>
      <c r="K321" t="str">
        <f>IF('Crowdfunding Raw Data'!G321="failed", 'Crowdfunding Raw Data'!G321, "")</f>
        <v/>
      </c>
    </row>
    <row r="322" spans="1:11" x14ac:dyDescent="0.3">
      <c r="A322">
        <v>80</v>
      </c>
      <c r="B322" t="str">
        <f>IF('Crowdfunding Raw Data'!G322="Successful", 'Crowdfunding Raw Data'!I322, "")</f>
        <v/>
      </c>
      <c r="C322" t="str">
        <f>IF('Crowdfunding Raw Data'!G322="Successful", 'Crowdfunding Raw Data'!G322, "")</f>
        <v/>
      </c>
      <c r="J322">
        <f>IF('Crowdfunding Raw Data'!G322="failed", 'Crowdfunding Raw Data'!I322, "")</f>
        <v>80</v>
      </c>
      <c r="K322" t="str">
        <f>IF('Crowdfunding Raw Data'!G322="failed", 'Crowdfunding Raw Data'!G322, "")</f>
        <v>failed</v>
      </c>
    </row>
    <row r="323" spans="1:11" x14ac:dyDescent="0.3">
      <c r="A323">
        <v>2468</v>
      </c>
      <c r="B323" t="str">
        <f>IF('Crowdfunding Raw Data'!G323="Successful", 'Crowdfunding Raw Data'!I323, "")</f>
        <v/>
      </c>
      <c r="C323" t="str">
        <f>IF('Crowdfunding Raw Data'!G323="Successful", 'Crowdfunding Raw Data'!G323, "")</f>
        <v/>
      </c>
      <c r="J323">
        <f>IF('Crowdfunding Raw Data'!G323="failed", 'Crowdfunding Raw Data'!I323, "")</f>
        <v>2468</v>
      </c>
      <c r="K323" t="str">
        <f>IF('Crowdfunding Raw Data'!G323="failed", 'Crowdfunding Raw Data'!G323, "")</f>
        <v>failed</v>
      </c>
    </row>
    <row r="324" spans="1:11" x14ac:dyDescent="0.3">
      <c r="A324">
        <v>5168</v>
      </c>
      <c r="B324">
        <f>IF('Crowdfunding Raw Data'!G324="Successful", 'Crowdfunding Raw Data'!I324, "")</f>
        <v>5168</v>
      </c>
      <c r="C324" t="str">
        <f>IF('Crowdfunding Raw Data'!G324="Successful", 'Crowdfunding Raw Data'!G324, "")</f>
        <v>successful</v>
      </c>
      <c r="J324" t="str">
        <f>IF('Crowdfunding Raw Data'!G324="failed", 'Crowdfunding Raw Data'!I324, "")</f>
        <v/>
      </c>
      <c r="K324" t="str">
        <f>IF('Crowdfunding Raw Data'!G324="failed", 'Crowdfunding Raw Data'!G324, "")</f>
        <v/>
      </c>
    </row>
    <row r="325" spans="1:11" x14ac:dyDescent="0.3">
      <c r="A325">
        <v>26</v>
      </c>
      <c r="B325" t="str">
        <f>IF('Crowdfunding Raw Data'!G325="Successful", 'Crowdfunding Raw Data'!I325, "")</f>
        <v/>
      </c>
      <c r="C325" t="str">
        <f>IF('Crowdfunding Raw Data'!G325="Successful", 'Crowdfunding Raw Data'!G325, "")</f>
        <v/>
      </c>
      <c r="J325">
        <f>IF('Crowdfunding Raw Data'!G325="failed", 'Crowdfunding Raw Data'!I325, "")</f>
        <v>26</v>
      </c>
      <c r="K325" t="str">
        <f>IF('Crowdfunding Raw Data'!G325="failed", 'Crowdfunding Raw Data'!G325, "")</f>
        <v>failed</v>
      </c>
    </row>
    <row r="326" spans="1:11" x14ac:dyDescent="0.3">
      <c r="A326">
        <v>307</v>
      </c>
      <c r="B326">
        <f>IF('Crowdfunding Raw Data'!G326="Successful", 'Crowdfunding Raw Data'!I326, "")</f>
        <v>307</v>
      </c>
      <c r="C326" t="str">
        <f>IF('Crowdfunding Raw Data'!G326="Successful", 'Crowdfunding Raw Data'!G326, "")</f>
        <v>successful</v>
      </c>
      <c r="J326" t="str">
        <f>IF('Crowdfunding Raw Data'!G326="failed", 'Crowdfunding Raw Data'!I326, "")</f>
        <v/>
      </c>
      <c r="K326" t="str">
        <f>IF('Crowdfunding Raw Data'!G326="failed", 'Crowdfunding Raw Data'!G326, "")</f>
        <v/>
      </c>
    </row>
    <row r="327" spans="1:11" x14ac:dyDescent="0.3">
      <c r="A327">
        <v>73</v>
      </c>
      <c r="B327" t="str">
        <f>IF('Crowdfunding Raw Data'!G327="Successful", 'Crowdfunding Raw Data'!I327, "")</f>
        <v/>
      </c>
      <c r="C327" t="str">
        <f>IF('Crowdfunding Raw Data'!G327="Successful", 'Crowdfunding Raw Data'!G327, "")</f>
        <v/>
      </c>
      <c r="J327">
        <f>IF('Crowdfunding Raw Data'!G327="failed", 'Crowdfunding Raw Data'!I327, "")</f>
        <v>73</v>
      </c>
      <c r="K327" t="str">
        <f>IF('Crowdfunding Raw Data'!G327="failed", 'Crowdfunding Raw Data'!G327, "")</f>
        <v>failed</v>
      </c>
    </row>
    <row r="328" spans="1:11" x14ac:dyDescent="0.3">
      <c r="A328">
        <v>128</v>
      </c>
      <c r="B328" t="str">
        <f>IF('Crowdfunding Raw Data'!G328="Successful", 'Crowdfunding Raw Data'!I328, "")</f>
        <v/>
      </c>
      <c r="C328" t="str">
        <f>IF('Crowdfunding Raw Data'!G328="Successful", 'Crowdfunding Raw Data'!G328, "")</f>
        <v/>
      </c>
      <c r="J328">
        <f>IF('Crowdfunding Raw Data'!G328="failed", 'Crowdfunding Raw Data'!I328, "")</f>
        <v>128</v>
      </c>
      <c r="K328" t="str">
        <f>IF('Crowdfunding Raw Data'!G328="failed", 'Crowdfunding Raw Data'!G328, "")</f>
        <v>failed</v>
      </c>
    </row>
    <row r="329" spans="1:11" x14ac:dyDescent="0.3">
      <c r="A329">
        <v>33</v>
      </c>
      <c r="B329" t="str">
        <f>IF('Crowdfunding Raw Data'!G329="Successful", 'Crowdfunding Raw Data'!I329, "")</f>
        <v/>
      </c>
      <c r="C329" t="str">
        <f>IF('Crowdfunding Raw Data'!G329="Successful", 'Crowdfunding Raw Data'!G329, "")</f>
        <v/>
      </c>
      <c r="J329">
        <f>IF('Crowdfunding Raw Data'!G329="failed", 'Crowdfunding Raw Data'!I329, "")</f>
        <v>33</v>
      </c>
      <c r="K329" t="str">
        <f>IF('Crowdfunding Raw Data'!G329="failed", 'Crowdfunding Raw Data'!G329, "")</f>
        <v>failed</v>
      </c>
    </row>
    <row r="330" spans="1:11" x14ac:dyDescent="0.3">
      <c r="A330">
        <v>2441</v>
      </c>
      <c r="B330">
        <f>IF('Crowdfunding Raw Data'!G330="Successful", 'Crowdfunding Raw Data'!I330, "")</f>
        <v>2441</v>
      </c>
      <c r="C330" t="str">
        <f>IF('Crowdfunding Raw Data'!G330="Successful", 'Crowdfunding Raw Data'!G330, "")</f>
        <v>successful</v>
      </c>
      <c r="J330" t="str">
        <f>IF('Crowdfunding Raw Data'!G330="failed", 'Crowdfunding Raw Data'!I330, "")</f>
        <v/>
      </c>
      <c r="K330" t="str">
        <f>IF('Crowdfunding Raw Data'!G330="failed", 'Crowdfunding Raw Data'!G330, "")</f>
        <v/>
      </c>
    </row>
    <row r="331" spans="1:11" x14ac:dyDescent="0.3">
      <c r="A331">
        <v>211</v>
      </c>
      <c r="B331" t="str">
        <f>IF('Crowdfunding Raw Data'!G331="Successful", 'Crowdfunding Raw Data'!I331, "")</f>
        <v/>
      </c>
      <c r="C331" t="str">
        <f>IF('Crowdfunding Raw Data'!G331="Successful", 'Crowdfunding Raw Data'!G331, "")</f>
        <v/>
      </c>
      <c r="J331" t="str">
        <f>IF('Crowdfunding Raw Data'!G331="failed", 'Crowdfunding Raw Data'!I331, "")</f>
        <v/>
      </c>
      <c r="K331" t="str">
        <f>IF('Crowdfunding Raw Data'!G331="failed", 'Crowdfunding Raw Data'!G331, "")</f>
        <v/>
      </c>
    </row>
    <row r="332" spans="1:11" x14ac:dyDescent="0.3">
      <c r="A332">
        <v>1385</v>
      </c>
      <c r="B332">
        <f>IF('Crowdfunding Raw Data'!G332="Successful", 'Crowdfunding Raw Data'!I332, "")</f>
        <v>1385</v>
      </c>
      <c r="C332" t="str">
        <f>IF('Crowdfunding Raw Data'!G332="Successful", 'Crowdfunding Raw Data'!G332, "")</f>
        <v>successful</v>
      </c>
      <c r="J332" t="str">
        <f>IF('Crowdfunding Raw Data'!G332="failed", 'Crowdfunding Raw Data'!I332, "")</f>
        <v/>
      </c>
      <c r="K332" t="str">
        <f>IF('Crowdfunding Raw Data'!G332="failed", 'Crowdfunding Raw Data'!G332, "")</f>
        <v/>
      </c>
    </row>
    <row r="333" spans="1:11" x14ac:dyDescent="0.3">
      <c r="A333">
        <v>190</v>
      </c>
      <c r="B333">
        <f>IF('Crowdfunding Raw Data'!G333="Successful", 'Crowdfunding Raw Data'!I333, "")</f>
        <v>190</v>
      </c>
      <c r="C333" t="str">
        <f>IF('Crowdfunding Raw Data'!G333="Successful", 'Crowdfunding Raw Data'!G333, "")</f>
        <v>successful</v>
      </c>
      <c r="J333" t="str">
        <f>IF('Crowdfunding Raw Data'!G333="failed", 'Crowdfunding Raw Data'!I333, "")</f>
        <v/>
      </c>
      <c r="K333" t="str">
        <f>IF('Crowdfunding Raw Data'!G333="failed", 'Crowdfunding Raw Data'!G333, "")</f>
        <v/>
      </c>
    </row>
    <row r="334" spans="1:11" x14ac:dyDescent="0.3">
      <c r="A334">
        <v>470</v>
      </c>
      <c r="B334">
        <f>IF('Crowdfunding Raw Data'!G334="Successful", 'Crowdfunding Raw Data'!I334, "")</f>
        <v>470</v>
      </c>
      <c r="C334" t="str">
        <f>IF('Crowdfunding Raw Data'!G334="Successful", 'Crowdfunding Raw Data'!G334, "")</f>
        <v>successful</v>
      </c>
      <c r="J334" t="str">
        <f>IF('Crowdfunding Raw Data'!G334="failed", 'Crowdfunding Raw Data'!I334, "")</f>
        <v/>
      </c>
      <c r="K334" t="str">
        <f>IF('Crowdfunding Raw Data'!G334="failed", 'Crowdfunding Raw Data'!G334, "")</f>
        <v/>
      </c>
    </row>
    <row r="335" spans="1:11" x14ac:dyDescent="0.3">
      <c r="A335">
        <v>253</v>
      </c>
      <c r="B335">
        <f>IF('Crowdfunding Raw Data'!G335="Successful", 'Crowdfunding Raw Data'!I335, "")</f>
        <v>253</v>
      </c>
      <c r="C335" t="str">
        <f>IF('Crowdfunding Raw Data'!G335="Successful", 'Crowdfunding Raw Data'!G335, "")</f>
        <v>successful</v>
      </c>
      <c r="J335" t="str">
        <f>IF('Crowdfunding Raw Data'!G335="failed", 'Crowdfunding Raw Data'!I335, "")</f>
        <v/>
      </c>
      <c r="K335" t="str">
        <f>IF('Crowdfunding Raw Data'!G335="failed", 'Crowdfunding Raw Data'!G335, "")</f>
        <v/>
      </c>
    </row>
    <row r="336" spans="1:11" x14ac:dyDescent="0.3">
      <c r="A336">
        <v>1113</v>
      </c>
      <c r="B336">
        <f>IF('Crowdfunding Raw Data'!G336="Successful", 'Crowdfunding Raw Data'!I336, "")</f>
        <v>1113</v>
      </c>
      <c r="C336" t="str">
        <f>IF('Crowdfunding Raw Data'!G336="Successful", 'Crowdfunding Raw Data'!G336, "")</f>
        <v>successful</v>
      </c>
      <c r="J336" t="str">
        <f>IF('Crowdfunding Raw Data'!G336="failed", 'Crowdfunding Raw Data'!I336, "")</f>
        <v/>
      </c>
      <c r="K336" t="str">
        <f>IF('Crowdfunding Raw Data'!G336="failed", 'Crowdfunding Raw Data'!G336, "")</f>
        <v/>
      </c>
    </row>
    <row r="337" spans="1:11" x14ac:dyDescent="0.3">
      <c r="A337">
        <v>2283</v>
      </c>
      <c r="B337">
        <f>IF('Crowdfunding Raw Data'!G337="Successful", 'Crowdfunding Raw Data'!I337, "")</f>
        <v>2283</v>
      </c>
      <c r="C337" t="str">
        <f>IF('Crowdfunding Raw Data'!G337="Successful", 'Crowdfunding Raw Data'!G337, "")</f>
        <v>successful</v>
      </c>
      <c r="J337" t="str">
        <f>IF('Crowdfunding Raw Data'!G337="failed", 'Crowdfunding Raw Data'!I337, "")</f>
        <v/>
      </c>
      <c r="K337" t="str">
        <f>IF('Crowdfunding Raw Data'!G337="failed", 'Crowdfunding Raw Data'!G337, "")</f>
        <v/>
      </c>
    </row>
    <row r="338" spans="1:11" x14ac:dyDescent="0.3">
      <c r="A338">
        <v>1072</v>
      </c>
      <c r="B338" t="str">
        <f>IF('Crowdfunding Raw Data'!G338="Successful", 'Crowdfunding Raw Data'!I338, "")</f>
        <v/>
      </c>
      <c r="C338" t="str">
        <f>IF('Crowdfunding Raw Data'!G338="Successful", 'Crowdfunding Raw Data'!G338, "")</f>
        <v/>
      </c>
      <c r="J338">
        <f>IF('Crowdfunding Raw Data'!G338="failed", 'Crowdfunding Raw Data'!I338, "")</f>
        <v>1072</v>
      </c>
      <c r="K338" t="str">
        <f>IF('Crowdfunding Raw Data'!G338="failed", 'Crowdfunding Raw Data'!G338, "")</f>
        <v>failed</v>
      </c>
    </row>
    <row r="339" spans="1:11" x14ac:dyDescent="0.3">
      <c r="A339">
        <v>1095</v>
      </c>
      <c r="B339">
        <f>IF('Crowdfunding Raw Data'!G339="Successful", 'Crowdfunding Raw Data'!I339, "")</f>
        <v>1095</v>
      </c>
      <c r="C339" t="str">
        <f>IF('Crowdfunding Raw Data'!G339="Successful", 'Crowdfunding Raw Data'!G339, "")</f>
        <v>successful</v>
      </c>
      <c r="J339" t="str">
        <f>IF('Crowdfunding Raw Data'!G339="failed", 'Crowdfunding Raw Data'!I339, "")</f>
        <v/>
      </c>
      <c r="K339" t="str">
        <f>IF('Crowdfunding Raw Data'!G339="failed", 'Crowdfunding Raw Data'!G339, "")</f>
        <v/>
      </c>
    </row>
    <row r="340" spans="1:11" x14ac:dyDescent="0.3">
      <c r="A340">
        <v>1690</v>
      </c>
      <c r="B340">
        <f>IF('Crowdfunding Raw Data'!G340="Successful", 'Crowdfunding Raw Data'!I340, "")</f>
        <v>1690</v>
      </c>
      <c r="C340" t="str">
        <f>IF('Crowdfunding Raw Data'!G340="Successful", 'Crowdfunding Raw Data'!G340, "")</f>
        <v>successful</v>
      </c>
      <c r="J340" t="str">
        <f>IF('Crowdfunding Raw Data'!G340="failed", 'Crowdfunding Raw Data'!I340, "")</f>
        <v/>
      </c>
      <c r="K340" t="str">
        <f>IF('Crowdfunding Raw Data'!G340="failed", 'Crowdfunding Raw Data'!G340, "")</f>
        <v/>
      </c>
    </row>
    <row r="341" spans="1:11" x14ac:dyDescent="0.3">
      <c r="A341">
        <v>1297</v>
      </c>
      <c r="B341" t="str">
        <f>IF('Crowdfunding Raw Data'!G341="Successful", 'Crowdfunding Raw Data'!I341, "")</f>
        <v/>
      </c>
      <c r="C341" t="str">
        <f>IF('Crowdfunding Raw Data'!G341="Successful", 'Crowdfunding Raw Data'!G341, "")</f>
        <v/>
      </c>
      <c r="J341" t="str">
        <f>IF('Crowdfunding Raw Data'!G341="failed", 'Crowdfunding Raw Data'!I341, "")</f>
        <v/>
      </c>
      <c r="K341" t="str">
        <f>IF('Crowdfunding Raw Data'!G341="failed", 'Crowdfunding Raw Data'!G341, "")</f>
        <v/>
      </c>
    </row>
    <row r="342" spans="1:11" x14ac:dyDescent="0.3">
      <c r="A342">
        <v>393</v>
      </c>
      <c r="B342" t="str">
        <f>IF('Crowdfunding Raw Data'!G342="Successful", 'Crowdfunding Raw Data'!I342, "")</f>
        <v/>
      </c>
      <c r="C342" t="str">
        <f>IF('Crowdfunding Raw Data'!G342="Successful", 'Crowdfunding Raw Data'!G342, "")</f>
        <v/>
      </c>
      <c r="J342">
        <f>IF('Crowdfunding Raw Data'!G342="failed", 'Crowdfunding Raw Data'!I342, "")</f>
        <v>393</v>
      </c>
      <c r="K342" t="str">
        <f>IF('Crowdfunding Raw Data'!G342="failed", 'Crowdfunding Raw Data'!G342, "")</f>
        <v>failed</v>
      </c>
    </row>
    <row r="343" spans="1:11" x14ac:dyDescent="0.3">
      <c r="A343">
        <v>1257</v>
      </c>
      <c r="B343" t="str">
        <f>IF('Crowdfunding Raw Data'!G343="Successful", 'Crowdfunding Raw Data'!I343, "")</f>
        <v/>
      </c>
      <c r="C343" t="str">
        <f>IF('Crowdfunding Raw Data'!G343="Successful", 'Crowdfunding Raw Data'!G343, "")</f>
        <v/>
      </c>
      <c r="J343">
        <f>IF('Crowdfunding Raw Data'!G343="failed", 'Crowdfunding Raw Data'!I343, "")</f>
        <v>1257</v>
      </c>
      <c r="K343" t="str">
        <f>IF('Crowdfunding Raw Data'!G343="failed", 'Crowdfunding Raw Data'!G343, "")</f>
        <v>failed</v>
      </c>
    </row>
    <row r="344" spans="1:11" x14ac:dyDescent="0.3">
      <c r="A344">
        <v>328</v>
      </c>
      <c r="B344" t="str">
        <f>IF('Crowdfunding Raw Data'!G344="Successful", 'Crowdfunding Raw Data'!I344, "")</f>
        <v/>
      </c>
      <c r="C344" t="str">
        <f>IF('Crowdfunding Raw Data'!G344="Successful", 'Crowdfunding Raw Data'!G344, "")</f>
        <v/>
      </c>
      <c r="J344">
        <f>IF('Crowdfunding Raw Data'!G344="failed", 'Crowdfunding Raw Data'!I344, "")</f>
        <v>328</v>
      </c>
      <c r="K344" t="str">
        <f>IF('Crowdfunding Raw Data'!G344="failed", 'Crowdfunding Raw Data'!G344, "")</f>
        <v>failed</v>
      </c>
    </row>
    <row r="345" spans="1:11" x14ac:dyDescent="0.3">
      <c r="A345">
        <v>147</v>
      </c>
      <c r="B345" t="str">
        <f>IF('Crowdfunding Raw Data'!G345="Successful", 'Crowdfunding Raw Data'!I345, "")</f>
        <v/>
      </c>
      <c r="C345" t="str">
        <f>IF('Crowdfunding Raw Data'!G345="Successful", 'Crowdfunding Raw Data'!G345, "")</f>
        <v/>
      </c>
      <c r="J345">
        <f>IF('Crowdfunding Raw Data'!G345="failed", 'Crowdfunding Raw Data'!I345, "")</f>
        <v>147</v>
      </c>
      <c r="K345" t="str">
        <f>IF('Crowdfunding Raw Data'!G345="failed", 'Crowdfunding Raw Data'!G345, "")</f>
        <v>failed</v>
      </c>
    </row>
    <row r="346" spans="1:11" x14ac:dyDescent="0.3">
      <c r="A346">
        <v>830</v>
      </c>
      <c r="B346" t="str">
        <f>IF('Crowdfunding Raw Data'!G346="Successful", 'Crowdfunding Raw Data'!I346, "")</f>
        <v/>
      </c>
      <c r="C346" t="str">
        <f>IF('Crowdfunding Raw Data'!G346="Successful", 'Crowdfunding Raw Data'!G346, "")</f>
        <v/>
      </c>
      <c r="J346">
        <f>IF('Crowdfunding Raw Data'!G346="failed", 'Crowdfunding Raw Data'!I346, "")</f>
        <v>830</v>
      </c>
      <c r="K346" t="str">
        <f>IF('Crowdfunding Raw Data'!G346="failed", 'Crowdfunding Raw Data'!G346, "")</f>
        <v>failed</v>
      </c>
    </row>
    <row r="347" spans="1:11" x14ac:dyDescent="0.3">
      <c r="A347">
        <v>331</v>
      </c>
      <c r="B347" t="str">
        <f>IF('Crowdfunding Raw Data'!G347="Successful", 'Crowdfunding Raw Data'!I347, "")</f>
        <v/>
      </c>
      <c r="C347" t="str">
        <f>IF('Crowdfunding Raw Data'!G347="Successful", 'Crowdfunding Raw Data'!G347, "")</f>
        <v/>
      </c>
      <c r="J347">
        <f>IF('Crowdfunding Raw Data'!G347="failed", 'Crowdfunding Raw Data'!I347, "")</f>
        <v>331</v>
      </c>
      <c r="K347" t="str">
        <f>IF('Crowdfunding Raw Data'!G347="failed", 'Crowdfunding Raw Data'!G347, "")</f>
        <v>failed</v>
      </c>
    </row>
    <row r="348" spans="1:11" x14ac:dyDescent="0.3">
      <c r="A348">
        <v>25</v>
      </c>
      <c r="B348" t="str">
        <f>IF('Crowdfunding Raw Data'!G348="Successful", 'Crowdfunding Raw Data'!I348, "")</f>
        <v/>
      </c>
      <c r="C348" t="str">
        <f>IF('Crowdfunding Raw Data'!G348="Successful", 'Crowdfunding Raw Data'!G348, "")</f>
        <v/>
      </c>
      <c r="J348">
        <f>IF('Crowdfunding Raw Data'!G348="failed", 'Crowdfunding Raw Data'!I348, "")</f>
        <v>25</v>
      </c>
      <c r="K348" t="str">
        <f>IF('Crowdfunding Raw Data'!G348="failed", 'Crowdfunding Raw Data'!G348, "")</f>
        <v>failed</v>
      </c>
    </row>
    <row r="349" spans="1:11" x14ac:dyDescent="0.3">
      <c r="A349">
        <v>191</v>
      </c>
      <c r="B349">
        <f>IF('Crowdfunding Raw Data'!G349="Successful", 'Crowdfunding Raw Data'!I349, "")</f>
        <v>191</v>
      </c>
      <c r="C349" t="str">
        <f>IF('Crowdfunding Raw Data'!G349="Successful", 'Crowdfunding Raw Data'!G349, "")</f>
        <v>successful</v>
      </c>
      <c r="J349" t="str">
        <f>IF('Crowdfunding Raw Data'!G349="failed", 'Crowdfunding Raw Data'!I349, "")</f>
        <v/>
      </c>
      <c r="K349" t="str">
        <f>IF('Crowdfunding Raw Data'!G349="failed", 'Crowdfunding Raw Data'!G349, "")</f>
        <v/>
      </c>
    </row>
    <row r="350" spans="1:11" x14ac:dyDescent="0.3">
      <c r="A350">
        <v>3483</v>
      </c>
      <c r="B350" t="str">
        <f>IF('Crowdfunding Raw Data'!G350="Successful", 'Crowdfunding Raw Data'!I350, "")</f>
        <v/>
      </c>
      <c r="C350" t="str">
        <f>IF('Crowdfunding Raw Data'!G350="Successful", 'Crowdfunding Raw Data'!G350, "")</f>
        <v/>
      </c>
      <c r="J350">
        <f>IF('Crowdfunding Raw Data'!G350="failed", 'Crowdfunding Raw Data'!I350, "")</f>
        <v>3483</v>
      </c>
      <c r="K350" t="str">
        <f>IF('Crowdfunding Raw Data'!G350="failed", 'Crowdfunding Raw Data'!G350, "")</f>
        <v>failed</v>
      </c>
    </row>
    <row r="351" spans="1:11" x14ac:dyDescent="0.3">
      <c r="A351">
        <v>923</v>
      </c>
      <c r="B351" t="str">
        <f>IF('Crowdfunding Raw Data'!G351="Successful", 'Crowdfunding Raw Data'!I351, "")</f>
        <v/>
      </c>
      <c r="C351" t="str">
        <f>IF('Crowdfunding Raw Data'!G351="Successful", 'Crowdfunding Raw Data'!G351, "")</f>
        <v/>
      </c>
      <c r="J351">
        <f>IF('Crowdfunding Raw Data'!G351="failed", 'Crowdfunding Raw Data'!I351, "")</f>
        <v>923</v>
      </c>
      <c r="K351" t="str">
        <f>IF('Crowdfunding Raw Data'!G351="failed", 'Crowdfunding Raw Data'!G351, "")</f>
        <v>failed</v>
      </c>
    </row>
    <row r="352" spans="1:11" x14ac:dyDescent="0.3">
      <c r="A352">
        <v>1</v>
      </c>
      <c r="B352" t="str">
        <f>IF('Crowdfunding Raw Data'!G352="Successful", 'Crowdfunding Raw Data'!I352, "")</f>
        <v/>
      </c>
      <c r="C352" t="str">
        <f>IF('Crowdfunding Raw Data'!G352="Successful", 'Crowdfunding Raw Data'!G352, "")</f>
        <v/>
      </c>
      <c r="J352">
        <f>IF('Crowdfunding Raw Data'!G352="failed", 'Crowdfunding Raw Data'!I352, "")</f>
        <v>1</v>
      </c>
      <c r="K352" t="str">
        <f>IF('Crowdfunding Raw Data'!G352="failed", 'Crowdfunding Raw Data'!G352, "")</f>
        <v>failed</v>
      </c>
    </row>
    <row r="353" spans="1:11" x14ac:dyDescent="0.3">
      <c r="A353">
        <v>2013</v>
      </c>
      <c r="B353">
        <f>IF('Crowdfunding Raw Data'!G353="Successful", 'Crowdfunding Raw Data'!I353, "")</f>
        <v>2013</v>
      </c>
      <c r="C353" t="str">
        <f>IF('Crowdfunding Raw Data'!G353="Successful", 'Crowdfunding Raw Data'!G353, "")</f>
        <v>successful</v>
      </c>
      <c r="J353" t="str">
        <f>IF('Crowdfunding Raw Data'!G353="failed", 'Crowdfunding Raw Data'!I353, "")</f>
        <v/>
      </c>
      <c r="K353" t="str">
        <f>IF('Crowdfunding Raw Data'!G353="failed", 'Crowdfunding Raw Data'!G353, "")</f>
        <v/>
      </c>
    </row>
    <row r="354" spans="1:11" x14ac:dyDescent="0.3">
      <c r="A354">
        <v>33</v>
      </c>
      <c r="B354" t="str">
        <f>IF('Crowdfunding Raw Data'!G354="Successful", 'Crowdfunding Raw Data'!I354, "")</f>
        <v/>
      </c>
      <c r="C354" t="str">
        <f>IF('Crowdfunding Raw Data'!G354="Successful", 'Crowdfunding Raw Data'!G354, "")</f>
        <v/>
      </c>
      <c r="J354">
        <f>IF('Crowdfunding Raw Data'!G354="failed", 'Crowdfunding Raw Data'!I354, "")</f>
        <v>33</v>
      </c>
      <c r="K354" t="str">
        <f>IF('Crowdfunding Raw Data'!G354="failed", 'Crowdfunding Raw Data'!G354, "")</f>
        <v>failed</v>
      </c>
    </row>
    <row r="355" spans="1:11" x14ac:dyDescent="0.3">
      <c r="A355">
        <v>1703</v>
      </c>
      <c r="B355">
        <f>IF('Crowdfunding Raw Data'!G355="Successful", 'Crowdfunding Raw Data'!I355, "")</f>
        <v>1703</v>
      </c>
      <c r="C355" t="str">
        <f>IF('Crowdfunding Raw Data'!G355="Successful", 'Crowdfunding Raw Data'!G355, "")</f>
        <v>successful</v>
      </c>
      <c r="J355" t="str">
        <f>IF('Crowdfunding Raw Data'!G355="failed", 'Crowdfunding Raw Data'!I355, "")</f>
        <v/>
      </c>
      <c r="K355" t="str">
        <f>IF('Crowdfunding Raw Data'!G355="failed", 'Crowdfunding Raw Data'!G355, "")</f>
        <v/>
      </c>
    </row>
    <row r="356" spans="1:11" x14ac:dyDescent="0.3">
      <c r="A356">
        <v>80</v>
      </c>
      <c r="B356">
        <f>IF('Crowdfunding Raw Data'!G356="Successful", 'Crowdfunding Raw Data'!I356, "")</f>
        <v>80</v>
      </c>
      <c r="C356" t="str">
        <f>IF('Crowdfunding Raw Data'!G356="Successful", 'Crowdfunding Raw Data'!G356, "")</f>
        <v>successful</v>
      </c>
      <c r="J356" t="str">
        <f>IF('Crowdfunding Raw Data'!G356="failed", 'Crowdfunding Raw Data'!I356, "")</f>
        <v/>
      </c>
      <c r="K356" t="str">
        <f>IF('Crowdfunding Raw Data'!G356="failed", 'Crowdfunding Raw Data'!G356, "")</f>
        <v/>
      </c>
    </row>
    <row r="357" spans="1:11" x14ac:dyDescent="0.3">
      <c r="A357">
        <v>86</v>
      </c>
      <c r="B357" t="str">
        <f>IF('Crowdfunding Raw Data'!G357="Successful", 'Crowdfunding Raw Data'!I357, "")</f>
        <v/>
      </c>
      <c r="C357" t="str">
        <f>IF('Crowdfunding Raw Data'!G357="Successful", 'Crowdfunding Raw Data'!G357, "")</f>
        <v/>
      </c>
      <c r="J357" t="str">
        <f>IF('Crowdfunding Raw Data'!G357="failed", 'Crowdfunding Raw Data'!I357, "")</f>
        <v/>
      </c>
      <c r="K357" t="str">
        <f>IF('Crowdfunding Raw Data'!G357="failed", 'Crowdfunding Raw Data'!G357, "")</f>
        <v/>
      </c>
    </row>
    <row r="358" spans="1:11" x14ac:dyDescent="0.3">
      <c r="A358">
        <v>40</v>
      </c>
      <c r="B358" t="str">
        <f>IF('Crowdfunding Raw Data'!G358="Successful", 'Crowdfunding Raw Data'!I358, "")</f>
        <v/>
      </c>
      <c r="C358" t="str">
        <f>IF('Crowdfunding Raw Data'!G358="Successful", 'Crowdfunding Raw Data'!G358, "")</f>
        <v/>
      </c>
      <c r="J358">
        <f>IF('Crowdfunding Raw Data'!G358="failed", 'Crowdfunding Raw Data'!I358, "")</f>
        <v>40</v>
      </c>
      <c r="K358" t="str">
        <f>IF('Crowdfunding Raw Data'!G358="failed", 'Crowdfunding Raw Data'!G358, "")</f>
        <v>failed</v>
      </c>
    </row>
    <row r="359" spans="1:11" x14ac:dyDescent="0.3">
      <c r="A359">
        <v>41</v>
      </c>
      <c r="B359">
        <f>IF('Crowdfunding Raw Data'!G359="Successful", 'Crowdfunding Raw Data'!I359, "")</f>
        <v>41</v>
      </c>
      <c r="C359" t="str">
        <f>IF('Crowdfunding Raw Data'!G359="Successful", 'Crowdfunding Raw Data'!G359, "")</f>
        <v>successful</v>
      </c>
      <c r="J359" t="str">
        <f>IF('Crowdfunding Raw Data'!G359="failed", 'Crowdfunding Raw Data'!I359, "")</f>
        <v/>
      </c>
      <c r="K359" t="str">
        <f>IF('Crowdfunding Raw Data'!G359="failed", 'Crowdfunding Raw Data'!G359, "")</f>
        <v/>
      </c>
    </row>
    <row r="360" spans="1:11" x14ac:dyDescent="0.3">
      <c r="A360">
        <v>23</v>
      </c>
      <c r="B360" t="str">
        <f>IF('Crowdfunding Raw Data'!G360="Successful", 'Crowdfunding Raw Data'!I360, "")</f>
        <v/>
      </c>
      <c r="C360" t="str">
        <f>IF('Crowdfunding Raw Data'!G360="Successful", 'Crowdfunding Raw Data'!G360, "")</f>
        <v/>
      </c>
      <c r="J360">
        <f>IF('Crowdfunding Raw Data'!G360="failed", 'Crowdfunding Raw Data'!I360, "")</f>
        <v>23</v>
      </c>
      <c r="K360" t="str">
        <f>IF('Crowdfunding Raw Data'!G360="failed", 'Crowdfunding Raw Data'!G360, "")</f>
        <v>failed</v>
      </c>
    </row>
    <row r="361" spans="1:11" x14ac:dyDescent="0.3">
      <c r="A361">
        <v>187</v>
      </c>
      <c r="B361">
        <f>IF('Crowdfunding Raw Data'!G361="Successful", 'Crowdfunding Raw Data'!I361, "")</f>
        <v>187</v>
      </c>
      <c r="C361" t="str">
        <f>IF('Crowdfunding Raw Data'!G361="Successful", 'Crowdfunding Raw Data'!G361, "")</f>
        <v>successful</v>
      </c>
      <c r="J361" t="str">
        <f>IF('Crowdfunding Raw Data'!G361="failed", 'Crowdfunding Raw Data'!I361, "")</f>
        <v/>
      </c>
      <c r="K361" t="str">
        <f>IF('Crowdfunding Raw Data'!G361="failed", 'Crowdfunding Raw Data'!G361, "")</f>
        <v/>
      </c>
    </row>
    <row r="362" spans="1:11" x14ac:dyDescent="0.3">
      <c r="A362">
        <v>2875</v>
      </c>
      <c r="B362">
        <f>IF('Crowdfunding Raw Data'!G362="Successful", 'Crowdfunding Raw Data'!I362, "")</f>
        <v>2875</v>
      </c>
      <c r="C362" t="str">
        <f>IF('Crowdfunding Raw Data'!G362="Successful", 'Crowdfunding Raw Data'!G362, "")</f>
        <v>successful</v>
      </c>
      <c r="J362" t="str">
        <f>IF('Crowdfunding Raw Data'!G362="failed", 'Crowdfunding Raw Data'!I362, "")</f>
        <v/>
      </c>
      <c r="K362" t="str">
        <f>IF('Crowdfunding Raw Data'!G362="failed", 'Crowdfunding Raw Data'!G362, "")</f>
        <v/>
      </c>
    </row>
    <row r="363" spans="1:11" x14ac:dyDescent="0.3">
      <c r="A363">
        <v>88</v>
      </c>
      <c r="B363">
        <f>IF('Crowdfunding Raw Data'!G363="Successful", 'Crowdfunding Raw Data'!I363, "")</f>
        <v>88</v>
      </c>
      <c r="C363" t="str">
        <f>IF('Crowdfunding Raw Data'!G363="Successful", 'Crowdfunding Raw Data'!G363, "")</f>
        <v>successful</v>
      </c>
      <c r="J363" t="str">
        <f>IF('Crowdfunding Raw Data'!G363="failed", 'Crowdfunding Raw Data'!I363, "")</f>
        <v/>
      </c>
      <c r="K363" t="str">
        <f>IF('Crowdfunding Raw Data'!G363="failed", 'Crowdfunding Raw Data'!G363, "")</f>
        <v/>
      </c>
    </row>
    <row r="364" spans="1:11" x14ac:dyDescent="0.3">
      <c r="A364">
        <v>191</v>
      </c>
      <c r="B364">
        <f>IF('Crowdfunding Raw Data'!G364="Successful", 'Crowdfunding Raw Data'!I364, "")</f>
        <v>191</v>
      </c>
      <c r="C364" t="str">
        <f>IF('Crowdfunding Raw Data'!G364="Successful", 'Crowdfunding Raw Data'!G364, "")</f>
        <v>successful</v>
      </c>
      <c r="J364" t="str">
        <f>IF('Crowdfunding Raw Data'!G364="failed", 'Crowdfunding Raw Data'!I364, "")</f>
        <v/>
      </c>
      <c r="K364" t="str">
        <f>IF('Crowdfunding Raw Data'!G364="failed", 'Crowdfunding Raw Data'!G364, "")</f>
        <v/>
      </c>
    </row>
    <row r="365" spans="1:11" x14ac:dyDescent="0.3">
      <c r="A365">
        <v>139</v>
      </c>
      <c r="B365">
        <f>IF('Crowdfunding Raw Data'!G365="Successful", 'Crowdfunding Raw Data'!I365, "")</f>
        <v>139</v>
      </c>
      <c r="C365" t="str">
        <f>IF('Crowdfunding Raw Data'!G365="Successful", 'Crowdfunding Raw Data'!G365, "")</f>
        <v>successful</v>
      </c>
      <c r="J365" t="str">
        <f>IF('Crowdfunding Raw Data'!G365="failed", 'Crowdfunding Raw Data'!I365, "")</f>
        <v/>
      </c>
      <c r="K365" t="str">
        <f>IF('Crowdfunding Raw Data'!G365="failed", 'Crowdfunding Raw Data'!G365, "")</f>
        <v/>
      </c>
    </row>
    <row r="366" spans="1:11" x14ac:dyDescent="0.3">
      <c r="A366">
        <v>186</v>
      </c>
      <c r="B366">
        <f>IF('Crowdfunding Raw Data'!G366="Successful", 'Crowdfunding Raw Data'!I366, "")</f>
        <v>186</v>
      </c>
      <c r="C366" t="str">
        <f>IF('Crowdfunding Raw Data'!G366="Successful", 'Crowdfunding Raw Data'!G366, "")</f>
        <v>successful</v>
      </c>
      <c r="J366" t="str">
        <f>IF('Crowdfunding Raw Data'!G366="failed", 'Crowdfunding Raw Data'!I366, "")</f>
        <v/>
      </c>
      <c r="K366" t="str">
        <f>IF('Crowdfunding Raw Data'!G366="failed", 'Crowdfunding Raw Data'!G366, "")</f>
        <v/>
      </c>
    </row>
    <row r="367" spans="1:11" x14ac:dyDescent="0.3">
      <c r="A367">
        <v>112</v>
      </c>
      <c r="B367">
        <f>IF('Crowdfunding Raw Data'!G367="Successful", 'Crowdfunding Raw Data'!I367, "")</f>
        <v>112</v>
      </c>
      <c r="C367" t="str">
        <f>IF('Crowdfunding Raw Data'!G367="Successful", 'Crowdfunding Raw Data'!G367, "")</f>
        <v>successful</v>
      </c>
      <c r="J367" t="str">
        <f>IF('Crowdfunding Raw Data'!G367="failed", 'Crowdfunding Raw Data'!I367, "")</f>
        <v/>
      </c>
      <c r="K367" t="str">
        <f>IF('Crowdfunding Raw Data'!G367="failed", 'Crowdfunding Raw Data'!G367, "")</f>
        <v/>
      </c>
    </row>
    <row r="368" spans="1:11" x14ac:dyDescent="0.3">
      <c r="A368">
        <v>101</v>
      </c>
      <c r="B368">
        <f>IF('Crowdfunding Raw Data'!G368="Successful", 'Crowdfunding Raw Data'!I368, "")</f>
        <v>101</v>
      </c>
      <c r="C368" t="str">
        <f>IF('Crowdfunding Raw Data'!G368="Successful", 'Crowdfunding Raw Data'!G368, "")</f>
        <v>successful</v>
      </c>
      <c r="J368" t="str">
        <f>IF('Crowdfunding Raw Data'!G368="failed", 'Crowdfunding Raw Data'!I368, "")</f>
        <v/>
      </c>
      <c r="K368" t="str">
        <f>IF('Crowdfunding Raw Data'!G368="failed", 'Crowdfunding Raw Data'!G368, "")</f>
        <v/>
      </c>
    </row>
    <row r="369" spans="1:11" x14ac:dyDescent="0.3">
      <c r="A369">
        <v>75</v>
      </c>
      <c r="B369" t="str">
        <f>IF('Crowdfunding Raw Data'!G369="Successful", 'Crowdfunding Raw Data'!I369, "")</f>
        <v/>
      </c>
      <c r="C369" t="str">
        <f>IF('Crowdfunding Raw Data'!G369="Successful", 'Crowdfunding Raw Data'!G369, "")</f>
        <v/>
      </c>
      <c r="J369">
        <f>IF('Crowdfunding Raw Data'!G369="failed", 'Crowdfunding Raw Data'!I369, "")</f>
        <v>75</v>
      </c>
      <c r="K369" t="str">
        <f>IF('Crowdfunding Raw Data'!G369="failed", 'Crowdfunding Raw Data'!G369, "")</f>
        <v>failed</v>
      </c>
    </row>
    <row r="370" spans="1:11" x14ac:dyDescent="0.3">
      <c r="A370">
        <v>206</v>
      </c>
      <c r="B370">
        <f>IF('Crowdfunding Raw Data'!G370="Successful", 'Crowdfunding Raw Data'!I370, "")</f>
        <v>206</v>
      </c>
      <c r="C370" t="str">
        <f>IF('Crowdfunding Raw Data'!G370="Successful", 'Crowdfunding Raw Data'!G370, "")</f>
        <v>successful</v>
      </c>
      <c r="J370" t="str">
        <f>IF('Crowdfunding Raw Data'!G370="failed", 'Crowdfunding Raw Data'!I370, "")</f>
        <v/>
      </c>
      <c r="K370" t="str">
        <f>IF('Crowdfunding Raw Data'!G370="failed", 'Crowdfunding Raw Data'!G370, "")</f>
        <v/>
      </c>
    </row>
    <row r="371" spans="1:11" x14ac:dyDescent="0.3">
      <c r="A371">
        <v>154</v>
      </c>
      <c r="B371">
        <f>IF('Crowdfunding Raw Data'!G371="Successful", 'Crowdfunding Raw Data'!I371, "")</f>
        <v>154</v>
      </c>
      <c r="C371" t="str">
        <f>IF('Crowdfunding Raw Data'!G371="Successful", 'Crowdfunding Raw Data'!G371, "")</f>
        <v>successful</v>
      </c>
      <c r="J371" t="str">
        <f>IF('Crowdfunding Raw Data'!G371="failed", 'Crowdfunding Raw Data'!I371, "")</f>
        <v/>
      </c>
      <c r="K371" t="str">
        <f>IF('Crowdfunding Raw Data'!G371="failed", 'Crowdfunding Raw Data'!G371, "")</f>
        <v/>
      </c>
    </row>
    <row r="372" spans="1:11" x14ac:dyDescent="0.3">
      <c r="A372">
        <v>5966</v>
      </c>
      <c r="B372">
        <f>IF('Crowdfunding Raw Data'!G372="Successful", 'Crowdfunding Raw Data'!I372, "")</f>
        <v>5966</v>
      </c>
      <c r="C372" t="str">
        <f>IF('Crowdfunding Raw Data'!G372="Successful", 'Crowdfunding Raw Data'!G372, "")</f>
        <v>successful</v>
      </c>
      <c r="J372" t="str">
        <f>IF('Crowdfunding Raw Data'!G372="failed", 'Crowdfunding Raw Data'!I372, "")</f>
        <v/>
      </c>
      <c r="K372" t="str">
        <f>IF('Crowdfunding Raw Data'!G372="failed", 'Crowdfunding Raw Data'!G372, "")</f>
        <v/>
      </c>
    </row>
    <row r="373" spans="1:11" x14ac:dyDescent="0.3">
      <c r="A373">
        <v>2176</v>
      </c>
      <c r="B373" t="str">
        <f>IF('Crowdfunding Raw Data'!G373="Successful", 'Crowdfunding Raw Data'!I373, "")</f>
        <v/>
      </c>
      <c r="C373" t="str">
        <f>IF('Crowdfunding Raw Data'!G373="Successful", 'Crowdfunding Raw Data'!G373, "")</f>
        <v/>
      </c>
      <c r="J373">
        <f>IF('Crowdfunding Raw Data'!G373="failed", 'Crowdfunding Raw Data'!I373, "")</f>
        <v>2176</v>
      </c>
      <c r="K373" t="str">
        <f>IF('Crowdfunding Raw Data'!G373="failed", 'Crowdfunding Raw Data'!G373, "")</f>
        <v>failed</v>
      </c>
    </row>
    <row r="374" spans="1:11" x14ac:dyDescent="0.3">
      <c r="A374">
        <v>169</v>
      </c>
      <c r="B374">
        <f>IF('Crowdfunding Raw Data'!G374="Successful", 'Crowdfunding Raw Data'!I374, "")</f>
        <v>169</v>
      </c>
      <c r="C374" t="str">
        <f>IF('Crowdfunding Raw Data'!G374="Successful", 'Crowdfunding Raw Data'!G374, "")</f>
        <v>successful</v>
      </c>
      <c r="J374" t="str">
        <f>IF('Crowdfunding Raw Data'!G374="failed", 'Crowdfunding Raw Data'!I374, "")</f>
        <v/>
      </c>
      <c r="K374" t="str">
        <f>IF('Crowdfunding Raw Data'!G374="failed", 'Crowdfunding Raw Data'!G374, "")</f>
        <v/>
      </c>
    </row>
    <row r="375" spans="1:11" x14ac:dyDescent="0.3">
      <c r="A375">
        <v>2106</v>
      </c>
      <c r="B375">
        <f>IF('Crowdfunding Raw Data'!G375="Successful", 'Crowdfunding Raw Data'!I375, "")</f>
        <v>2106</v>
      </c>
      <c r="C375" t="str">
        <f>IF('Crowdfunding Raw Data'!G375="Successful", 'Crowdfunding Raw Data'!G375, "")</f>
        <v>successful</v>
      </c>
      <c r="J375" t="str">
        <f>IF('Crowdfunding Raw Data'!G375="failed", 'Crowdfunding Raw Data'!I375, "")</f>
        <v/>
      </c>
      <c r="K375" t="str">
        <f>IF('Crowdfunding Raw Data'!G375="failed", 'Crowdfunding Raw Data'!G375, "")</f>
        <v/>
      </c>
    </row>
    <row r="376" spans="1:11" x14ac:dyDescent="0.3">
      <c r="A376">
        <v>441</v>
      </c>
      <c r="B376" t="str">
        <f>IF('Crowdfunding Raw Data'!G376="Successful", 'Crowdfunding Raw Data'!I376, "")</f>
        <v/>
      </c>
      <c r="C376" t="str">
        <f>IF('Crowdfunding Raw Data'!G376="Successful", 'Crowdfunding Raw Data'!G376, "")</f>
        <v/>
      </c>
      <c r="J376">
        <f>IF('Crowdfunding Raw Data'!G376="failed", 'Crowdfunding Raw Data'!I376, "")</f>
        <v>441</v>
      </c>
      <c r="K376" t="str">
        <f>IF('Crowdfunding Raw Data'!G376="failed", 'Crowdfunding Raw Data'!G376, "")</f>
        <v>failed</v>
      </c>
    </row>
    <row r="377" spans="1:11" x14ac:dyDescent="0.3">
      <c r="A377">
        <v>25</v>
      </c>
      <c r="B377" t="str">
        <f>IF('Crowdfunding Raw Data'!G377="Successful", 'Crowdfunding Raw Data'!I377, "")</f>
        <v/>
      </c>
      <c r="C377" t="str">
        <f>IF('Crowdfunding Raw Data'!G377="Successful", 'Crowdfunding Raw Data'!G377, "")</f>
        <v/>
      </c>
      <c r="J377">
        <f>IF('Crowdfunding Raw Data'!G377="failed", 'Crowdfunding Raw Data'!I377, "")</f>
        <v>25</v>
      </c>
      <c r="K377" t="str">
        <f>IF('Crowdfunding Raw Data'!G377="failed", 'Crowdfunding Raw Data'!G377, "")</f>
        <v>failed</v>
      </c>
    </row>
    <row r="378" spans="1:11" x14ac:dyDescent="0.3">
      <c r="A378">
        <v>131</v>
      </c>
      <c r="B378">
        <f>IF('Crowdfunding Raw Data'!G378="Successful", 'Crowdfunding Raw Data'!I378, "")</f>
        <v>131</v>
      </c>
      <c r="C378" t="str">
        <f>IF('Crowdfunding Raw Data'!G378="Successful", 'Crowdfunding Raw Data'!G378, "")</f>
        <v>successful</v>
      </c>
      <c r="J378" t="str">
        <f>IF('Crowdfunding Raw Data'!G378="failed", 'Crowdfunding Raw Data'!I378, "")</f>
        <v/>
      </c>
      <c r="K378" t="str">
        <f>IF('Crowdfunding Raw Data'!G378="failed", 'Crowdfunding Raw Data'!G378, "")</f>
        <v/>
      </c>
    </row>
    <row r="379" spans="1:11" x14ac:dyDescent="0.3">
      <c r="A379">
        <v>127</v>
      </c>
      <c r="B379" t="str">
        <f>IF('Crowdfunding Raw Data'!G379="Successful", 'Crowdfunding Raw Data'!I379, "")</f>
        <v/>
      </c>
      <c r="C379" t="str">
        <f>IF('Crowdfunding Raw Data'!G379="Successful", 'Crowdfunding Raw Data'!G379, "")</f>
        <v/>
      </c>
      <c r="J379">
        <f>IF('Crowdfunding Raw Data'!G379="failed", 'Crowdfunding Raw Data'!I379, "")</f>
        <v>127</v>
      </c>
      <c r="K379" t="str">
        <f>IF('Crowdfunding Raw Data'!G379="failed", 'Crowdfunding Raw Data'!G379, "")</f>
        <v>failed</v>
      </c>
    </row>
    <row r="380" spans="1:11" x14ac:dyDescent="0.3">
      <c r="A380">
        <v>355</v>
      </c>
      <c r="B380" t="str">
        <f>IF('Crowdfunding Raw Data'!G380="Successful", 'Crowdfunding Raw Data'!I380, "")</f>
        <v/>
      </c>
      <c r="C380" t="str">
        <f>IF('Crowdfunding Raw Data'!G380="Successful", 'Crowdfunding Raw Data'!G380, "")</f>
        <v/>
      </c>
      <c r="J380">
        <f>IF('Crowdfunding Raw Data'!G380="failed", 'Crowdfunding Raw Data'!I380, "")</f>
        <v>355</v>
      </c>
      <c r="K380" t="str">
        <f>IF('Crowdfunding Raw Data'!G380="failed", 'Crowdfunding Raw Data'!G380, "")</f>
        <v>failed</v>
      </c>
    </row>
    <row r="381" spans="1:11" x14ac:dyDescent="0.3">
      <c r="A381">
        <v>44</v>
      </c>
      <c r="B381" t="str">
        <f>IF('Crowdfunding Raw Data'!G381="Successful", 'Crowdfunding Raw Data'!I381, "")</f>
        <v/>
      </c>
      <c r="C381" t="str">
        <f>IF('Crowdfunding Raw Data'!G381="Successful", 'Crowdfunding Raw Data'!G381, "")</f>
        <v/>
      </c>
      <c r="J381">
        <f>IF('Crowdfunding Raw Data'!G381="failed", 'Crowdfunding Raw Data'!I381, "")</f>
        <v>44</v>
      </c>
      <c r="K381" t="str">
        <f>IF('Crowdfunding Raw Data'!G381="failed", 'Crowdfunding Raw Data'!G381, "")</f>
        <v>failed</v>
      </c>
    </row>
    <row r="382" spans="1:11" x14ac:dyDescent="0.3">
      <c r="A382">
        <v>84</v>
      </c>
      <c r="B382">
        <f>IF('Crowdfunding Raw Data'!G382="Successful", 'Crowdfunding Raw Data'!I382, "")</f>
        <v>84</v>
      </c>
      <c r="C382" t="str">
        <f>IF('Crowdfunding Raw Data'!G382="Successful", 'Crowdfunding Raw Data'!G382, "")</f>
        <v>successful</v>
      </c>
      <c r="J382" t="str">
        <f>IF('Crowdfunding Raw Data'!G382="failed", 'Crowdfunding Raw Data'!I382, "")</f>
        <v/>
      </c>
      <c r="K382" t="str">
        <f>IF('Crowdfunding Raw Data'!G382="failed", 'Crowdfunding Raw Data'!G382, "")</f>
        <v/>
      </c>
    </row>
    <row r="383" spans="1:11" x14ac:dyDescent="0.3">
      <c r="A383">
        <v>155</v>
      </c>
      <c r="B383">
        <f>IF('Crowdfunding Raw Data'!G383="Successful", 'Crowdfunding Raw Data'!I383, "")</f>
        <v>155</v>
      </c>
      <c r="C383" t="str">
        <f>IF('Crowdfunding Raw Data'!G383="Successful", 'Crowdfunding Raw Data'!G383, "")</f>
        <v>successful</v>
      </c>
      <c r="J383" t="str">
        <f>IF('Crowdfunding Raw Data'!G383="failed", 'Crowdfunding Raw Data'!I383, "")</f>
        <v/>
      </c>
      <c r="K383" t="str">
        <f>IF('Crowdfunding Raw Data'!G383="failed", 'Crowdfunding Raw Data'!G383, "")</f>
        <v/>
      </c>
    </row>
    <row r="384" spans="1:11" x14ac:dyDescent="0.3">
      <c r="A384">
        <v>67</v>
      </c>
      <c r="B384" t="str">
        <f>IF('Crowdfunding Raw Data'!G384="Successful", 'Crowdfunding Raw Data'!I384, "")</f>
        <v/>
      </c>
      <c r="C384" t="str">
        <f>IF('Crowdfunding Raw Data'!G384="Successful", 'Crowdfunding Raw Data'!G384, "")</f>
        <v/>
      </c>
      <c r="J384">
        <f>IF('Crowdfunding Raw Data'!G384="failed", 'Crowdfunding Raw Data'!I384, "")</f>
        <v>67</v>
      </c>
      <c r="K384" t="str">
        <f>IF('Crowdfunding Raw Data'!G384="failed", 'Crowdfunding Raw Data'!G384, "")</f>
        <v>failed</v>
      </c>
    </row>
    <row r="385" spans="1:11" x14ac:dyDescent="0.3">
      <c r="A385">
        <v>189</v>
      </c>
      <c r="B385">
        <f>IF('Crowdfunding Raw Data'!G385="Successful", 'Crowdfunding Raw Data'!I385, "")</f>
        <v>189</v>
      </c>
      <c r="C385" t="str">
        <f>IF('Crowdfunding Raw Data'!G385="Successful", 'Crowdfunding Raw Data'!G385, "")</f>
        <v>successful</v>
      </c>
      <c r="J385" t="str">
        <f>IF('Crowdfunding Raw Data'!G385="failed", 'Crowdfunding Raw Data'!I385, "")</f>
        <v/>
      </c>
      <c r="K385" t="str">
        <f>IF('Crowdfunding Raw Data'!G385="failed", 'Crowdfunding Raw Data'!G385, "")</f>
        <v/>
      </c>
    </row>
    <row r="386" spans="1:11" x14ac:dyDescent="0.3">
      <c r="A386">
        <v>4799</v>
      </c>
      <c r="B386">
        <f>IF('Crowdfunding Raw Data'!G386="Successful", 'Crowdfunding Raw Data'!I386, "")</f>
        <v>4799</v>
      </c>
      <c r="C386" t="str">
        <f>IF('Crowdfunding Raw Data'!G386="Successful", 'Crowdfunding Raw Data'!G386, "")</f>
        <v>successful</v>
      </c>
      <c r="J386" t="str">
        <f>IF('Crowdfunding Raw Data'!G386="failed", 'Crowdfunding Raw Data'!I386, "")</f>
        <v/>
      </c>
      <c r="K386" t="str">
        <f>IF('Crowdfunding Raw Data'!G386="failed", 'Crowdfunding Raw Data'!G386, "")</f>
        <v/>
      </c>
    </row>
    <row r="387" spans="1:11" x14ac:dyDescent="0.3">
      <c r="A387">
        <v>1137</v>
      </c>
      <c r="B387">
        <f>IF('Crowdfunding Raw Data'!G387="Successful", 'Crowdfunding Raw Data'!I387, "")</f>
        <v>1137</v>
      </c>
      <c r="C387" t="str">
        <f>IF('Crowdfunding Raw Data'!G387="Successful", 'Crowdfunding Raw Data'!G387, "")</f>
        <v>successful</v>
      </c>
      <c r="J387" t="str">
        <f>IF('Crowdfunding Raw Data'!G387="failed", 'Crowdfunding Raw Data'!I387, "")</f>
        <v/>
      </c>
      <c r="K387" t="str">
        <f>IF('Crowdfunding Raw Data'!G387="failed", 'Crowdfunding Raw Data'!G387, "")</f>
        <v/>
      </c>
    </row>
    <row r="388" spans="1:11" x14ac:dyDescent="0.3">
      <c r="A388">
        <v>1068</v>
      </c>
      <c r="B388" t="str">
        <f>IF('Crowdfunding Raw Data'!G388="Successful", 'Crowdfunding Raw Data'!I388, "")</f>
        <v/>
      </c>
      <c r="C388" t="str">
        <f>IF('Crowdfunding Raw Data'!G388="Successful", 'Crowdfunding Raw Data'!G388, "")</f>
        <v/>
      </c>
      <c r="J388">
        <f>IF('Crowdfunding Raw Data'!G388="failed", 'Crowdfunding Raw Data'!I388, "")</f>
        <v>1068</v>
      </c>
      <c r="K388" t="str">
        <f>IF('Crowdfunding Raw Data'!G388="failed", 'Crowdfunding Raw Data'!G388, "")</f>
        <v>failed</v>
      </c>
    </row>
    <row r="389" spans="1:11" x14ac:dyDescent="0.3">
      <c r="A389">
        <v>424</v>
      </c>
      <c r="B389" t="str">
        <f>IF('Crowdfunding Raw Data'!G389="Successful", 'Crowdfunding Raw Data'!I389, "")</f>
        <v/>
      </c>
      <c r="C389" t="str">
        <f>IF('Crowdfunding Raw Data'!G389="Successful", 'Crowdfunding Raw Data'!G389, "")</f>
        <v/>
      </c>
      <c r="J389">
        <f>IF('Crowdfunding Raw Data'!G389="failed", 'Crowdfunding Raw Data'!I389, "")</f>
        <v>424</v>
      </c>
      <c r="K389" t="str">
        <f>IF('Crowdfunding Raw Data'!G389="failed", 'Crowdfunding Raw Data'!G389, "")</f>
        <v>failed</v>
      </c>
    </row>
    <row r="390" spans="1:11" x14ac:dyDescent="0.3">
      <c r="A390">
        <v>145</v>
      </c>
      <c r="B390" t="str">
        <f>IF('Crowdfunding Raw Data'!G390="Successful", 'Crowdfunding Raw Data'!I390, "")</f>
        <v/>
      </c>
      <c r="C390" t="str">
        <f>IF('Crowdfunding Raw Data'!G390="Successful", 'Crowdfunding Raw Data'!G390, "")</f>
        <v/>
      </c>
      <c r="J390" t="str">
        <f>IF('Crowdfunding Raw Data'!G390="failed", 'Crowdfunding Raw Data'!I390, "")</f>
        <v/>
      </c>
      <c r="K390" t="str">
        <f>IF('Crowdfunding Raw Data'!G390="failed", 'Crowdfunding Raw Data'!G390, "")</f>
        <v/>
      </c>
    </row>
    <row r="391" spans="1:11" x14ac:dyDescent="0.3">
      <c r="A391">
        <v>1152</v>
      </c>
      <c r="B391">
        <f>IF('Crowdfunding Raw Data'!G391="Successful", 'Crowdfunding Raw Data'!I391, "")</f>
        <v>1152</v>
      </c>
      <c r="C391" t="str">
        <f>IF('Crowdfunding Raw Data'!G391="Successful", 'Crowdfunding Raw Data'!G391, "")</f>
        <v>successful</v>
      </c>
      <c r="J391" t="str">
        <f>IF('Crowdfunding Raw Data'!G391="failed", 'Crowdfunding Raw Data'!I391, "")</f>
        <v/>
      </c>
      <c r="K391" t="str">
        <f>IF('Crowdfunding Raw Data'!G391="failed", 'Crowdfunding Raw Data'!G391, "")</f>
        <v/>
      </c>
    </row>
    <row r="392" spans="1:11" x14ac:dyDescent="0.3">
      <c r="A392">
        <v>50</v>
      </c>
      <c r="B392">
        <f>IF('Crowdfunding Raw Data'!G392="Successful", 'Crowdfunding Raw Data'!I392, "")</f>
        <v>50</v>
      </c>
      <c r="C392" t="str">
        <f>IF('Crowdfunding Raw Data'!G392="Successful", 'Crowdfunding Raw Data'!G392, "")</f>
        <v>successful</v>
      </c>
      <c r="J392" t="str">
        <f>IF('Crowdfunding Raw Data'!G392="failed", 'Crowdfunding Raw Data'!I392, "")</f>
        <v/>
      </c>
      <c r="K392" t="str">
        <f>IF('Crowdfunding Raw Data'!G392="failed", 'Crowdfunding Raw Data'!G392, "")</f>
        <v/>
      </c>
    </row>
    <row r="393" spans="1:11" x14ac:dyDescent="0.3">
      <c r="A393">
        <v>151</v>
      </c>
      <c r="B393" t="str">
        <f>IF('Crowdfunding Raw Data'!G393="Successful", 'Crowdfunding Raw Data'!I393, "")</f>
        <v/>
      </c>
      <c r="C393" t="str">
        <f>IF('Crowdfunding Raw Data'!G393="Successful", 'Crowdfunding Raw Data'!G393, "")</f>
        <v/>
      </c>
      <c r="J393">
        <f>IF('Crowdfunding Raw Data'!G393="failed", 'Crowdfunding Raw Data'!I393, "")</f>
        <v>151</v>
      </c>
      <c r="K393" t="str">
        <f>IF('Crowdfunding Raw Data'!G393="failed", 'Crowdfunding Raw Data'!G393, "")</f>
        <v>failed</v>
      </c>
    </row>
    <row r="394" spans="1:11" x14ac:dyDescent="0.3">
      <c r="A394">
        <v>1608</v>
      </c>
      <c r="B394" t="str">
        <f>IF('Crowdfunding Raw Data'!G394="Successful", 'Crowdfunding Raw Data'!I394, "")</f>
        <v/>
      </c>
      <c r="C394" t="str">
        <f>IF('Crowdfunding Raw Data'!G394="Successful", 'Crowdfunding Raw Data'!G394, "")</f>
        <v/>
      </c>
      <c r="J394">
        <f>IF('Crowdfunding Raw Data'!G394="failed", 'Crowdfunding Raw Data'!I394, "")</f>
        <v>1608</v>
      </c>
      <c r="K394" t="str">
        <f>IF('Crowdfunding Raw Data'!G394="failed", 'Crowdfunding Raw Data'!G394, "")</f>
        <v>failed</v>
      </c>
    </row>
    <row r="395" spans="1:11" x14ac:dyDescent="0.3">
      <c r="A395">
        <v>3059</v>
      </c>
      <c r="B395">
        <f>IF('Crowdfunding Raw Data'!G395="Successful", 'Crowdfunding Raw Data'!I395, "")</f>
        <v>3059</v>
      </c>
      <c r="C395" t="str">
        <f>IF('Crowdfunding Raw Data'!G395="Successful", 'Crowdfunding Raw Data'!G395, "")</f>
        <v>successful</v>
      </c>
      <c r="J395" t="str">
        <f>IF('Crowdfunding Raw Data'!G395="failed", 'Crowdfunding Raw Data'!I395, "")</f>
        <v/>
      </c>
      <c r="K395" t="str">
        <f>IF('Crowdfunding Raw Data'!G395="failed", 'Crowdfunding Raw Data'!G395, "")</f>
        <v/>
      </c>
    </row>
    <row r="396" spans="1:11" x14ac:dyDescent="0.3">
      <c r="A396">
        <v>34</v>
      </c>
      <c r="B396">
        <f>IF('Crowdfunding Raw Data'!G396="Successful", 'Crowdfunding Raw Data'!I396, "")</f>
        <v>34</v>
      </c>
      <c r="C396" t="str">
        <f>IF('Crowdfunding Raw Data'!G396="Successful", 'Crowdfunding Raw Data'!G396, "")</f>
        <v>successful</v>
      </c>
      <c r="J396" t="str">
        <f>IF('Crowdfunding Raw Data'!G396="failed", 'Crowdfunding Raw Data'!I396, "")</f>
        <v/>
      </c>
      <c r="K396" t="str">
        <f>IF('Crowdfunding Raw Data'!G396="failed", 'Crowdfunding Raw Data'!G396, "")</f>
        <v/>
      </c>
    </row>
    <row r="397" spans="1:11" x14ac:dyDescent="0.3">
      <c r="A397">
        <v>220</v>
      </c>
      <c r="B397">
        <f>IF('Crowdfunding Raw Data'!G397="Successful", 'Crowdfunding Raw Data'!I397, "")</f>
        <v>220</v>
      </c>
      <c r="C397" t="str">
        <f>IF('Crowdfunding Raw Data'!G397="Successful", 'Crowdfunding Raw Data'!G397, "")</f>
        <v>successful</v>
      </c>
      <c r="J397" t="str">
        <f>IF('Crowdfunding Raw Data'!G397="failed", 'Crowdfunding Raw Data'!I397, "")</f>
        <v/>
      </c>
      <c r="K397" t="str">
        <f>IF('Crowdfunding Raw Data'!G397="failed", 'Crowdfunding Raw Data'!G397, "")</f>
        <v/>
      </c>
    </row>
    <row r="398" spans="1:11" x14ac:dyDescent="0.3">
      <c r="A398">
        <v>1604</v>
      </c>
      <c r="B398">
        <f>IF('Crowdfunding Raw Data'!G398="Successful", 'Crowdfunding Raw Data'!I398, "")</f>
        <v>1604</v>
      </c>
      <c r="C398" t="str">
        <f>IF('Crowdfunding Raw Data'!G398="Successful", 'Crowdfunding Raw Data'!G398, "")</f>
        <v>successful</v>
      </c>
      <c r="J398" t="str">
        <f>IF('Crowdfunding Raw Data'!G398="failed", 'Crowdfunding Raw Data'!I398, "")</f>
        <v/>
      </c>
      <c r="K398" t="str">
        <f>IF('Crowdfunding Raw Data'!G398="failed", 'Crowdfunding Raw Data'!G398, "")</f>
        <v/>
      </c>
    </row>
    <row r="399" spans="1:11" x14ac:dyDescent="0.3">
      <c r="A399">
        <v>454</v>
      </c>
      <c r="B399">
        <f>IF('Crowdfunding Raw Data'!G399="Successful", 'Crowdfunding Raw Data'!I399, "")</f>
        <v>454</v>
      </c>
      <c r="C399" t="str">
        <f>IF('Crowdfunding Raw Data'!G399="Successful", 'Crowdfunding Raw Data'!G399, "")</f>
        <v>successful</v>
      </c>
      <c r="J399" t="str">
        <f>IF('Crowdfunding Raw Data'!G399="failed", 'Crowdfunding Raw Data'!I399, "")</f>
        <v/>
      </c>
      <c r="K399" t="str">
        <f>IF('Crowdfunding Raw Data'!G399="failed", 'Crowdfunding Raw Data'!G399, "")</f>
        <v/>
      </c>
    </row>
    <row r="400" spans="1:11" x14ac:dyDescent="0.3">
      <c r="A400">
        <v>123</v>
      </c>
      <c r="B400">
        <f>IF('Crowdfunding Raw Data'!G400="Successful", 'Crowdfunding Raw Data'!I400, "")</f>
        <v>123</v>
      </c>
      <c r="C400" t="str">
        <f>IF('Crowdfunding Raw Data'!G400="Successful", 'Crowdfunding Raw Data'!G400, "")</f>
        <v>successful</v>
      </c>
      <c r="J400" t="str">
        <f>IF('Crowdfunding Raw Data'!G400="failed", 'Crowdfunding Raw Data'!I400, "")</f>
        <v/>
      </c>
      <c r="K400" t="str">
        <f>IF('Crowdfunding Raw Data'!G400="failed", 'Crowdfunding Raw Data'!G400, "")</f>
        <v/>
      </c>
    </row>
    <row r="401" spans="1:11" x14ac:dyDescent="0.3">
      <c r="A401">
        <v>941</v>
      </c>
      <c r="B401" t="str">
        <f>IF('Crowdfunding Raw Data'!G401="Successful", 'Crowdfunding Raw Data'!I401, "")</f>
        <v/>
      </c>
      <c r="C401" t="str">
        <f>IF('Crowdfunding Raw Data'!G401="Successful", 'Crowdfunding Raw Data'!G401, "")</f>
        <v/>
      </c>
      <c r="J401">
        <f>IF('Crowdfunding Raw Data'!G401="failed", 'Crowdfunding Raw Data'!I401, "")</f>
        <v>941</v>
      </c>
      <c r="K401" t="str">
        <f>IF('Crowdfunding Raw Data'!G401="failed", 'Crowdfunding Raw Data'!G401, "")</f>
        <v>failed</v>
      </c>
    </row>
    <row r="402" spans="1:11" x14ac:dyDescent="0.3">
      <c r="A402">
        <v>1</v>
      </c>
      <c r="B402" t="str">
        <f>IF('Crowdfunding Raw Data'!G402="Successful", 'Crowdfunding Raw Data'!I402, "")</f>
        <v/>
      </c>
      <c r="C402" t="str">
        <f>IF('Crowdfunding Raw Data'!G402="Successful", 'Crowdfunding Raw Data'!G402, "")</f>
        <v/>
      </c>
      <c r="J402">
        <f>IF('Crowdfunding Raw Data'!G402="failed", 'Crowdfunding Raw Data'!I402, "")</f>
        <v>1</v>
      </c>
      <c r="K402" t="str">
        <f>IF('Crowdfunding Raw Data'!G402="failed", 'Crowdfunding Raw Data'!G402, "")</f>
        <v>failed</v>
      </c>
    </row>
    <row r="403" spans="1:11" x14ac:dyDescent="0.3">
      <c r="A403">
        <v>299</v>
      </c>
      <c r="B403">
        <f>IF('Crowdfunding Raw Data'!G403="Successful", 'Crowdfunding Raw Data'!I403, "")</f>
        <v>299</v>
      </c>
      <c r="C403" t="str">
        <f>IF('Crowdfunding Raw Data'!G403="Successful", 'Crowdfunding Raw Data'!G403, "")</f>
        <v>successful</v>
      </c>
      <c r="J403" t="str">
        <f>IF('Crowdfunding Raw Data'!G403="failed", 'Crowdfunding Raw Data'!I403, "")</f>
        <v/>
      </c>
      <c r="K403" t="str">
        <f>IF('Crowdfunding Raw Data'!G403="failed", 'Crowdfunding Raw Data'!G403, "")</f>
        <v/>
      </c>
    </row>
    <row r="404" spans="1:11" x14ac:dyDescent="0.3">
      <c r="A404">
        <v>40</v>
      </c>
      <c r="B404" t="str">
        <f>IF('Crowdfunding Raw Data'!G404="Successful", 'Crowdfunding Raw Data'!I404, "")</f>
        <v/>
      </c>
      <c r="C404" t="str">
        <f>IF('Crowdfunding Raw Data'!G404="Successful", 'Crowdfunding Raw Data'!G404, "")</f>
        <v/>
      </c>
      <c r="J404">
        <f>IF('Crowdfunding Raw Data'!G404="failed", 'Crowdfunding Raw Data'!I404, "")</f>
        <v>40</v>
      </c>
      <c r="K404" t="str">
        <f>IF('Crowdfunding Raw Data'!G404="failed", 'Crowdfunding Raw Data'!G404, "")</f>
        <v>failed</v>
      </c>
    </row>
    <row r="405" spans="1:11" x14ac:dyDescent="0.3">
      <c r="A405">
        <v>3015</v>
      </c>
      <c r="B405" t="str">
        <f>IF('Crowdfunding Raw Data'!G405="Successful", 'Crowdfunding Raw Data'!I405, "")</f>
        <v/>
      </c>
      <c r="C405" t="str">
        <f>IF('Crowdfunding Raw Data'!G405="Successful", 'Crowdfunding Raw Data'!G405, "")</f>
        <v/>
      </c>
      <c r="J405">
        <f>IF('Crowdfunding Raw Data'!G405="failed", 'Crowdfunding Raw Data'!I405, "")</f>
        <v>3015</v>
      </c>
      <c r="K405" t="str">
        <f>IF('Crowdfunding Raw Data'!G405="failed", 'Crowdfunding Raw Data'!G405, "")</f>
        <v>failed</v>
      </c>
    </row>
    <row r="406" spans="1:11" x14ac:dyDescent="0.3">
      <c r="A406">
        <v>2237</v>
      </c>
      <c r="B406">
        <f>IF('Crowdfunding Raw Data'!G406="Successful", 'Crowdfunding Raw Data'!I406, "")</f>
        <v>2237</v>
      </c>
      <c r="C406" t="str">
        <f>IF('Crowdfunding Raw Data'!G406="Successful", 'Crowdfunding Raw Data'!G406, "")</f>
        <v>successful</v>
      </c>
      <c r="J406" t="str">
        <f>IF('Crowdfunding Raw Data'!G406="failed", 'Crowdfunding Raw Data'!I406, "")</f>
        <v/>
      </c>
      <c r="K406" t="str">
        <f>IF('Crowdfunding Raw Data'!G406="failed", 'Crowdfunding Raw Data'!G406, "")</f>
        <v/>
      </c>
    </row>
    <row r="407" spans="1:11" x14ac:dyDescent="0.3">
      <c r="A407">
        <v>435</v>
      </c>
      <c r="B407" t="str">
        <f>IF('Crowdfunding Raw Data'!G407="Successful", 'Crowdfunding Raw Data'!I407, "")</f>
        <v/>
      </c>
      <c r="C407" t="str">
        <f>IF('Crowdfunding Raw Data'!G407="Successful", 'Crowdfunding Raw Data'!G407, "")</f>
        <v/>
      </c>
      <c r="J407">
        <f>IF('Crowdfunding Raw Data'!G407="failed", 'Crowdfunding Raw Data'!I407, "")</f>
        <v>435</v>
      </c>
      <c r="K407" t="str">
        <f>IF('Crowdfunding Raw Data'!G407="failed", 'Crowdfunding Raw Data'!G407, "")</f>
        <v>failed</v>
      </c>
    </row>
    <row r="408" spans="1:11" x14ac:dyDescent="0.3">
      <c r="A408">
        <v>645</v>
      </c>
      <c r="B408">
        <f>IF('Crowdfunding Raw Data'!G408="Successful", 'Crowdfunding Raw Data'!I408, "")</f>
        <v>645</v>
      </c>
      <c r="C408" t="str">
        <f>IF('Crowdfunding Raw Data'!G408="Successful", 'Crowdfunding Raw Data'!G408, "")</f>
        <v>successful</v>
      </c>
      <c r="J408" t="str">
        <f>IF('Crowdfunding Raw Data'!G408="failed", 'Crowdfunding Raw Data'!I408, "")</f>
        <v/>
      </c>
      <c r="K408" t="str">
        <f>IF('Crowdfunding Raw Data'!G408="failed", 'Crowdfunding Raw Data'!G408, "")</f>
        <v/>
      </c>
    </row>
    <row r="409" spans="1:11" x14ac:dyDescent="0.3">
      <c r="A409">
        <v>484</v>
      </c>
      <c r="B409">
        <f>IF('Crowdfunding Raw Data'!G409="Successful", 'Crowdfunding Raw Data'!I409, "")</f>
        <v>484</v>
      </c>
      <c r="C409" t="str">
        <f>IF('Crowdfunding Raw Data'!G409="Successful", 'Crowdfunding Raw Data'!G409, "")</f>
        <v>successful</v>
      </c>
      <c r="J409" t="str">
        <f>IF('Crowdfunding Raw Data'!G409="failed", 'Crowdfunding Raw Data'!I409, "")</f>
        <v/>
      </c>
      <c r="K409" t="str">
        <f>IF('Crowdfunding Raw Data'!G409="failed", 'Crowdfunding Raw Data'!G409, "")</f>
        <v/>
      </c>
    </row>
    <row r="410" spans="1:11" x14ac:dyDescent="0.3">
      <c r="A410">
        <v>154</v>
      </c>
      <c r="B410">
        <f>IF('Crowdfunding Raw Data'!G410="Successful", 'Crowdfunding Raw Data'!I410, "")</f>
        <v>154</v>
      </c>
      <c r="C410" t="str">
        <f>IF('Crowdfunding Raw Data'!G410="Successful", 'Crowdfunding Raw Data'!G410, "")</f>
        <v>successful</v>
      </c>
      <c r="J410" t="str">
        <f>IF('Crowdfunding Raw Data'!G410="failed", 'Crowdfunding Raw Data'!I410, "")</f>
        <v/>
      </c>
      <c r="K410" t="str">
        <f>IF('Crowdfunding Raw Data'!G410="failed", 'Crowdfunding Raw Data'!G410, "")</f>
        <v/>
      </c>
    </row>
    <row r="411" spans="1:11" x14ac:dyDescent="0.3">
      <c r="A411">
        <v>714</v>
      </c>
      <c r="B411" t="str">
        <f>IF('Crowdfunding Raw Data'!G411="Successful", 'Crowdfunding Raw Data'!I411, "")</f>
        <v/>
      </c>
      <c r="C411" t="str">
        <f>IF('Crowdfunding Raw Data'!G411="Successful", 'Crowdfunding Raw Data'!G411, "")</f>
        <v/>
      </c>
      <c r="J411">
        <f>IF('Crowdfunding Raw Data'!G411="failed", 'Crowdfunding Raw Data'!I411, "")</f>
        <v>714</v>
      </c>
      <c r="K411" t="str">
        <f>IF('Crowdfunding Raw Data'!G411="failed", 'Crowdfunding Raw Data'!G411, "")</f>
        <v>failed</v>
      </c>
    </row>
    <row r="412" spans="1:11" x14ac:dyDescent="0.3">
      <c r="A412">
        <v>1111</v>
      </c>
      <c r="B412" t="str">
        <f>IF('Crowdfunding Raw Data'!G412="Successful", 'Crowdfunding Raw Data'!I412, "")</f>
        <v/>
      </c>
      <c r="C412" t="str">
        <f>IF('Crowdfunding Raw Data'!G412="Successful", 'Crowdfunding Raw Data'!G412, "")</f>
        <v/>
      </c>
      <c r="J412" t="str">
        <f>IF('Crowdfunding Raw Data'!G412="failed", 'Crowdfunding Raw Data'!I412, "")</f>
        <v/>
      </c>
      <c r="K412" t="str">
        <f>IF('Crowdfunding Raw Data'!G412="failed", 'Crowdfunding Raw Data'!G412, "")</f>
        <v/>
      </c>
    </row>
    <row r="413" spans="1:11" x14ac:dyDescent="0.3">
      <c r="A413">
        <v>82</v>
      </c>
      <c r="B413">
        <f>IF('Crowdfunding Raw Data'!G413="Successful", 'Crowdfunding Raw Data'!I413, "")</f>
        <v>82</v>
      </c>
      <c r="C413" t="str">
        <f>IF('Crowdfunding Raw Data'!G413="Successful", 'Crowdfunding Raw Data'!G413, "")</f>
        <v>successful</v>
      </c>
      <c r="J413" t="str">
        <f>IF('Crowdfunding Raw Data'!G413="failed", 'Crowdfunding Raw Data'!I413, "")</f>
        <v/>
      </c>
      <c r="K413" t="str">
        <f>IF('Crowdfunding Raw Data'!G413="failed", 'Crowdfunding Raw Data'!G413, "")</f>
        <v/>
      </c>
    </row>
    <row r="414" spans="1:11" x14ac:dyDescent="0.3">
      <c r="A414">
        <v>134</v>
      </c>
      <c r="B414">
        <f>IF('Crowdfunding Raw Data'!G414="Successful", 'Crowdfunding Raw Data'!I414, "")</f>
        <v>134</v>
      </c>
      <c r="C414" t="str">
        <f>IF('Crowdfunding Raw Data'!G414="Successful", 'Crowdfunding Raw Data'!G414, "")</f>
        <v>successful</v>
      </c>
      <c r="J414" t="str">
        <f>IF('Crowdfunding Raw Data'!G414="failed", 'Crowdfunding Raw Data'!I414, "")</f>
        <v/>
      </c>
      <c r="K414" t="str">
        <f>IF('Crowdfunding Raw Data'!G414="failed", 'Crowdfunding Raw Data'!G414, "")</f>
        <v/>
      </c>
    </row>
    <row r="415" spans="1:11" x14ac:dyDescent="0.3">
      <c r="A415">
        <v>1089</v>
      </c>
      <c r="B415" t="str">
        <f>IF('Crowdfunding Raw Data'!G415="Successful", 'Crowdfunding Raw Data'!I415, "")</f>
        <v/>
      </c>
      <c r="C415" t="str">
        <f>IF('Crowdfunding Raw Data'!G415="Successful", 'Crowdfunding Raw Data'!G415, "")</f>
        <v/>
      </c>
      <c r="J415" t="str">
        <f>IF('Crowdfunding Raw Data'!G415="failed", 'Crowdfunding Raw Data'!I415, "")</f>
        <v/>
      </c>
      <c r="K415" t="str">
        <f>IF('Crowdfunding Raw Data'!G415="failed", 'Crowdfunding Raw Data'!G415, "")</f>
        <v/>
      </c>
    </row>
    <row r="416" spans="1:11" x14ac:dyDescent="0.3">
      <c r="A416">
        <v>5497</v>
      </c>
      <c r="B416" t="str">
        <f>IF('Crowdfunding Raw Data'!G416="Successful", 'Crowdfunding Raw Data'!I416, "")</f>
        <v/>
      </c>
      <c r="C416" t="str">
        <f>IF('Crowdfunding Raw Data'!G416="Successful", 'Crowdfunding Raw Data'!G416, "")</f>
        <v/>
      </c>
      <c r="J416">
        <f>IF('Crowdfunding Raw Data'!G416="failed", 'Crowdfunding Raw Data'!I416, "")</f>
        <v>5497</v>
      </c>
      <c r="K416" t="str">
        <f>IF('Crowdfunding Raw Data'!G416="failed", 'Crowdfunding Raw Data'!G416, "")</f>
        <v>failed</v>
      </c>
    </row>
    <row r="417" spans="1:11" x14ac:dyDescent="0.3">
      <c r="A417">
        <v>418</v>
      </c>
      <c r="B417" t="str">
        <f>IF('Crowdfunding Raw Data'!G417="Successful", 'Crowdfunding Raw Data'!I417, "")</f>
        <v/>
      </c>
      <c r="C417" t="str">
        <f>IF('Crowdfunding Raw Data'!G417="Successful", 'Crowdfunding Raw Data'!G417, "")</f>
        <v/>
      </c>
      <c r="J417">
        <f>IF('Crowdfunding Raw Data'!G417="failed", 'Crowdfunding Raw Data'!I417, "")</f>
        <v>418</v>
      </c>
      <c r="K417" t="str">
        <f>IF('Crowdfunding Raw Data'!G417="failed", 'Crowdfunding Raw Data'!G417, "")</f>
        <v>failed</v>
      </c>
    </row>
    <row r="418" spans="1:11" x14ac:dyDescent="0.3">
      <c r="A418">
        <v>1439</v>
      </c>
      <c r="B418" t="str">
        <f>IF('Crowdfunding Raw Data'!G418="Successful", 'Crowdfunding Raw Data'!I418, "")</f>
        <v/>
      </c>
      <c r="C418" t="str">
        <f>IF('Crowdfunding Raw Data'!G418="Successful", 'Crowdfunding Raw Data'!G418, "")</f>
        <v/>
      </c>
      <c r="J418">
        <f>IF('Crowdfunding Raw Data'!G418="failed", 'Crowdfunding Raw Data'!I418, "")</f>
        <v>1439</v>
      </c>
      <c r="K418" t="str">
        <f>IF('Crowdfunding Raw Data'!G418="failed", 'Crowdfunding Raw Data'!G418, "")</f>
        <v>failed</v>
      </c>
    </row>
    <row r="419" spans="1:11" x14ac:dyDescent="0.3">
      <c r="A419">
        <v>15</v>
      </c>
      <c r="B419" t="str">
        <f>IF('Crowdfunding Raw Data'!G419="Successful", 'Crowdfunding Raw Data'!I419, "")</f>
        <v/>
      </c>
      <c r="C419" t="str">
        <f>IF('Crowdfunding Raw Data'!G419="Successful", 'Crowdfunding Raw Data'!G419, "")</f>
        <v/>
      </c>
      <c r="J419">
        <f>IF('Crowdfunding Raw Data'!G419="failed", 'Crowdfunding Raw Data'!I419, "")</f>
        <v>15</v>
      </c>
      <c r="K419" t="str">
        <f>IF('Crowdfunding Raw Data'!G419="failed", 'Crowdfunding Raw Data'!G419, "")</f>
        <v>failed</v>
      </c>
    </row>
    <row r="420" spans="1:11" x14ac:dyDescent="0.3">
      <c r="A420">
        <v>1999</v>
      </c>
      <c r="B420" t="str">
        <f>IF('Crowdfunding Raw Data'!G420="Successful", 'Crowdfunding Raw Data'!I420, "")</f>
        <v/>
      </c>
      <c r="C420" t="str">
        <f>IF('Crowdfunding Raw Data'!G420="Successful", 'Crowdfunding Raw Data'!G420, "")</f>
        <v/>
      </c>
      <c r="J420">
        <f>IF('Crowdfunding Raw Data'!G420="failed", 'Crowdfunding Raw Data'!I420, "")</f>
        <v>1999</v>
      </c>
      <c r="K420" t="str">
        <f>IF('Crowdfunding Raw Data'!G420="failed", 'Crowdfunding Raw Data'!G420, "")</f>
        <v>failed</v>
      </c>
    </row>
    <row r="421" spans="1:11" x14ac:dyDescent="0.3">
      <c r="A421">
        <v>5203</v>
      </c>
      <c r="B421">
        <f>IF('Crowdfunding Raw Data'!G421="Successful", 'Crowdfunding Raw Data'!I421, "")</f>
        <v>5203</v>
      </c>
      <c r="C421" t="str">
        <f>IF('Crowdfunding Raw Data'!G421="Successful", 'Crowdfunding Raw Data'!G421, "")</f>
        <v>successful</v>
      </c>
      <c r="J421" t="str">
        <f>IF('Crowdfunding Raw Data'!G421="failed", 'Crowdfunding Raw Data'!I421, "")</f>
        <v/>
      </c>
      <c r="K421" t="str">
        <f>IF('Crowdfunding Raw Data'!G421="failed", 'Crowdfunding Raw Data'!G421, "")</f>
        <v/>
      </c>
    </row>
    <row r="422" spans="1:11" x14ac:dyDescent="0.3">
      <c r="A422">
        <v>94</v>
      </c>
      <c r="B422">
        <f>IF('Crowdfunding Raw Data'!G422="Successful", 'Crowdfunding Raw Data'!I422, "")</f>
        <v>94</v>
      </c>
      <c r="C422" t="str">
        <f>IF('Crowdfunding Raw Data'!G422="Successful", 'Crowdfunding Raw Data'!G422, "")</f>
        <v>successful</v>
      </c>
      <c r="J422" t="str">
        <f>IF('Crowdfunding Raw Data'!G422="failed", 'Crowdfunding Raw Data'!I422, "")</f>
        <v/>
      </c>
      <c r="K422" t="str">
        <f>IF('Crowdfunding Raw Data'!G422="failed", 'Crowdfunding Raw Data'!G422, "")</f>
        <v/>
      </c>
    </row>
    <row r="423" spans="1:11" x14ac:dyDescent="0.3">
      <c r="A423">
        <v>118</v>
      </c>
      <c r="B423" t="str">
        <f>IF('Crowdfunding Raw Data'!G423="Successful", 'Crowdfunding Raw Data'!I423, "")</f>
        <v/>
      </c>
      <c r="C423" t="str">
        <f>IF('Crowdfunding Raw Data'!G423="Successful", 'Crowdfunding Raw Data'!G423, "")</f>
        <v/>
      </c>
      <c r="J423">
        <f>IF('Crowdfunding Raw Data'!G423="failed", 'Crowdfunding Raw Data'!I423, "")</f>
        <v>118</v>
      </c>
      <c r="K423" t="str">
        <f>IF('Crowdfunding Raw Data'!G423="failed", 'Crowdfunding Raw Data'!G423, "")</f>
        <v>failed</v>
      </c>
    </row>
    <row r="424" spans="1:11" x14ac:dyDescent="0.3">
      <c r="A424">
        <v>205</v>
      </c>
      <c r="B424">
        <f>IF('Crowdfunding Raw Data'!G424="Successful", 'Crowdfunding Raw Data'!I424, "")</f>
        <v>205</v>
      </c>
      <c r="C424" t="str">
        <f>IF('Crowdfunding Raw Data'!G424="Successful", 'Crowdfunding Raw Data'!G424, "")</f>
        <v>successful</v>
      </c>
      <c r="J424" t="str">
        <f>IF('Crowdfunding Raw Data'!G424="failed", 'Crowdfunding Raw Data'!I424, "")</f>
        <v/>
      </c>
      <c r="K424" t="str">
        <f>IF('Crowdfunding Raw Data'!G424="failed", 'Crowdfunding Raw Data'!G424, "")</f>
        <v/>
      </c>
    </row>
    <row r="425" spans="1:11" x14ac:dyDescent="0.3">
      <c r="A425">
        <v>162</v>
      </c>
      <c r="B425" t="str">
        <f>IF('Crowdfunding Raw Data'!G425="Successful", 'Crowdfunding Raw Data'!I425, "")</f>
        <v/>
      </c>
      <c r="C425" t="str">
        <f>IF('Crowdfunding Raw Data'!G425="Successful", 'Crowdfunding Raw Data'!G425, "")</f>
        <v/>
      </c>
      <c r="J425">
        <f>IF('Crowdfunding Raw Data'!G425="failed", 'Crowdfunding Raw Data'!I425, "")</f>
        <v>162</v>
      </c>
      <c r="K425" t="str">
        <f>IF('Crowdfunding Raw Data'!G425="failed", 'Crowdfunding Raw Data'!G425, "")</f>
        <v>failed</v>
      </c>
    </row>
    <row r="426" spans="1:11" x14ac:dyDescent="0.3">
      <c r="A426">
        <v>83</v>
      </c>
      <c r="B426" t="str">
        <f>IF('Crowdfunding Raw Data'!G426="Successful", 'Crowdfunding Raw Data'!I426, "")</f>
        <v/>
      </c>
      <c r="C426" t="str">
        <f>IF('Crowdfunding Raw Data'!G426="Successful", 'Crowdfunding Raw Data'!G426, "")</f>
        <v/>
      </c>
      <c r="J426">
        <f>IF('Crowdfunding Raw Data'!G426="failed", 'Crowdfunding Raw Data'!I426, "")</f>
        <v>83</v>
      </c>
      <c r="K426" t="str">
        <f>IF('Crowdfunding Raw Data'!G426="failed", 'Crowdfunding Raw Data'!G426, "")</f>
        <v>failed</v>
      </c>
    </row>
    <row r="427" spans="1:11" x14ac:dyDescent="0.3">
      <c r="A427">
        <v>92</v>
      </c>
      <c r="B427">
        <f>IF('Crowdfunding Raw Data'!G427="Successful", 'Crowdfunding Raw Data'!I427, "")</f>
        <v>92</v>
      </c>
      <c r="C427" t="str">
        <f>IF('Crowdfunding Raw Data'!G427="Successful", 'Crowdfunding Raw Data'!G427, "")</f>
        <v>successful</v>
      </c>
      <c r="J427" t="str">
        <f>IF('Crowdfunding Raw Data'!G427="failed", 'Crowdfunding Raw Data'!I427, "")</f>
        <v/>
      </c>
      <c r="K427" t="str">
        <f>IF('Crowdfunding Raw Data'!G427="failed", 'Crowdfunding Raw Data'!G427, "")</f>
        <v/>
      </c>
    </row>
    <row r="428" spans="1:11" x14ac:dyDescent="0.3">
      <c r="A428">
        <v>219</v>
      </c>
      <c r="B428">
        <f>IF('Crowdfunding Raw Data'!G428="Successful", 'Crowdfunding Raw Data'!I428, "")</f>
        <v>219</v>
      </c>
      <c r="C428" t="str">
        <f>IF('Crowdfunding Raw Data'!G428="Successful", 'Crowdfunding Raw Data'!G428, "")</f>
        <v>successful</v>
      </c>
      <c r="J428" t="str">
        <f>IF('Crowdfunding Raw Data'!G428="failed", 'Crowdfunding Raw Data'!I428, "")</f>
        <v/>
      </c>
      <c r="K428" t="str">
        <f>IF('Crowdfunding Raw Data'!G428="failed", 'Crowdfunding Raw Data'!G428, "")</f>
        <v/>
      </c>
    </row>
    <row r="429" spans="1:11" x14ac:dyDescent="0.3">
      <c r="A429">
        <v>2526</v>
      </c>
      <c r="B429">
        <f>IF('Crowdfunding Raw Data'!G429="Successful", 'Crowdfunding Raw Data'!I429, "")</f>
        <v>2526</v>
      </c>
      <c r="C429" t="str">
        <f>IF('Crowdfunding Raw Data'!G429="Successful", 'Crowdfunding Raw Data'!G429, "")</f>
        <v>successful</v>
      </c>
      <c r="J429" t="str">
        <f>IF('Crowdfunding Raw Data'!G429="failed", 'Crowdfunding Raw Data'!I429, "")</f>
        <v/>
      </c>
      <c r="K429" t="str">
        <f>IF('Crowdfunding Raw Data'!G429="failed", 'Crowdfunding Raw Data'!G429, "")</f>
        <v/>
      </c>
    </row>
    <row r="430" spans="1:11" x14ac:dyDescent="0.3">
      <c r="A430">
        <v>747</v>
      </c>
      <c r="B430" t="str">
        <f>IF('Crowdfunding Raw Data'!G430="Successful", 'Crowdfunding Raw Data'!I430, "")</f>
        <v/>
      </c>
      <c r="C430" t="str">
        <f>IF('Crowdfunding Raw Data'!G430="Successful", 'Crowdfunding Raw Data'!G430, "")</f>
        <v/>
      </c>
      <c r="J430">
        <f>IF('Crowdfunding Raw Data'!G430="failed", 'Crowdfunding Raw Data'!I430, "")</f>
        <v>747</v>
      </c>
      <c r="K430" t="str">
        <f>IF('Crowdfunding Raw Data'!G430="failed", 'Crowdfunding Raw Data'!G430, "")</f>
        <v>failed</v>
      </c>
    </row>
    <row r="431" spans="1:11" x14ac:dyDescent="0.3">
      <c r="A431">
        <v>2138</v>
      </c>
      <c r="B431" t="str">
        <f>IF('Crowdfunding Raw Data'!G431="Successful", 'Crowdfunding Raw Data'!I431, "")</f>
        <v/>
      </c>
      <c r="C431" t="str">
        <f>IF('Crowdfunding Raw Data'!G431="Successful", 'Crowdfunding Raw Data'!G431, "")</f>
        <v/>
      </c>
      <c r="J431" t="str">
        <f>IF('Crowdfunding Raw Data'!G431="failed", 'Crowdfunding Raw Data'!I431, "")</f>
        <v/>
      </c>
      <c r="K431" t="str">
        <f>IF('Crowdfunding Raw Data'!G431="failed", 'Crowdfunding Raw Data'!G431, "")</f>
        <v/>
      </c>
    </row>
    <row r="432" spans="1:11" x14ac:dyDescent="0.3">
      <c r="A432">
        <v>84</v>
      </c>
      <c r="B432" t="str">
        <f>IF('Crowdfunding Raw Data'!G432="Successful", 'Crowdfunding Raw Data'!I432, "")</f>
        <v/>
      </c>
      <c r="C432" t="str">
        <f>IF('Crowdfunding Raw Data'!G432="Successful", 'Crowdfunding Raw Data'!G432, "")</f>
        <v/>
      </c>
      <c r="J432">
        <f>IF('Crowdfunding Raw Data'!G432="failed", 'Crowdfunding Raw Data'!I432, "")</f>
        <v>84</v>
      </c>
      <c r="K432" t="str">
        <f>IF('Crowdfunding Raw Data'!G432="failed", 'Crowdfunding Raw Data'!G432, "")</f>
        <v>failed</v>
      </c>
    </row>
    <row r="433" spans="1:11" x14ac:dyDescent="0.3">
      <c r="A433">
        <v>94</v>
      </c>
      <c r="B433">
        <f>IF('Crowdfunding Raw Data'!G433="Successful", 'Crowdfunding Raw Data'!I433, "")</f>
        <v>94</v>
      </c>
      <c r="C433" t="str">
        <f>IF('Crowdfunding Raw Data'!G433="Successful", 'Crowdfunding Raw Data'!G433, "")</f>
        <v>successful</v>
      </c>
      <c r="J433" t="str">
        <f>IF('Crowdfunding Raw Data'!G433="failed", 'Crowdfunding Raw Data'!I433, "")</f>
        <v/>
      </c>
      <c r="K433" t="str">
        <f>IF('Crowdfunding Raw Data'!G433="failed", 'Crowdfunding Raw Data'!G433, "")</f>
        <v/>
      </c>
    </row>
    <row r="434" spans="1:11" x14ac:dyDescent="0.3">
      <c r="A434">
        <v>91</v>
      </c>
      <c r="B434" t="str">
        <f>IF('Crowdfunding Raw Data'!G434="Successful", 'Crowdfunding Raw Data'!I434, "")</f>
        <v/>
      </c>
      <c r="C434" t="str">
        <f>IF('Crowdfunding Raw Data'!G434="Successful", 'Crowdfunding Raw Data'!G434, "")</f>
        <v/>
      </c>
      <c r="J434">
        <f>IF('Crowdfunding Raw Data'!G434="failed", 'Crowdfunding Raw Data'!I434, "")</f>
        <v>91</v>
      </c>
      <c r="K434" t="str">
        <f>IF('Crowdfunding Raw Data'!G434="failed", 'Crowdfunding Raw Data'!G434, "")</f>
        <v>failed</v>
      </c>
    </row>
    <row r="435" spans="1:11" x14ac:dyDescent="0.3">
      <c r="A435">
        <v>792</v>
      </c>
      <c r="B435" t="str">
        <f>IF('Crowdfunding Raw Data'!G435="Successful", 'Crowdfunding Raw Data'!I435, "")</f>
        <v/>
      </c>
      <c r="C435" t="str">
        <f>IF('Crowdfunding Raw Data'!G435="Successful", 'Crowdfunding Raw Data'!G435, "")</f>
        <v/>
      </c>
      <c r="J435">
        <f>IF('Crowdfunding Raw Data'!G435="failed", 'Crowdfunding Raw Data'!I435, "")</f>
        <v>792</v>
      </c>
      <c r="K435" t="str">
        <f>IF('Crowdfunding Raw Data'!G435="failed", 'Crowdfunding Raw Data'!G435, "")</f>
        <v>failed</v>
      </c>
    </row>
    <row r="436" spans="1:11" x14ac:dyDescent="0.3">
      <c r="A436">
        <v>10</v>
      </c>
      <c r="B436" t="str">
        <f>IF('Crowdfunding Raw Data'!G436="Successful", 'Crowdfunding Raw Data'!I436, "")</f>
        <v/>
      </c>
      <c r="C436" t="str">
        <f>IF('Crowdfunding Raw Data'!G436="Successful", 'Crowdfunding Raw Data'!G436, "")</f>
        <v/>
      </c>
      <c r="J436" t="str">
        <f>IF('Crowdfunding Raw Data'!G436="failed", 'Crowdfunding Raw Data'!I436, "")</f>
        <v/>
      </c>
      <c r="K436" t="str">
        <f>IF('Crowdfunding Raw Data'!G436="failed", 'Crowdfunding Raw Data'!G436, "")</f>
        <v/>
      </c>
    </row>
    <row r="437" spans="1:11" x14ac:dyDescent="0.3">
      <c r="A437">
        <v>1713</v>
      </c>
      <c r="B437">
        <f>IF('Crowdfunding Raw Data'!G437="Successful", 'Crowdfunding Raw Data'!I437, "")</f>
        <v>1713</v>
      </c>
      <c r="C437" t="str">
        <f>IF('Crowdfunding Raw Data'!G437="Successful", 'Crowdfunding Raw Data'!G437, "")</f>
        <v>successful</v>
      </c>
      <c r="J437" t="str">
        <f>IF('Crowdfunding Raw Data'!G437="failed", 'Crowdfunding Raw Data'!I437, "")</f>
        <v/>
      </c>
      <c r="K437" t="str">
        <f>IF('Crowdfunding Raw Data'!G437="failed", 'Crowdfunding Raw Data'!G437, "")</f>
        <v/>
      </c>
    </row>
    <row r="438" spans="1:11" x14ac:dyDescent="0.3">
      <c r="A438">
        <v>249</v>
      </c>
      <c r="B438">
        <f>IF('Crowdfunding Raw Data'!G438="Successful", 'Crowdfunding Raw Data'!I438, "")</f>
        <v>249</v>
      </c>
      <c r="C438" t="str">
        <f>IF('Crowdfunding Raw Data'!G438="Successful", 'Crowdfunding Raw Data'!G438, "")</f>
        <v>successful</v>
      </c>
      <c r="J438" t="str">
        <f>IF('Crowdfunding Raw Data'!G438="failed", 'Crowdfunding Raw Data'!I438, "")</f>
        <v/>
      </c>
      <c r="K438" t="str">
        <f>IF('Crowdfunding Raw Data'!G438="failed", 'Crowdfunding Raw Data'!G438, "")</f>
        <v/>
      </c>
    </row>
    <row r="439" spans="1:11" x14ac:dyDescent="0.3">
      <c r="A439">
        <v>192</v>
      </c>
      <c r="B439">
        <f>IF('Crowdfunding Raw Data'!G439="Successful", 'Crowdfunding Raw Data'!I439, "")</f>
        <v>192</v>
      </c>
      <c r="C439" t="str">
        <f>IF('Crowdfunding Raw Data'!G439="Successful", 'Crowdfunding Raw Data'!G439, "")</f>
        <v>successful</v>
      </c>
      <c r="J439" t="str">
        <f>IF('Crowdfunding Raw Data'!G439="failed", 'Crowdfunding Raw Data'!I439, "")</f>
        <v/>
      </c>
      <c r="K439" t="str">
        <f>IF('Crowdfunding Raw Data'!G439="failed", 'Crowdfunding Raw Data'!G439, "")</f>
        <v/>
      </c>
    </row>
    <row r="440" spans="1:11" x14ac:dyDescent="0.3">
      <c r="A440">
        <v>247</v>
      </c>
      <c r="B440">
        <f>IF('Crowdfunding Raw Data'!G440="Successful", 'Crowdfunding Raw Data'!I440, "")</f>
        <v>247</v>
      </c>
      <c r="C440" t="str">
        <f>IF('Crowdfunding Raw Data'!G440="Successful", 'Crowdfunding Raw Data'!G440, "")</f>
        <v>successful</v>
      </c>
      <c r="J440" t="str">
        <f>IF('Crowdfunding Raw Data'!G440="failed", 'Crowdfunding Raw Data'!I440, "")</f>
        <v/>
      </c>
      <c r="K440" t="str">
        <f>IF('Crowdfunding Raw Data'!G440="failed", 'Crowdfunding Raw Data'!G440, "")</f>
        <v/>
      </c>
    </row>
    <row r="441" spans="1:11" x14ac:dyDescent="0.3">
      <c r="A441">
        <v>2293</v>
      </c>
      <c r="B441">
        <f>IF('Crowdfunding Raw Data'!G441="Successful", 'Crowdfunding Raw Data'!I441, "")</f>
        <v>2293</v>
      </c>
      <c r="C441" t="str">
        <f>IF('Crowdfunding Raw Data'!G441="Successful", 'Crowdfunding Raw Data'!G441, "")</f>
        <v>successful</v>
      </c>
      <c r="J441" t="str">
        <f>IF('Crowdfunding Raw Data'!G441="failed", 'Crowdfunding Raw Data'!I441, "")</f>
        <v/>
      </c>
      <c r="K441" t="str">
        <f>IF('Crowdfunding Raw Data'!G441="failed", 'Crowdfunding Raw Data'!G441, "")</f>
        <v/>
      </c>
    </row>
    <row r="442" spans="1:11" x14ac:dyDescent="0.3">
      <c r="A442">
        <v>3131</v>
      </c>
      <c r="B442">
        <f>IF('Crowdfunding Raw Data'!G442="Successful", 'Crowdfunding Raw Data'!I442, "")</f>
        <v>3131</v>
      </c>
      <c r="C442" t="str">
        <f>IF('Crowdfunding Raw Data'!G442="Successful", 'Crowdfunding Raw Data'!G442, "")</f>
        <v>successful</v>
      </c>
      <c r="J442" t="str">
        <f>IF('Crowdfunding Raw Data'!G442="failed", 'Crowdfunding Raw Data'!I442, "")</f>
        <v/>
      </c>
      <c r="K442" t="str">
        <f>IF('Crowdfunding Raw Data'!G442="failed", 'Crowdfunding Raw Data'!G442, "")</f>
        <v/>
      </c>
    </row>
    <row r="443" spans="1:11" x14ac:dyDescent="0.3">
      <c r="A443">
        <v>32</v>
      </c>
      <c r="B443" t="str">
        <f>IF('Crowdfunding Raw Data'!G443="Successful", 'Crowdfunding Raw Data'!I443, "")</f>
        <v/>
      </c>
      <c r="C443" t="str">
        <f>IF('Crowdfunding Raw Data'!G443="Successful", 'Crowdfunding Raw Data'!G443, "")</f>
        <v/>
      </c>
      <c r="J443">
        <f>IF('Crowdfunding Raw Data'!G443="failed", 'Crowdfunding Raw Data'!I443, "")</f>
        <v>32</v>
      </c>
      <c r="K443" t="str">
        <f>IF('Crowdfunding Raw Data'!G443="failed", 'Crowdfunding Raw Data'!G443, "")</f>
        <v>failed</v>
      </c>
    </row>
    <row r="444" spans="1:11" x14ac:dyDescent="0.3">
      <c r="A444">
        <v>143</v>
      </c>
      <c r="B444">
        <f>IF('Crowdfunding Raw Data'!G444="Successful", 'Crowdfunding Raw Data'!I444, "")</f>
        <v>143</v>
      </c>
      <c r="C444" t="str">
        <f>IF('Crowdfunding Raw Data'!G444="Successful", 'Crowdfunding Raw Data'!G444, "")</f>
        <v>successful</v>
      </c>
      <c r="J444" t="str">
        <f>IF('Crowdfunding Raw Data'!G444="failed", 'Crowdfunding Raw Data'!I444, "")</f>
        <v/>
      </c>
      <c r="K444" t="str">
        <f>IF('Crowdfunding Raw Data'!G444="failed", 'Crowdfunding Raw Data'!G444, "")</f>
        <v/>
      </c>
    </row>
    <row r="445" spans="1:11" x14ac:dyDescent="0.3">
      <c r="A445">
        <v>90</v>
      </c>
      <c r="B445" t="str">
        <f>IF('Crowdfunding Raw Data'!G445="Successful", 'Crowdfunding Raw Data'!I445, "")</f>
        <v/>
      </c>
      <c r="C445" t="str">
        <f>IF('Crowdfunding Raw Data'!G445="Successful", 'Crowdfunding Raw Data'!G445, "")</f>
        <v/>
      </c>
      <c r="J445" t="str">
        <f>IF('Crowdfunding Raw Data'!G445="failed", 'Crowdfunding Raw Data'!I445, "")</f>
        <v/>
      </c>
      <c r="K445" t="str">
        <f>IF('Crowdfunding Raw Data'!G445="failed", 'Crowdfunding Raw Data'!G445, "")</f>
        <v/>
      </c>
    </row>
    <row r="446" spans="1:11" x14ac:dyDescent="0.3">
      <c r="A446">
        <v>296</v>
      </c>
      <c r="B446">
        <f>IF('Crowdfunding Raw Data'!G446="Successful", 'Crowdfunding Raw Data'!I446, "")</f>
        <v>296</v>
      </c>
      <c r="C446" t="str">
        <f>IF('Crowdfunding Raw Data'!G446="Successful", 'Crowdfunding Raw Data'!G446, "")</f>
        <v>successful</v>
      </c>
      <c r="J446" t="str">
        <f>IF('Crowdfunding Raw Data'!G446="failed", 'Crowdfunding Raw Data'!I446, "")</f>
        <v/>
      </c>
      <c r="K446" t="str">
        <f>IF('Crowdfunding Raw Data'!G446="failed", 'Crowdfunding Raw Data'!G446, "")</f>
        <v/>
      </c>
    </row>
    <row r="447" spans="1:11" x14ac:dyDescent="0.3">
      <c r="A447">
        <v>170</v>
      </c>
      <c r="B447">
        <f>IF('Crowdfunding Raw Data'!G447="Successful", 'Crowdfunding Raw Data'!I447, "")</f>
        <v>170</v>
      </c>
      <c r="C447" t="str">
        <f>IF('Crowdfunding Raw Data'!G447="Successful", 'Crowdfunding Raw Data'!G447, "")</f>
        <v>successful</v>
      </c>
      <c r="J447" t="str">
        <f>IF('Crowdfunding Raw Data'!G447="failed", 'Crowdfunding Raw Data'!I447, "")</f>
        <v/>
      </c>
      <c r="K447" t="str">
        <f>IF('Crowdfunding Raw Data'!G447="failed", 'Crowdfunding Raw Data'!G447, "")</f>
        <v/>
      </c>
    </row>
    <row r="448" spans="1:11" x14ac:dyDescent="0.3">
      <c r="A448">
        <v>186</v>
      </c>
      <c r="B448" t="str">
        <f>IF('Crowdfunding Raw Data'!G448="Successful", 'Crowdfunding Raw Data'!I448, "")</f>
        <v/>
      </c>
      <c r="C448" t="str">
        <f>IF('Crowdfunding Raw Data'!G448="Successful", 'Crowdfunding Raw Data'!G448, "")</f>
        <v/>
      </c>
      <c r="J448">
        <f>IF('Crowdfunding Raw Data'!G448="failed", 'Crowdfunding Raw Data'!I448, "")</f>
        <v>186</v>
      </c>
      <c r="K448" t="str">
        <f>IF('Crowdfunding Raw Data'!G448="failed", 'Crowdfunding Raw Data'!G448, "")</f>
        <v>failed</v>
      </c>
    </row>
    <row r="449" spans="1:11" x14ac:dyDescent="0.3">
      <c r="A449">
        <v>439</v>
      </c>
      <c r="B449" t="str">
        <f>IF('Crowdfunding Raw Data'!G449="Successful", 'Crowdfunding Raw Data'!I449, "")</f>
        <v/>
      </c>
      <c r="C449" t="str">
        <f>IF('Crowdfunding Raw Data'!G449="Successful", 'Crowdfunding Raw Data'!G449, "")</f>
        <v/>
      </c>
      <c r="J449" t="str">
        <f>IF('Crowdfunding Raw Data'!G449="failed", 'Crowdfunding Raw Data'!I449, "")</f>
        <v/>
      </c>
      <c r="K449" t="str">
        <f>IF('Crowdfunding Raw Data'!G449="failed", 'Crowdfunding Raw Data'!G449, "")</f>
        <v/>
      </c>
    </row>
    <row r="450" spans="1:11" x14ac:dyDescent="0.3">
      <c r="A450">
        <v>605</v>
      </c>
      <c r="B450" t="str">
        <f>IF('Crowdfunding Raw Data'!G450="Successful", 'Crowdfunding Raw Data'!I450, "")</f>
        <v/>
      </c>
      <c r="C450" t="str">
        <f>IF('Crowdfunding Raw Data'!G450="Successful", 'Crowdfunding Raw Data'!G450, "")</f>
        <v/>
      </c>
      <c r="J450">
        <f>IF('Crowdfunding Raw Data'!G450="failed", 'Crowdfunding Raw Data'!I450, "")</f>
        <v>605</v>
      </c>
      <c r="K450" t="str">
        <f>IF('Crowdfunding Raw Data'!G450="failed", 'Crowdfunding Raw Data'!G450, "")</f>
        <v>failed</v>
      </c>
    </row>
    <row r="451" spans="1:11" x14ac:dyDescent="0.3">
      <c r="A451">
        <v>86</v>
      </c>
      <c r="B451">
        <f>IF('Crowdfunding Raw Data'!G451="Successful", 'Crowdfunding Raw Data'!I451, "")</f>
        <v>86</v>
      </c>
      <c r="C451" t="str">
        <f>IF('Crowdfunding Raw Data'!G451="Successful", 'Crowdfunding Raw Data'!G451, "")</f>
        <v>successful</v>
      </c>
      <c r="J451" t="str">
        <f>IF('Crowdfunding Raw Data'!G451="failed", 'Crowdfunding Raw Data'!I451, "")</f>
        <v/>
      </c>
      <c r="K451" t="str">
        <f>IF('Crowdfunding Raw Data'!G451="failed", 'Crowdfunding Raw Data'!G451, "")</f>
        <v/>
      </c>
    </row>
    <row r="452" spans="1:11" x14ac:dyDescent="0.3">
      <c r="A452">
        <v>1</v>
      </c>
      <c r="B452" t="str">
        <f>IF('Crowdfunding Raw Data'!G452="Successful", 'Crowdfunding Raw Data'!I452, "")</f>
        <v/>
      </c>
      <c r="C452" t="str">
        <f>IF('Crowdfunding Raw Data'!G452="Successful", 'Crowdfunding Raw Data'!G452, "")</f>
        <v/>
      </c>
      <c r="J452">
        <f>IF('Crowdfunding Raw Data'!G452="failed", 'Crowdfunding Raw Data'!I452, "")</f>
        <v>1</v>
      </c>
      <c r="K452" t="str">
        <f>IF('Crowdfunding Raw Data'!G452="failed", 'Crowdfunding Raw Data'!G452, "")</f>
        <v>failed</v>
      </c>
    </row>
    <row r="453" spans="1:11" x14ac:dyDescent="0.3">
      <c r="A453">
        <v>6286</v>
      </c>
      <c r="B453">
        <f>IF('Crowdfunding Raw Data'!G453="Successful", 'Crowdfunding Raw Data'!I453, "")</f>
        <v>6286</v>
      </c>
      <c r="C453" t="str">
        <f>IF('Crowdfunding Raw Data'!G453="Successful", 'Crowdfunding Raw Data'!G453, "")</f>
        <v>successful</v>
      </c>
      <c r="J453" t="str">
        <f>IF('Crowdfunding Raw Data'!G453="failed", 'Crowdfunding Raw Data'!I453, "")</f>
        <v/>
      </c>
      <c r="K453" t="str">
        <f>IF('Crowdfunding Raw Data'!G453="failed", 'Crowdfunding Raw Data'!G453, "")</f>
        <v/>
      </c>
    </row>
    <row r="454" spans="1:11" x14ac:dyDescent="0.3">
      <c r="A454">
        <v>31</v>
      </c>
      <c r="B454" t="str">
        <f>IF('Crowdfunding Raw Data'!G454="Successful", 'Crowdfunding Raw Data'!I454, "")</f>
        <v/>
      </c>
      <c r="C454" t="str">
        <f>IF('Crowdfunding Raw Data'!G454="Successful", 'Crowdfunding Raw Data'!G454, "")</f>
        <v/>
      </c>
      <c r="J454">
        <f>IF('Crowdfunding Raw Data'!G454="failed", 'Crowdfunding Raw Data'!I454, "")</f>
        <v>31</v>
      </c>
      <c r="K454" t="str">
        <f>IF('Crowdfunding Raw Data'!G454="failed", 'Crowdfunding Raw Data'!G454, "")</f>
        <v>failed</v>
      </c>
    </row>
    <row r="455" spans="1:11" x14ac:dyDescent="0.3">
      <c r="A455">
        <v>1181</v>
      </c>
      <c r="B455" t="str">
        <f>IF('Crowdfunding Raw Data'!G455="Successful", 'Crowdfunding Raw Data'!I455, "")</f>
        <v/>
      </c>
      <c r="C455" t="str">
        <f>IF('Crowdfunding Raw Data'!G455="Successful", 'Crowdfunding Raw Data'!G455, "")</f>
        <v/>
      </c>
      <c r="J455">
        <f>IF('Crowdfunding Raw Data'!G455="failed", 'Crowdfunding Raw Data'!I455, "")</f>
        <v>1181</v>
      </c>
      <c r="K455" t="str">
        <f>IF('Crowdfunding Raw Data'!G455="failed", 'Crowdfunding Raw Data'!G455, "")</f>
        <v>failed</v>
      </c>
    </row>
    <row r="456" spans="1:11" x14ac:dyDescent="0.3">
      <c r="A456">
        <v>39</v>
      </c>
      <c r="B456" t="str">
        <f>IF('Crowdfunding Raw Data'!G456="Successful", 'Crowdfunding Raw Data'!I456, "")</f>
        <v/>
      </c>
      <c r="C456" t="str">
        <f>IF('Crowdfunding Raw Data'!G456="Successful", 'Crowdfunding Raw Data'!G456, "")</f>
        <v/>
      </c>
      <c r="J456">
        <f>IF('Crowdfunding Raw Data'!G456="failed", 'Crowdfunding Raw Data'!I456, "")</f>
        <v>39</v>
      </c>
      <c r="K456" t="str">
        <f>IF('Crowdfunding Raw Data'!G456="failed", 'Crowdfunding Raw Data'!G456, "")</f>
        <v>failed</v>
      </c>
    </row>
    <row r="457" spans="1:11" x14ac:dyDescent="0.3">
      <c r="A457">
        <v>3727</v>
      </c>
      <c r="B457">
        <f>IF('Crowdfunding Raw Data'!G457="Successful", 'Crowdfunding Raw Data'!I457, "")</f>
        <v>3727</v>
      </c>
      <c r="C457" t="str">
        <f>IF('Crowdfunding Raw Data'!G457="Successful", 'Crowdfunding Raw Data'!G457, "")</f>
        <v>successful</v>
      </c>
      <c r="J457" t="str">
        <f>IF('Crowdfunding Raw Data'!G457="failed", 'Crowdfunding Raw Data'!I457, "")</f>
        <v/>
      </c>
      <c r="K457" t="str">
        <f>IF('Crowdfunding Raw Data'!G457="failed", 'Crowdfunding Raw Data'!G457, "")</f>
        <v/>
      </c>
    </row>
    <row r="458" spans="1:11" x14ac:dyDescent="0.3">
      <c r="A458">
        <v>1605</v>
      </c>
      <c r="B458">
        <f>IF('Crowdfunding Raw Data'!G458="Successful", 'Crowdfunding Raw Data'!I458, "")</f>
        <v>1605</v>
      </c>
      <c r="C458" t="str">
        <f>IF('Crowdfunding Raw Data'!G458="Successful", 'Crowdfunding Raw Data'!G458, "")</f>
        <v>successful</v>
      </c>
      <c r="J458" t="str">
        <f>IF('Crowdfunding Raw Data'!G458="failed", 'Crowdfunding Raw Data'!I458, "")</f>
        <v/>
      </c>
      <c r="K458" t="str">
        <f>IF('Crowdfunding Raw Data'!G458="failed", 'Crowdfunding Raw Data'!G458, "")</f>
        <v/>
      </c>
    </row>
    <row r="459" spans="1:11" x14ac:dyDescent="0.3">
      <c r="A459">
        <v>46</v>
      </c>
      <c r="B459" t="str">
        <f>IF('Crowdfunding Raw Data'!G459="Successful", 'Crowdfunding Raw Data'!I459, "")</f>
        <v/>
      </c>
      <c r="C459" t="str">
        <f>IF('Crowdfunding Raw Data'!G459="Successful", 'Crowdfunding Raw Data'!G459, "")</f>
        <v/>
      </c>
      <c r="J459">
        <f>IF('Crowdfunding Raw Data'!G459="failed", 'Crowdfunding Raw Data'!I459, "")</f>
        <v>46</v>
      </c>
      <c r="K459" t="str">
        <f>IF('Crowdfunding Raw Data'!G459="failed", 'Crowdfunding Raw Data'!G459, "")</f>
        <v>failed</v>
      </c>
    </row>
    <row r="460" spans="1:11" x14ac:dyDescent="0.3">
      <c r="A460">
        <v>2120</v>
      </c>
      <c r="B460">
        <f>IF('Crowdfunding Raw Data'!G460="Successful", 'Crowdfunding Raw Data'!I460, "")</f>
        <v>2120</v>
      </c>
      <c r="C460" t="str">
        <f>IF('Crowdfunding Raw Data'!G460="Successful", 'Crowdfunding Raw Data'!G460, "")</f>
        <v>successful</v>
      </c>
      <c r="J460" t="str">
        <f>IF('Crowdfunding Raw Data'!G460="failed", 'Crowdfunding Raw Data'!I460, "")</f>
        <v/>
      </c>
      <c r="K460" t="str">
        <f>IF('Crowdfunding Raw Data'!G460="failed", 'Crowdfunding Raw Data'!G460, "")</f>
        <v/>
      </c>
    </row>
    <row r="461" spans="1:11" x14ac:dyDescent="0.3">
      <c r="A461">
        <v>105</v>
      </c>
      <c r="B461" t="str">
        <f>IF('Crowdfunding Raw Data'!G461="Successful", 'Crowdfunding Raw Data'!I461, "")</f>
        <v/>
      </c>
      <c r="C461" t="str">
        <f>IF('Crowdfunding Raw Data'!G461="Successful", 'Crowdfunding Raw Data'!G461, "")</f>
        <v/>
      </c>
      <c r="J461">
        <f>IF('Crowdfunding Raw Data'!G461="failed", 'Crowdfunding Raw Data'!I461, "")</f>
        <v>105</v>
      </c>
      <c r="K461" t="str">
        <f>IF('Crowdfunding Raw Data'!G461="failed", 'Crowdfunding Raw Data'!G461, "")</f>
        <v>failed</v>
      </c>
    </row>
    <row r="462" spans="1:11" x14ac:dyDescent="0.3">
      <c r="A462">
        <v>50</v>
      </c>
      <c r="B462">
        <f>IF('Crowdfunding Raw Data'!G462="Successful", 'Crowdfunding Raw Data'!I462, "")</f>
        <v>50</v>
      </c>
      <c r="C462" t="str">
        <f>IF('Crowdfunding Raw Data'!G462="Successful", 'Crowdfunding Raw Data'!G462, "")</f>
        <v>successful</v>
      </c>
      <c r="J462" t="str">
        <f>IF('Crowdfunding Raw Data'!G462="failed", 'Crowdfunding Raw Data'!I462, "")</f>
        <v/>
      </c>
      <c r="K462" t="str">
        <f>IF('Crowdfunding Raw Data'!G462="failed", 'Crowdfunding Raw Data'!G462, "")</f>
        <v/>
      </c>
    </row>
    <row r="463" spans="1:11" x14ac:dyDescent="0.3">
      <c r="A463">
        <v>2080</v>
      </c>
      <c r="B463">
        <f>IF('Crowdfunding Raw Data'!G463="Successful", 'Crowdfunding Raw Data'!I463, "")</f>
        <v>2080</v>
      </c>
      <c r="C463" t="str">
        <f>IF('Crowdfunding Raw Data'!G463="Successful", 'Crowdfunding Raw Data'!G463, "")</f>
        <v>successful</v>
      </c>
      <c r="J463" t="str">
        <f>IF('Crowdfunding Raw Data'!G463="failed", 'Crowdfunding Raw Data'!I463, "")</f>
        <v/>
      </c>
      <c r="K463" t="str">
        <f>IF('Crowdfunding Raw Data'!G463="failed", 'Crowdfunding Raw Data'!G463, "")</f>
        <v/>
      </c>
    </row>
    <row r="464" spans="1:11" x14ac:dyDescent="0.3">
      <c r="A464">
        <v>535</v>
      </c>
      <c r="B464" t="str">
        <f>IF('Crowdfunding Raw Data'!G464="Successful", 'Crowdfunding Raw Data'!I464, "")</f>
        <v/>
      </c>
      <c r="C464" t="str">
        <f>IF('Crowdfunding Raw Data'!G464="Successful", 'Crowdfunding Raw Data'!G464, "")</f>
        <v/>
      </c>
      <c r="J464">
        <f>IF('Crowdfunding Raw Data'!G464="failed", 'Crowdfunding Raw Data'!I464, "")</f>
        <v>535</v>
      </c>
      <c r="K464" t="str">
        <f>IF('Crowdfunding Raw Data'!G464="failed", 'Crowdfunding Raw Data'!G464, "")</f>
        <v>failed</v>
      </c>
    </row>
    <row r="465" spans="1:11" x14ac:dyDescent="0.3">
      <c r="A465">
        <v>2105</v>
      </c>
      <c r="B465">
        <f>IF('Crowdfunding Raw Data'!G465="Successful", 'Crowdfunding Raw Data'!I465, "")</f>
        <v>2105</v>
      </c>
      <c r="C465" t="str">
        <f>IF('Crowdfunding Raw Data'!G465="Successful", 'Crowdfunding Raw Data'!G465, "")</f>
        <v>successful</v>
      </c>
      <c r="J465" t="str">
        <f>IF('Crowdfunding Raw Data'!G465="failed", 'Crowdfunding Raw Data'!I465, "")</f>
        <v/>
      </c>
      <c r="K465" t="str">
        <f>IF('Crowdfunding Raw Data'!G465="failed", 'Crowdfunding Raw Data'!G465, "")</f>
        <v/>
      </c>
    </row>
    <row r="466" spans="1:11" x14ac:dyDescent="0.3">
      <c r="A466">
        <v>2436</v>
      </c>
      <c r="B466">
        <f>IF('Crowdfunding Raw Data'!G466="Successful", 'Crowdfunding Raw Data'!I466, "")</f>
        <v>2436</v>
      </c>
      <c r="C466" t="str">
        <f>IF('Crowdfunding Raw Data'!G466="Successful", 'Crowdfunding Raw Data'!G466, "")</f>
        <v>successful</v>
      </c>
      <c r="J466" t="str">
        <f>IF('Crowdfunding Raw Data'!G466="failed", 'Crowdfunding Raw Data'!I466, "")</f>
        <v/>
      </c>
      <c r="K466" t="str">
        <f>IF('Crowdfunding Raw Data'!G466="failed", 'Crowdfunding Raw Data'!G466, "")</f>
        <v/>
      </c>
    </row>
    <row r="467" spans="1:11" x14ac:dyDescent="0.3">
      <c r="A467">
        <v>80</v>
      </c>
      <c r="B467">
        <f>IF('Crowdfunding Raw Data'!G467="Successful", 'Crowdfunding Raw Data'!I467, "")</f>
        <v>80</v>
      </c>
      <c r="C467" t="str">
        <f>IF('Crowdfunding Raw Data'!G467="Successful", 'Crowdfunding Raw Data'!G467, "")</f>
        <v>successful</v>
      </c>
      <c r="J467" t="str">
        <f>IF('Crowdfunding Raw Data'!G467="failed", 'Crowdfunding Raw Data'!I467, "")</f>
        <v/>
      </c>
      <c r="K467" t="str">
        <f>IF('Crowdfunding Raw Data'!G467="failed", 'Crowdfunding Raw Data'!G467, "")</f>
        <v/>
      </c>
    </row>
    <row r="468" spans="1:11" x14ac:dyDescent="0.3">
      <c r="A468">
        <v>42</v>
      </c>
      <c r="B468">
        <f>IF('Crowdfunding Raw Data'!G468="Successful", 'Crowdfunding Raw Data'!I468, "")</f>
        <v>42</v>
      </c>
      <c r="C468" t="str">
        <f>IF('Crowdfunding Raw Data'!G468="Successful", 'Crowdfunding Raw Data'!G468, "")</f>
        <v>successful</v>
      </c>
      <c r="J468" t="str">
        <f>IF('Crowdfunding Raw Data'!G468="failed", 'Crowdfunding Raw Data'!I468, "")</f>
        <v/>
      </c>
      <c r="K468" t="str">
        <f>IF('Crowdfunding Raw Data'!G468="failed", 'Crowdfunding Raw Data'!G468, "")</f>
        <v/>
      </c>
    </row>
    <row r="469" spans="1:11" x14ac:dyDescent="0.3">
      <c r="A469">
        <v>139</v>
      </c>
      <c r="B469">
        <f>IF('Crowdfunding Raw Data'!G469="Successful", 'Crowdfunding Raw Data'!I469, "")</f>
        <v>139</v>
      </c>
      <c r="C469" t="str">
        <f>IF('Crowdfunding Raw Data'!G469="Successful", 'Crowdfunding Raw Data'!G469, "")</f>
        <v>successful</v>
      </c>
      <c r="J469" t="str">
        <f>IF('Crowdfunding Raw Data'!G469="failed", 'Crowdfunding Raw Data'!I469, "")</f>
        <v/>
      </c>
      <c r="K469" t="str">
        <f>IF('Crowdfunding Raw Data'!G469="failed", 'Crowdfunding Raw Data'!G469, "")</f>
        <v/>
      </c>
    </row>
    <row r="470" spans="1:11" x14ac:dyDescent="0.3">
      <c r="A470">
        <v>16</v>
      </c>
      <c r="B470" t="str">
        <f>IF('Crowdfunding Raw Data'!G470="Successful", 'Crowdfunding Raw Data'!I470, "")</f>
        <v/>
      </c>
      <c r="C470" t="str">
        <f>IF('Crowdfunding Raw Data'!G470="Successful", 'Crowdfunding Raw Data'!G470, "")</f>
        <v/>
      </c>
      <c r="J470">
        <f>IF('Crowdfunding Raw Data'!G470="failed", 'Crowdfunding Raw Data'!I470, "")</f>
        <v>16</v>
      </c>
      <c r="K470" t="str">
        <f>IF('Crowdfunding Raw Data'!G470="failed", 'Crowdfunding Raw Data'!G470, "")</f>
        <v>failed</v>
      </c>
    </row>
    <row r="471" spans="1:11" x14ac:dyDescent="0.3">
      <c r="A471">
        <v>159</v>
      </c>
      <c r="B471">
        <f>IF('Crowdfunding Raw Data'!G471="Successful", 'Crowdfunding Raw Data'!I471, "")</f>
        <v>159</v>
      </c>
      <c r="C471" t="str">
        <f>IF('Crowdfunding Raw Data'!G471="Successful", 'Crowdfunding Raw Data'!G471, "")</f>
        <v>successful</v>
      </c>
      <c r="J471" t="str">
        <f>IF('Crowdfunding Raw Data'!G471="failed", 'Crowdfunding Raw Data'!I471, "")</f>
        <v/>
      </c>
      <c r="K471" t="str">
        <f>IF('Crowdfunding Raw Data'!G471="failed", 'Crowdfunding Raw Data'!G471, "")</f>
        <v/>
      </c>
    </row>
    <row r="472" spans="1:11" x14ac:dyDescent="0.3">
      <c r="A472">
        <v>381</v>
      </c>
      <c r="B472">
        <f>IF('Crowdfunding Raw Data'!G472="Successful", 'Crowdfunding Raw Data'!I472, "")</f>
        <v>381</v>
      </c>
      <c r="C472" t="str">
        <f>IF('Crowdfunding Raw Data'!G472="Successful", 'Crowdfunding Raw Data'!G472, "")</f>
        <v>successful</v>
      </c>
      <c r="J472" t="str">
        <f>IF('Crowdfunding Raw Data'!G472="failed", 'Crowdfunding Raw Data'!I472, "")</f>
        <v/>
      </c>
      <c r="K472" t="str">
        <f>IF('Crowdfunding Raw Data'!G472="failed", 'Crowdfunding Raw Data'!G472, "")</f>
        <v/>
      </c>
    </row>
    <row r="473" spans="1:11" x14ac:dyDescent="0.3">
      <c r="A473">
        <v>194</v>
      </c>
      <c r="B473">
        <f>IF('Crowdfunding Raw Data'!G473="Successful", 'Crowdfunding Raw Data'!I473, "")</f>
        <v>194</v>
      </c>
      <c r="C473" t="str">
        <f>IF('Crowdfunding Raw Data'!G473="Successful", 'Crowdfunding Raw Data'!G473, "")</f>
        <v>successful</v>
      </c>
      <c r="J473" t="str">
        <f>IF('Crowdfunding Raw Data'!G473="failed", 'Crowdfunding Raw Data'!I473, "")</f>
        <v/>
      </c>
      <c r="K473" t="str">
        <f>IF('Crowdfunding Raw Data'!G473="failed", 'Crowdfunding Raw Data'!G473, "")</f>
        <v/>
      </c>
    </row>
    <row r="474" spans="1:11" x14ac:dyDescent="0.3">
      <c r="A474">
        <v>575</v>
      </c>
      <c r="B474" t="str">
        <f>IF('Crowdfunding Raw Data'!G474="Successful", 'Crowdfunding Raw Data'!I474, "")</f>
        <v/>
      </c>
      <c r="C474" t="str">
        <f>IF('Crowdfunding Raw Data'!G474="Successful", 'Crowdfunding Raw Data'!G474, "")</f>
        <v/>
      </c>
      <c r="J474">
        <f>IF('Crowdfunding Raw Data'!G474="failed", 'Crowdfunding Raw Data'!I474, "")</f>
        <v>575</v>
      </c>
      <c r="K474" t="str">
        <f>IF('Crowdfunding Raw Data'!G474="failed", 'Crowdfunding Raw Data'!G474, "")</f>
        <v>failed</v>
      </c>
    </row>
    <row r="475" spans="1:11" x14ac:dyDescent="0.3">
      <c r="A475">
        <v>106</v>
      </c>
      <c r="B475">
        <f>IF('Crowdfunding Raw Data'!G475="Successful", 'Crowdfunding Raw Data'!I475, "")</f>
        <v>106</v>
      </c>
      <c r="C475" t="str">
        <f>IF('Crowdfunding Raw Data'!G475="Successful", 'Crowdfunding Raw Data'!G475, "")</f>
        <v>successful</v>
      </c>
      <c r="J475" t="str">
        <f>IF('Crowdfunding Raw Data'!G475="failed", 'Crowdfunding Raw Data'!I475, "")</f>
        <v/>
      </c>
      <c r="K475" t="str">
        <f>IF('Crowdfunding Raw Data'!G475="failed", 'Crowdfunding Raw Data'!G475, "")</f>
        <v/>
      </c>
    </row>
    <row r="476" spans="1:11" x14ac:dyDescent="0.3">
      <c r="A476">
        <v>142</v>
      </c>
      <c r="B476">
        <f>IF('Crowdfunding Raw Data'!G476="Successful", 'Crowdfunding Raw Data'!I476, "")</f>
        <v>142</v>
      </c>
      <c r="C476" t="str">
        <f>IF('Crowdfunding Raw Data'!G476="Successful", 'Crowdfunding Raw Data'!G476, "")</f>
        <v>successful</v>
      </c>
      <c r="J476" t="str">
        <f>IF('Crowdfunding Raw Data'!G476="failed", 'Crowdfunding Raw Data'!I476, "")</f>
        <v/>
      </c>
      <c r="K476" t="str">
        <f>IF('Crowdfunding Raw Data'!G476="failed", 'Crowdfunding Raw Data'!G476, "")</f>
        <v/>
      </c>
    </row>
    <row r="477" spans="1:11" x14ac:dyDescent="0.3">
      <c r="A477">
        <v>211</v>
      </c>
      <c r="B477">
        <f>IF('Crowdfunding Raw Data'!G477="Successful", 'Crowdfunding Raw Data'!I477, "")</f>
        <v>211</v>
      </c>
      <c r="C477" t="str">
        <f>IF('Crowdfunding Raw Data'!G477="Successful", 'Crowdfunding Raw Data'!G477, "")</f>
        <v>successful</v>
      </c>
      <c r="J477" t="str">
        <f>IF('Crowdfunding Raw Data'!G477="failed", 'Crowdfunding Raw Data'!I477, "")</f>
        <v/>
      </c>
      <c r="K477" t="str">
        <f>IF('Crowdfunding Raw Data'!G477="failed", 'Crowdfunding Raw Data'!G477, "")</f>
        <v/>
      </c>
    </row>
    <row r="478" spans="1:11" x14ac:dyDescent="0.3">
      <c r="A478">
        <v>1120</v>
      </c>
      <c r="B478" t="str">
        <f>IF('Crowdfunding Raw Data'!G478="Successful", 'Crowdfunding Raw Data'!I478, "")</f>
        <v/>
      </c>
      <c r="C478" t="str">
        <f>IF('Crowdfunding Raw Data'!G478="Successful", 'Crowdfunding Raw Data'!G478, "")</f>
        <v/>
      </c>
      <c r="J478">
        <f>IF('Crowdfunding Raw Data'!G478="failed", 'Crowdfunding Raw Data'!I478, "")</f>
        <v>1120</v>
      </c>
      <c r="K478" t="str">
        <f>IF('Crowdfunding Raw Data'!G478="failed", 'Crowdfunding Raw Data'!G478, "")</f>
        <v>failed</v>
      </c>
    </row>
    <row r="479" spans="1:11" x14ac:dyDescent="0.3">
      <c r="A479">
        <v>113</v>
      </c>
      <c r="B479" t="str">
        <f>IF('Crowdfunding Raw Data'!G479="Successful", 'Crowdfunding Raw Data'!I479, "")</f>
        <v/>
      </c>
      <c r="C479" t="str">
        <f>IF('Crowdfunding Raw Data'!G479="Successful", 'Crowdfunding Raw Data'!G479, "")</f>
        <v/>
      </c>
      <c r="J479">
        <f>IF('Crowdfunding Raw Data'!G479="failed", 'Crowdfunding Raw Data'!I479, "")</f>
        <v>113</v>
      </c>
      <c r="K479" t="str">
        <f>IF('Crowdfunding Raw Data'!G479="failed", 'Crowdfunding Raw Data'!G479, "")</f>
        <v>failed</v>
      </c>
    </row>
    <row r="480" spans="1:11" x14ac:dyDescent="0.3">
      <c r="A480">
        <v>2756</v>
      </c>
      <c r="B480">
        <f>IF('Crowdfunding Raw Data'!G480="Successful", 'Crowdfunding Raw Data'!I480, "")</f>
        <v>2756</v>
      </c>
      <c r="C480" t="str">
        <f>IF('Crowdfunding Raw Data'!G480="Successful", 'Crowdfunding Raw Data'!G480, "")</f>
        <v>successful</v>
      </c>
      <c r="J480" t="str">
        <f>IF('Crowdfunding Raw Data'!G480="failed", 'Crowdfunding Raw Data'!I480, "")</f>
        <v/>
      </c>
      <c r="K480" t="str">
        <f>IF('Crowdfunding Raw Data'!G480="failed", 'Crowdfunding Raw Data'!G480, "")</f>
        <v/>
      </c>
    </row>
    <row r="481" spans="1:11" x14ac:dyDescent="0.3">
      <c r="A481">
        <v>173</v>
      </c>
      <c r="B481">
        <f>IF('Crowdfunding Raw Data'!G481="Successful", 'Crowdfunding Raw Data'!I481, "")</f>
        <v>173</v>
      </c>
      <c r="C481" t="str">
        <f>IF('Crowdfunding Raw Data'!G481="Successful", 'Crowdfunding Raw Data'!G481, "")</f>
        <v>successful</v>
      </c>
      <c r="J481" t="str">
        <f>IF('Crowdfunding Raw Data'!G481="failed", 'Crowdfunding Raw Data'!I481, "")</f>
        <v/>
      </c>
      <c r="K481" t="str">
        <f>IF('Crowdfunding Raw Data'!G481="failed", 'Crowdfunding Raw Data'!G481, "")</f>
        <v/>
      </c>
    </row>
    <row r="482" spans="1:11" x14ac:dyDescent="0.3">
      <c r="A482">
        <v>87</v>
      </c>
      <c r="B482">
        <f>IF('Crowdfunding Raw Data'!G482="Successful", 'Crowdfunding Raw Data'!I482, "")</f>
        <v>87</v>
      </c>
      <c r="C482" t="str">
        <f>IF('Crowdfunding Raw Data'!G482="Successful", 'Crowdfunding Raw Data'!G482, "")</f>
        <v>successful</v>
      </c>
      <c r="J482" t="str">
        <f>IF('Crowdfunding Raw Data'!G482="failed", 'Crowdfunding Raw Data'!I482, "")</f>
        <v/>
      </c>
      <c r="K482" t="str">
        <f>IF('Crowdfunding Raw Data'!G482="failed", 'Crowdfunding Raw Data'!G482, "")</f>
        <v/>
      </c>
    </row>
    <row r="483" spans="1:11" x14ac:dyDescent="0.3">
      <c r="A483">
        <v>1538</v>
      </c>
      <c r="B483" t="str">
        <f>IF('Crowdfunding Raw Data'!G483="Successful", 'Crowdfunding Raw Data'!I483, "")</f>
        <v/>
      </c>
      <c r="C483" t="str">
        <f>IF('Crowdfunding Raw Data'!G483="Successful", 'Crowdfunding Raw Data'!G483, "")</f>
        <v/>
      </c>
      <c r="J483">
        <f>IF('Crowdfunding Raw Data'!G483="failed", 'Crowdfunding Raw Data'!I483, "")</f>
        <v>1538</v>
      </c>
      <c r="K483" t="str">
        <f>IF('Crowdfunding Raw Data'!G483="failed", 'Crowdfunding Raw Data'!G483, "")</f>
        <v>failed</v>
      </c>
    </row>
    <row r="484" spans="1:11" x14ac:dyDescent="0.3">
      <c r="A484">
        <v>9</v>
      </c>
      <c r="B484" t="str">
        <f>IF('Crowdfunding Raw Data'!G484="Successful", 'Crowdfunding Raw Data'!I484, "")</f>
        <v/>
      </c>
      <c r="C484" t="str">
        <f>IF('Crowdfunding Raw Data'!G484="Successful", 'Crowdfunding Raw Data'!G484, "")</f>
        <v/>
      </c>
      <c r="J484">
        <f>IF('Crowdfunding Raw Data'!G484="failed", 'Crowdfunding Raw Data'!I484, "")</f>
        <v>9</v>
      </c>
      <c r="K484" t="str">
        <f>IF('Crowdfunding Raw Data'!G484="failed", 'Crowdfunding Raw Data'!G484, "")</f>
        <v>failed</v>
      </c>
    </row>
    <row r="485" spans="1:11" x14ac:dyDescent="0.3">
      <c r="A485">
        <v>554</v>
      </c>
      <c r="B485" t="str">
        <f>IF('Crowdfunding Raw Data'!G485="Successful", 'Crowdfunding Raw Data'!I485, "")</f>
        <v/>
      </c>
      <c r="C485" t="str">
        <f>IF('Crowdfunding Raw Data'!G485="Successful", 'Crowdfunding Raw Data'!G485, "")</f>
        <v/>
      </c>
      <c r="J485">
        <f>IF('Crowdfunding Raw Data'!G485="failed", 'Crowdfunding Raw Data'!I485, "")</f>
        <v>554</v>
      </c>
      <c r="K485" t="str">
        <f>IF('Crowdfunding Raw Data'!G485="failed", 'Crowdfunding Raw Data'!G485, "")</f>
        <v>failed</v>
      </c>
    </row>
    <row r="486" spans="1:11" x14ac:dyDescent="0.3">
      <c r="A486">
        <v>1572</v>
      </c>
      <c r="B486">
        <f>IF('Crowdfunding Raw Data'!G486="Successful", 'Crowdfunding Raw Data'!I486, "")</f>
        <v>1572</v>
      </c>
      <c r="C486" t="str">
        <f>IF('Crowdfunding Raw Data'!G486="Successful", 'Crowdfunding Raw Data'!G486, "")</f>
        <v>successful</v>
      </c>
      <c r="J486" t="str">
        <f>IF('Crowdfunding Raw Data'!G486="failed", 'Crowdfunding Raw Data'!I486, "")</f>
        <v/>
      </c>
      <c r="K486" t="str">
        <f>IF('Crowdfunding Raw Data'!G486="failed", 'Crowdfunding Raw Data'!G486, "")</f>
        <v/>
      </c>
    </row>
    <row r="487" spans="1:11" x14ac:dyDescent="0.3">
      <c r="A487">
        <v>648</v>
      </c>
      <c r="B487" t="str">
        <f>IF('Crowdfunding Raw Data'!G487="Successful", 'Crowdfunding Raw Data'!I487, "")</f>
        <v/>
      </c>
      <c r="C487" t="str">
        <f>IF('Crowdfunding Raw Data'!G487="Successful", 'Crowdfunding Raw Data'!G487, "")</f>
        <v/>
      </c>
      <c r="J487">
        <f>IF('Crowdfunding Raw Data'!G487="failed", 'Crowdfunding Raw Data'!I487, "")</f>
        <v>648</v>
      </c>
      <c r="K487" t="str">
        <f>IF('Crowdfunding Raw Data'!G487="failed", 'Crowdfunding Raw Data'!G487, "")</f>
        <v>failed</v>
      </c>
    </row>
    <row r="488" spans="1:11" x14ac:dyDescent="0.3">
      <c r="A488">
        <v>21</v>
      </c>
      <c r="B488" t="str">
        <f>IF('Crowdfunding Raw Data'!G488="Successful", 'Crowdfunding Raw Data'!I488, "")</f>
        <v/>
      </c>
      <c r="C488" t="str">
        <f>IF('Crowdfunding Raw Data'!G488="Successful", 'Crowdfunding Raw Data'!G488, "")</f>
        <v/>
      </c>
      <c r="J488">
        <f>IF('Crowdfunding Raw Data'!G488="failed", 'Crowdfunding Raw Data'!I488, "")</f>
        <v>21</v>
      </c>
      <c r="K488" t="str">
        <f>IF('Crowdfunding Raw Data'!G488="failed", 'Crowdfunding Raw Data'!G488, "")</f>
        <v>failed</v>
      </c>
    </row>
    <row r="489" spans="1:11" x14ac:dyDescent="0.3">
      <c r="A489">
        <v>2346</v>
      </c>
      <c r="B489">
        <f>IF('Crowdfunding Raw Data'!G489="Successful", 'Crowdfunding Raw Data'!I489, "")</f>
        <v>2346</v>
      </c>
      <c r="C489" t="str">
        <f>IF('Crowdfunding Raw Data'!G489="Successful", 'Crowdfunding Raw Data'!G489, "")</f>
        <v>successful</v>
      </c>
      <c r="J489" t="str">
        <f>IF('Crowdfunding Raw Data'!G489="failed", 'Crowdfunding Raw Data'!I489, "")</f>
        <v/>
      </c>
      <c r="K489" t="str">
        <f>IF('Crowdfunding Raw Data'!G489="failed", 'Crowdfunding Raw Data'!G489, "")</f>
        <v/>
      </c>
    </row>
    <row r="490" spans="1:11" x14ac:dyDescent="0.3">
      <c r="A490">
        <v>115</v>
      </c>
      <c r="B490">
        <f>IF('Crowdfunding Raw Data'!G490="Successful", 'Crowdfunding Raw Data'!I490, "")</f>
        <v>115</v>
      </c>
      <c r="C490" t="str">
        <f>IF('Crowdfunding Raw Data'!G490="Successful", 'Crowdfunding Raw Data'!G490, "")</f>
        <v>successful</v>
      </c>
      <c r="J490" t="str">
        <f>IF('Crowdfunding Raw Data'!G490="failed", 'Crowdfunding Raw Data'!I490, "")</f>
        <v/>
      </c>
      <c r="K490" t="str">
        <f>IF('Crowdfunding Raw Data'!G490="failed", 'Crowdfunding Raw Data'!G490, "")</f>
        <v/>
      </c>
    </row>
    <row r="491" spans="1:11" x14ac:dyDescent="0.3">
      <c r="A491">
        <v>85</v>
      </c>
      <c r="B491">
        <f>IF('Crowdfunding Raw Data'!G491="Successful", 'Crowdfunding Raw Data'!I491, "")</f>
        <v>85</v>
      </c>
      <c r="C491" t="str">
        <f>IF('Crowdfunding Raw Data'!G491="Successful", 'Crowdfunding Raw Data'!G491, "")</f>
        <v>successful</v>
      </c>
      <c r="J491" t="str">
        <f>IF('Crowdfunding Raw Data'!G491="failed", 'Crowdfunding Raw Data'!I491, "")</f>
        <v/>
      </c>
      <c r="K491" t="str">
        <f>IF('Crowdfunding Raw Data'!G491="failed", 'Crowdfunding Raw Data'!G491, "")</f>
        <v/>
      </c>
    </row>
    <row r="492" spans="1:11" x14ac:dyDescent="0.3">
      <c r="A492">
        <v>144</v>
      </c>
      <c r="B492">
        <f>IF('Crowdfunding Raw Data'!G492="Successful", 'Crowdfunding Raw Data'!I492, "")</f>
        <v>144</v>
      </c>
      <c r="C492" t="str">
        <f>IF('Crowdfunding Raw Data'!G492="Successful", 'Crowdfunding Raw Data'!G492, "")</f>
        <v>successful</v>
      </c>
      <c r="J492" t="str">
        <f>IF('Crowdfunding Raw Data'!G492="failed", 'Crowdfunding Raw Data'!I492, "")</f>
        <v/>
      </c>
      <c r="K492" t="str">
        <f>IF('Crowdfunding Raw Data'!G492="failed", 'Crowdfunding Raw Data'!G492, "")</f>
        <v/>
      </c>
    </row>
    <row r="493" spans="1:11" x14ac:dyDescent="0.3">
      <c r="A493">
        <v>2443</v>
      </c>
      <c r="B493">
        <f>IF('Crowdfunding Raw Data'!G493="Successful", 'Crowdfunding Raw Data'!I493, "")</f>
        <v>2443</v>
      </c>
      <c r="C493" t="str">
        <f>IF('Crowdfunding Raw Data'!G493="Successful", 'Crowdfunding Raw Data'!G493, "")</f>
        <v>successful</v>
      </c>
      <c r="J493" t="str">
        <f>IF('Crowdfunding Raw Data'!G493="failed", 'Crowdfunding Raw Data'!I493, "")</f>
        <v/>
      </c>
      <c r="K493" t="str">
        <f>IF('Crowdfunding Raw Data'!G493="failed", 'Crowdfunding Raw Data'!G493, "")</f>
        <v/>
      </c>
    </row>
    <row r="494" spans="1:11" x14ac:dyDescent="0.3">
      <c r="A494">
        <v>595</v>
      </c>
      <c r="B494" t="str">
        <f>IF('Crowdfunding Raw Data'!G494="Successful", 'Crowdfunding Raw Data'!I494, "")</f>
        <v/>
      </c>
      <c r="C494" t="str">
        <f>IF('Crowdfunding Raw Data'!G494="Successful", 'Crowdfunding Raw Data'!G494, "")</f>
        <v/>
      </c>
      <c r="J494" t="str">
        <f>IF('Crowdfunding Raw Data'!G494="failed", 'Crowdfunding Raw Data'!I494, "")</f>
        <v/>
      </c>
      <c r="K494" t="str">
        <f>IF('Crowdfunding Raw Data'!G494="failed", 'Crowdfunding Raw Data'!G494, "")</f>
        <v/>
      </c>
    </row>
    <row r="495" spans="1:11" x14ac:dyDescent="0.3">
      <c r="A495">
        <v>64</v>
      </c>
      <c r="B495">
        <f>IF('Crowdfunding Raw Data'!G495="Successful", 'Crowdfunding Raw Data'!I495, "")</f>
        <v>64</v>
      </c>
      <c r="C495" t="str">
        <f>IF('Crowdfunding Raw Data'!G495="Successful", 'Crowdfunding Raw Data'!G495, "")</f>
        <v>successful</v>
      </c>
      <c r="J495" t="str">
        <f>IF('Crowdfunding Raw Data'!G495="failed", 'Crowdfunding Raw Data'!I495, "")</f>
        <v/>
      </c>
      <c r="K495" t="str">
        <f>IF('Crowdfunding Raw Data'!G495="failed", 'Crowdfunding Raw Data'!G495, "")</f>
        <v/>
      </c>
    </row>
    <row r="496" spans="1:11" x14ac:dyDescent="0.3">
      <c r="A496">
        <v>268</v>
      </c>
      <c r="B496">
        <f>IF('Crowdfunding Raw Data'!G496="Successful", 'Crowdfunding Raw Data'!I496, "")</f>
        <v>268</v>
      </c>
      <c r="C496" t="str">
        <f>IF('Crowdfunding Raw Data'!G496="Successful", 'Crowdfunding Raw Data'!G496, "")</f>
        <v>successful</v>
      </c>
      <c r="J496" t="str">
        <f>IF('Crowdfunding Raw Data'!G496="failed", 'Crowdfunding Raw Data'!I496, "")</f>
        <v/>
      </c>
      <c r="K496" t="str">
        <f>IF('Crowdfunding Raw Data'!G496="failed", 'Crowdfunding Raw Data'!G496, "")</f>
        <v/>
      </c>
    </row>
    <row r="497" spans="1:11" x14ac:dyDescent="0.3">
      <c r="A497">
        <v>195</v>
      </c>
      <c r="B497">
        <f>IF('Crowdfunding Raw Data'!G497="Successful", 'Crowdfunding Raw Data'!I497, "")</f>
        <v>195</v>
      </c>
      <c r="C497" t="str">
        <f>IF('Crowdfunding Raw Data'!G497="Successful", 'Crowdfunding Raw Data'!G497, "")</f>
        <v>successful</v>
      </c>
      <c r="J497" t="str">
        <f>IF('Crowdfunding Raw Data'!G497="failed", 'Crowdfunding Raw Data'!I497, "")</f>
        <v/>
      </c>
      <c r="K497" t="str">
        <f>IF('Crowdfunding Raw Data'!G497="failed", 'Crowdfunding Raw Data'!G497, "")</f>
        <v/>
      </c>
    </row>
    <row r="498" spans="1:11" x14ac:dyDescent="0.3">
      <c r="A498">
        <v>54</v>
      </c>
      <c r="B498" t="str">
        <f>IF('Crowdfunding Raw Data'!G498="Successful", 'Crowdfunding Raw Data'!I498, "")</f>
        <v/>
      </c>
      <c r="C498" t="str">
        <f>IF('Crowdfunding Raw Data'!G498="Successful", 'Crowdfunding Raw Data'!G498, "")</f>
        <v/>
      </c>
      <c r="J498">
        <f>IF('Crowdfunding Raw Data'!G498="failed", 'Crowdfunding Raw Data'!I498, "")</f>
        <v>54</v>
      </c>
      <c r="K498" t="str">
        <f>IF('Crowdfunding Raw Data'!G498="failed", 'Crowdfunding Raw Data'!G498, "")</f>
        <v>failed</v>
      </c>
    </row>
    <row r="499" spans="1:11" x14ac:dyDescent="0.3">
      <c r="A499">
        <v>120</v>
      </c>
      <c r="B499" t="str">
        <f>IF('Crowdfunding Raw Data'!G499="Successful", 'Crowdfunding Raw Data'!I499, "")</f>
        <v/>
      </c>
      <c r="C499" t="str">
        <f>IF('Crowdfunding Raw Data'!G499="Successful", 'Crowdfunding Raw Data'!G499, "")</f>
        <v/>
      </c>
      <c r="J499">
        <f>IF('Crowdfunding Raw Data'!G499="failed", 'Crowdfunding Raw Data'!I499, "")</f>
        <v>120</v>
      </c>
      <c r="K499" t="str">
        <f>IF('Crowdfunding Raw Data'!G499="failed", 'Crowdfunding Raw Data'!G499, "")</f>
        <v>failed</v>
      </c>
    </row>
    <row r="500" spans="1:11" x14ac:dyDescent="0.3">
      <c r="A500">
        <v>579</v>
      </c>
      <c r="B500" t="str">
        <f>IF('Crowdfunding Raw Data'!G500="Successful", 'Crowdfunding Raw Data'!I500, "")</f>
        <v/>
      </c>
      <c r="C500" t="str">
        <f>IF('Crowdfunding Raw Data'!G500="Successful", 'Crowdfunding Raw Data'!G500, "")</f>
        <v/>
      </c>
      <c r="J500">
        <f>IF('Crowdfunding Raw Data'!G500="failed", 'Crowdfunding Raw Data'!I500, "")</f>
        <v>579</v>
      </c>
      <c r="K500" t="str">
        <f>IF('Crowdfunding Raw Data'!G500="failed", 'Crowdfunding Raw Data'!G500, "")</f>
        <v>failed</v>
      </c>
    </row>
    <row r="501" spans="1:11" x14ac:dyDescent="0.3">
      <c r="A501">
        <v>2072</v>
      </c>
      <c r="B501" t="str">
        <f>IF('Crowdfunding Raw Data'!G501="Successful", 'Crowdfunding Raw Data'!I501, "")</f>
        <v/>
      </c>
      <c r="C501" t="str">
        <f>IF('Crowdfunding Raw Data'!G501="Successful", 'Crowdfunding Raw Data'!G501, "")</f>
        <v/>
      </c>
      <c r="J501">
        <f>IF('Crowdfunding Raw Data'!G501="failed", 'Crowdfunding Raw Data'!I501, "")</f>
        <v>2072</v>
      </c>
      <c r="K501" t="str">
        <f>IF('Crowdfunding Raw Data'!G501="failed", 'Crowdfunding Raw Data'!G501, "")</f>
        <v>failed</v>
      </c>
    </row>
    <row r="502" spans="1:11" x14ac:dyDescent="0.3">
      <c r="A502">
        <v>0</v>
      </c>
      <c r="B502" t="str">
        <f>IF('Crowdfunding Raw Data'!G502="Successful", 'Crowdfunding Raw Data'!I502, "")</f>
        <v/>
      </c>
      <c r="C502" t="str">
        <f>IF('Crowdfunding Raw Data'!G502="Successful", 'Crowdfunding Raw Data'!G502, "")</f>
        <v/>
      </c>
      <c r="J502">
        <f>IF('Crowdfunding Raw Data'!G502="failed", 'Crowdfunding Raw Data'!I502, "")</f>
        <v>0</v>
      </c>
      <c r="K502" t="str">
        <f>IF('Crowdfunding Raw Data'!G502="failed", 'Crowdfunding Raw Data'!G502, "")</f>
        <v>failed</v>
      </c>
    </row>
    <row r="503" spans="1:11" x14ac:dyDescent="0.3">
      <c r="A503">
        <v>1796</v>
      </c>
      <c r="B503" t="str">
        <f>IF('Crowdfunding Raw Data'!G503="Successful", 'Crowdfunding Raw Data'!I503, "")</f>
        <v/>
      </c>
      <c r="C503" t="str">
        <f>IF('Crowdfunding Raw Data'!G503="Successful", 'Crowdfunding Raw Data'!G503, "")</f>
        <v/>
      </c>
      <c r="J503">
        <f>IF('Crowdfunding Raw Data'!G503="failed", 'Crowdfunding Raw Data'!I503, "")</f>
        <v>1796</v>
      </c>
      <c r="K503" t="str">
        <f>IF('Crowdfunding Raw Data'!G503="failed", 'Crowdfunding Raw Data'!G503, "")</f>
        <v>failed</v>
      </c>
    </row>
    <row r="504" spans="1:11" x14ac:dyDescent="0.3">
      <c r="A504">
        <v>186</v>
      </c>
      <c r="B504">
        <f>IF('Crowdfunding Raw Data'!G504="Successful", 'Crowdfunding Raw Data'!I504, "")</f>
        <v>186</v>
      </c>
      <c r="C504" t="str">
        <f>IF('Crowdfunding Raw Data'!G504="Successful", 'Crowdfunding Raw Data'!G504, "")</f>
        <v>successful</v>
      </c>
      <c r="J504" t="str">
        <f>IF('Crowdfunding Raw Data'!G504="failed", 'Crowdfunding Raw Data'!I504, "")</f>
        <v/>
      </c>
      <c r="K504" t="str">
        <f>IF('Crowdfunding Raw Data'!G504="failed", 'Crowdfunding Raw Data'!G504, "")</f>
        <v/>
      </c>
    </row>
    <row r="505" spans="1:11" x14ac:dyDescent="0.3">
      <c r="A505">
        <v>460</v>
      </c>
      <c r="B505">
        <f>IF('Crowdfunding Raw Data'!G505="Successful", 'Crowdfunding Raw Data'!I505, "")</f>
        <v>460</v>
      </c>
      <c r="C505" t="str">
        <f>IF('Crowdfunding Raw Data'!G505="Successful", 'Crowdfunding Raw Data'!G505, "")</f>
        <v>successful</v>
      </c>
      <c r="J505" t="str">
        <f>IF('Crowdfunding Raw Data'!G505="failed", 'Crowdfunding Raw Data'!I505, "")</f>
        <v/>
      </c>
      <c r="K505" t="str">
        <f>IF('Crowdfunding Raw Data'!G505="failed", 'Crowdfunding Raw Data'!G505, "")</f>
        <v/>
      </c>
    </row>
    <row r="506" spans="1:11" x14ac:dyDescent="0.3">
      <c r="A506">
        <v>62</v>
      </c>
      <c r="B506" t="str">
        <f>IF('Crowdfunding Raw Data'!G506="Successful", 'Crowdfunding Raw Data'!I506, "")</f>
        <v/>
      </c>
      <c r="C506" t="str">
        <f>IF('Crowdfunding Raw Data'!G506="Successful", 'Crowdfunding Raw Data'!G506, "")</f>
        <v/>
      </c>
      <c r="J506">
        <f>IF('Crowdfunding Raw Data'!G506="failed", 'Crowdfunding Raw Data'!I506, "")</f>
        <v>62</v>
      </c>
      <c r="K506" t="str">
        <f>IF('Crowdfunding Raw Data'!G506="failed", 'Crowdfunding Raw Data'!G506, "")</f>
        <v>failed</v>
      </c>
    </row>
    <row r="507" spans="1:11" x14ac:dyDescent="0.3">
      <c r="A507">
        <v>347</v>
      </c>
      <c r="B507" t="str">
        <f>IF('Crowdfunding Raw Data'!G507="Successful", 'Crowdfunding Raw Data'!I507, "")</f>
        <v/>
      </c>
      <c r="C507" t="str">
        <f>IF('Crowdfunding Raw Data'!G507="Successful", 'Crowdfunding Raw Data'!G507, "")</f>
        <v/>
      </c>
      <c r="J507">
        <f>IF('Crowdfunding Raw Data'!G507="failed", 'Crowdfunding Raw Data'!I507, "")</f>
        <v>347</v>
      </c>
      <c r="K507" t="str">
        <f>IF('Crowdfunding Raw Data'!G507="failed", 'Crowdfunding Raw Data'!G507, "")</f>
        <v>failed</v>
      </c>
    </row>
    <row r="508" spans="1:11" x14ac:dyDescent="0.3">
      <c r="A508">
        <v>2528</v>
      </c>
      <c r="B508">
        <f>IF('Crowdfunding Raw Data'!G508="Successful", 'Crowdfunding Raw Data'!I508, "")</f>
        <v>2528</v>
      </c>
      <c r="C508" t="str">
        <f>IF('Crowdfunding Raw Data'!G508="Successful", 'Crowdfunding Raw Data'!G508, "")</f>
        <v>successful</v>
      </c>
      <c r="J508" t="str">
        <f>IF('Crowdfunding Raw Data'!G508="failed", 'Crowdfunding Raw Data'!I508, "")</f>
        <v/>
      </c>
      <c r="K508" t="str">
        <f>IF('Crowdfunding Raw Data'!G508="failed", 'Crowdfunding Raw Data'!G508, "")</f>
        <v/>
      </c>
    </row>
    <row r="509" spans="1:11" x14ac:dyDescent="0.3">
      <c r="A509">
        <v>19</v>
      </c>
      <c r="B509" t="str">
        <f>IF('Crowdfunding Raw Data'!G509="Successful", 'Crowdfunding Raw Data'!I509, "")</f>
        <v/>
      </c>
      <c r="C509" t="str">
        <f>IF('Crowdfunding Raw Data'!G509="Successful", 'Crowdfunding Raw Data'!G509, "")</f>
        <v/>
      </c>
      <c r="J509">
        <f>IF('Crowdfunding Raw Data'!G509="failed", 'Crowdfunding Raw Data'!I509, "")</f>
        <v>19</v>
      </c>
      <c r="K509" t="str">
        <f>IF('Crowdfunding Raw Data'!G509="failed", 'Crowdfunding Raw Data'!G509, "")</f>
        <v>failed</v>
      </c>
    </row>
    <row r="510" spans="1:11" x14ac:dyDescent="0.3">
      <c r="A510">
        <v>3657</v>
      </c>
      <c r="B510">
        <f>IF('Crowdfunding Raw Data'!G510="Successful", 'Crowdfunding Raw Data'!I510, "")</f>
        <v>3657</v>
      </c>
      <c r="C510" t="str">
        <f>IF('Crowdfunding Raw Data'!G510="Successful", 'Crowdfunding Raw Data'!G510, "")</f>
        <v>successful</v>
      </c>
      <c r="J510" t="str">
        <f>IF('Crowdfunding Raw Data'!G510="failed", 'Crowdfunding Raw Data'!I510, "")</f>
        <v/>
      </c>
      <c r="K510" t="str">
        <f>IF('Crowdfunding Raw Data'!G510="failed", 'Crowdfunding Raw Data'!G510, "")</f>
        <v/>
      </c>
    </row>
    <row r="511" spans="1:11" x14ac:dyDescent="0.3">
      <c r="A511">
        <v>1258</v>
      </c>
      <c r="B511" t="str">
        <f>IF('Crowdfunding Raw Data'!G511="Successful", 'Crowdfunding Raw Data'!I511, "")</f>
        <v/>
      </c>
      <c r="C511" t="str">
        <f>IF('Crowdfunding Raw Data'!G511="Successful", 'Crowdfunding Raw Data'!G511, "")</f>
        <v/>
      </c>
      <c r="J511">
        <f>IF('Crowdfunding Raw Data'!G511="failed", 'Crowdfunding Raw Data'!I511, "")</f>
        <v>1258</v>
      </c>
      <c r="K511" t="str">
        <f>IF('Crowdfunding Raw Data'!G511="failed", 'Crowdfunding Raw Data'!G511, "")</f>
        <v>failed</v>
      </c>
    </row>
    <row r="512" spans="1:11" x14ac:dyDescent="0.3">
      <c r="A512">
        <v>131</v>
      </c>
      <c r="B512">
        <f>IF('Crowdfunding Raw Data'!G512="Successful", 'Crowdfunding Raw Data'!I512, "")</f>
        <v>131</v>
      </c>
      <c r="C512" t="str">
        <f>IF('Crowdfunding Raw Data'!G512="Successful", 'Crowdfunding Raw Data'!G512, "")</f>
        <v>successful</v>
      </c>
      <c r="J512" t="str">
        <f>IF('Crowdfunding Raw Data'!G512="failed", 'Crowdfunding Raw Data'!I512, "")</f>
        <v/>
      </c>
      <c r="K512" t="str">
        <f>IF('Crowdfunding Raw Data'!G512="failed", 'Crowdfunding Raw Data'!G512, "")</f>
        <v/>
      </c>
    </row>
    <row r="513" spans="1:11" x14ac:dyDescent="0.3">
      <c r="A513">
        <v>362</v>
      </c>
      <c r="B513" t="str">
        <f>IF('Crowdfunding Raw Data'!G513="Successful", 'Crowdfunding Raw Data'!I513, "")</f>
        <v/>
      </c>
      <c r="C513" t="str">
        <f>IF('Crowdfunding Raw Data'!G513="Successful", 'Crowdfunding Raw Data'!G513, "")</f>
        <v/>
      </c>
      <c r="J513">
        <f>IF('Crowdfunding Raw Data'!G513="failed", 'Crowdfunding Raw Data'!I513, "")</f>
        <v>362</v>
      </c>
      <c r="K513" t="str">
        <f>IF('Crowdfunding Raw Data'!G513="failed", 'Crowdfunding Raw Data'!G513, "")</f>
        <v>failed</v>
      </c>
    </row>
    <row r="514" spans="1:11" x14ac:dyDescent="0.3">
      <c r="A514">
        <v>239</v>
      </c>
      <c r="B514">
        <f>IF('Crowdfunding Raw Data'!G514="Successful", 'Crowdfunding Raw Data'!I514, "")</f>
        <v>239</v>
      </c>
      <c r="C514" t="str">
        <f>IF('Crowdfunding Raw Data'!G514="Successful", 'Crowdfunding Raw Data'!G514, "")</f>
        <v>successful</v>
      </c>
      <c r="J514" t="str">
        <f>IF('Crowdfunding Raw Data'!G514="failed", 'Crowdfunding Raw Data'!I514, "")</f>
        <v/>
      </c>
      <c r="K514" t="str">
        <f>IF('Crowdfunding Raw Data'!G514="failed", 'Crowdfunding Raw Data'!G514, "")</f>
        <v/>
      </c>
    </row>
    <row r="515" spans="1:11" x14ac:dyDescent="0.3">
      <c r="A515">
        <v>35</v>
      </c>
      <c r="B515" t="str">
        <f>IF('Crowdfunding Raw Data'!G515="Successful", 'Crowdfunding Raw Data'!I515, "")</f>
        <v/>
      </c>
      <c r="C515" t="str">
        <f>IF('Crowdfunding Raw Data'!G515="Successful", 'Crowdfunding Raw Data'!G515, "")</f>
        <v/>
      </c>
      <c r="J515" t="str">
        <f>IF('Crowdfunding Raw Data'!G515="failed", 'Crowdfunding Raw Data'!I515, "")</f>
        <v/>
      </c>
      <c r="K515" t="str">
        <f>IF('Crowdfunding Raw Data'!G515="failed", 'Crowdfunding Raw Data'!G515, "")</f>
        <v/>
      </c>
    </row>
    <row r="516" spans="1:11" x14ac:dyDescent="0.3">
      <c r="A516">
        <v>528</v>
      </c>
      <c r="B516" t="str">
        <f>IF('Crowdfunding Raw Data'!G516="Successful", 'Crowdfunding Raw Data'!I516, "")</f>
        <v/>
      </c>
      <c r="C516" t="str">
        <f>IF('Crowdfunding Raw Data'!G516="Successful", 'Crowdfunding Raw Data'!G516, "")</f>
        <v/>
      </c>
      <c r="J516" t="str">
        <f>IF('Crowdfunding Raw Data'!G516="failed", 'Crowdfunding Raw Data'!I516, "")</f>
        <v/>
      </c>
      <c r="K516" t="str">
        <f>IF('Crowdfunding Raw Data'!G516="failed", 'Crowdfunding Raw Data'!G516, "")</f>
        <v/>
      </c>
    </row>
    <row r="517" spans="1:11" x14ac:dyDescent="0.3">
      <c r="A517">
        <v>133</v>
      </c>
      <c r="B517" t="str">
        <f>IF('Crowdfunding Raw Data'!G517="Successful", 'Crowdfunding Raw Data'!I517, "")</f>
        <v/>
      </c>
      <c r="C517" t="str">
        <f>IF('Crowdfunding Raw Data'!G517="Successful", 'Crowdfunding Raw Data'!G517, "")</f>
        <v/>
      </c>
      <c r="J517">
        <f>IF('Crowdfunding Raw Data'!G517="failed", 'Crowdfunding Raw Data'!I517, "")</f>
        <v>133</v>
      </c>
      <c r="K517" t="str">
        <f>IF('Crowdfunding Raw Data'!G517="failed", 'Crowdfunding Raw Data'!G517, "")</f>
        <v>failed</v>
      </c>
    </row>
    <row r="518" spans="1:11" x14ac:dyDescent="0.3">
      <c r="A518">
        <v>846</v>
      </c>
      <c r="B518" t="str">
        <f>IF('Crowdfunding Raw Data'!G518="Successful", 'Crowdfunding Raw Data'!I518, "")</f>
        <v/>
      </c>
      <c r="C518" t="str">
        <f>IF('Crowdfunding Raw Data'!G518="Successful", 'Crowdfunding Raw Data'!G518, "")</f>
        <v/>
      </c>
      <c r="J518">
        <f>IF('Crowdfunding Raw Data'!G518="failed", 'Crowdfunding Raw Data'!I518, "")</f>
        <v>846</v>
      </c>
      <c r="K518" t="str">
        <f>IF('Crowdfunding Raw Data'!G518="failed", 'Crowdfunding Raw Data'!G518, "")</f>
        <v>failed</v>
      </c>
    </row>
    <row r="519" spans="1:11" x14ac:dyDescent="0.3">
      <c r="A519">
        <v>78</v>
      </c>
      <c r="B519">
        <f>IF('Crowdfunding Raw Data'!G519="Successful", 'Crowdfunding Raw Data'!I519, "")</f>
        <v>78</v>
      </c>
      <c r="C519" t="str">
        <f>IF('Crowdfunding Raw Data'!G519="Successful", 'Crowdfunding Raw Data'!G519, "")</f>
        <v>successful</v>
      </c>
      <c r="J519" t="str">
        <f>IF('Crowdfunding Raw Data'!G519="failed", 'Crowdfunding Raw Data'!I519, "")</f>
        <v/>
      </c>
      <c r="K519" t="str">
        <f>IF('Crowdfunding Raw Data'!G519="failed", 'Crowdfunding Raw Data'!G519, "")</f>
        <v/>
      </c>
    </row>
    <row r="520" spans="1:11" x14ac:dyDescent="0.3">
      <c r="A520">
        <v>10</v>
      </c>
      <c r="B520" t="str">
        <f>IF('Crowdfunding Raw Data'!G520="Successful", 'Crowdfunding Raw Data'!I520, "")</f>
        <v/>
      </c>
      <c r="C520" t="str">
        <f>IF('Crowdfunding Raw Data'!G520="Successful", 'Crowdfunding Raw Data'!G520, "")</f>
        <v/>
      </c>
      <c r="J520">
        <f>IF('Crowdfunding Raw Data'!G520="failed", 'Crowdfunding Raw Data'!I520, "")</f>
        <v>10</v>
      </c>
      <c r="K520" t="str">
        <f>IF('Crowdfunding Raw Data'!G520="failed", 'Crowdfunding Raw Data'!G520, "")</f>
        <v>failed</v>
      </c>
    </row>
    <row r="521" spans="1:11" x14ac:dyDescent="0.3">
      <c r="A521">
        <v>1773</v>
      </c>
      <c r="B521">
        <f>IF('Crowdfunding Raw Data'!G521="Successful", 'Crowdfunding Raw Data'!I521, "")</f>
        <v>1773</v>
      </c>
      <c r="C521" t="str">
        <f>IF('Crowdfunding Raw Data'!G521="Successful", 'Crowdfunding Raw Data'!G521, "")</f>
        <v>successful</v>
      </c>
      <c r="J521" t="str">
        <f>IF('Crowdfunding Raw Data'!G521="failed", 'Crowdfunding Raw Data'!I521, "")</f>
        <v/>
      </c>
      <c r="K521" t="str">
        <f>IF('Crowdfunding Raw Data'!G521="failed", 'Crowdfunding Raw Data'!G521, "")</f>
        <v/>
      </c>
    </row>
    <row r="522" spans="1:11" x14ac:dyDescent="0.3">
      <c r="A522">
        <v>32</v>
      </c>
      <c r="B522">
        <f>IF('Crowdfunding Raw Data'!G522="Successful", 'Crowdfunding Raw Data'!I522, "")</f>
        <v>32</v>
      </c>
      <c r="C522" t="str">
        <f>IF('Crowdfunding Raw Data'!G522="Successful", 'Crowdfunding Raw Data'!G522, "")</f>
        <v>successful</v>
      </c>
      <c r="J522" t="str">
        <f>IF('Crowdfunding Raw Data'!G522="failed", 'Crowdfunding Raw Data'!I522, "")</f>
        <v/>
      </c>
      <c r="K522" t="str">
        <f>IF('Crowdfunding Raw Data'!G522="failed", 'Crowdfunding Raw Data'!G522, "")</f>
        <v/>
      </c>
    </row>
    <row r="523" spans="1:11" x14ac:dyDescent="0.3">
      <c r="A523">
        <v>369</v>
      </c>
      <c r="B523">
        <f>IF('Crowdfunding Raw Data'!G523="Successful", 'Crowdfunding Raw Data'!I523, "")</f>
        <v>369</v>
      </c>
      <c r="C523" t="str">
        <f>IF('Crowdfunding Raw Data'!G523="Successful", 'Crowdfunding Raw Data'!G523, "")</f>
        <v>successful</v>
      </c>
      <c r="J523" t="str">
        <f>IF('Crowdfunding Raw Data'!G523="failed", 'Crowdfunding Raw Data'!I523, "")</f>
        <v/>
      </c>
      <c r="K523" t="str">
        <f>IF('Crowdfunding Raw Data'!G523="failed", 'Crowdfunding Raw Data'!G523, "")</f>
        <v/>
      </c>
    </row>
    <row r="524" spans="1:11" x14ac:dyDescent="0.3">
      <c r="A524">
        <v>191</v>
      </c>
      <c r="B524" t="str">
        <f>IF('Crowdfunding Raw Data'!G524="Successful", 'Crowdfunding Raw Data'!I524, "")</f>
        <v/>
      </c>
      <c r="C524" t="str">
        <f>IF('Crowdfunding Raw Data'!G524="Successful", 'Crowdfunding Raw Data'!G524, "")</f>
        <v/>
      </c>
      <c r="J524">
        <f>IF('Crowdfunding Raw Data'!G524="failed", 'Crowdfunding Raw Data'!I524, "")</f>
        <v>191</v>
      </c>
      <c r="K524" t="str">
        <f>IF('Crowdfunding Raw Data'!G524="failed", 'Crowdfunding Raw Data'!G524, "")</f>
        <v>failed</v>
      </c>
    </row>
    <row r="525" spans="1:11" x14ac:dyDescent="0.3">
      <c r="A525">
        <v>89</v>
      </c>
      <c r="B525">
        <f>IF('Crowdfunding Raw Data'!G525="Successful", 'Crowdfunding Raw Data'!I525, "")</f>
        <v>89</v>
      </c>
      <c r="C525" t="str">
        <f>IF('Crowdfunding Raw Data'!G525="Successful", 'Crowdfunding Raw Data'!G525, "")</f>
        <v>successful</v>
      </c>
      <c r="J525" t="str">
        <f>IF('Crowdfunding Raw Data'!G525="failed", 'Crowdfunding Raw Data'!I525, "")</f>
        <v/>
      </c>
      <c r="K525" t="str">
        <f>IF('Crowdfunding Raw Data'!G525="failed", 'Crowdfunding Raw Data'!G525, "")</f>
        <v/>
      </c>
    </row>
    <row r="526" spans="1:11" x14ac:dyDescent="0.3">
      <c r="A526">
        <v>1979</v>
      </c>
      <c r="B526" t="str">
        <f>IF('Crowdfunding Raw Data'!G526="Successful", 'Crowdfunding Raw Data'!I526, "")</f>
        <v/>
      </c>
      <c r="C526" t="str">
        <f>IF('Crowdfunding Raw Data'!G526="Successful", 'Crowdfunding Raw Data'!G526, "")</f>
        <v/>
      </c>
      <c r="J526">
        <f>IF('Crowdfunding Raw Data'!G526="failed", 'Crowdfunding Raw Data'!I526, "")</f>
        <v>1979</v>
      </c>
      <c r="K526" t="str">
        <f>IF('Crowdfunding Raw Data'!G526="failed", 'Crowdfunding Raw Data'!G526, "")</f>
        <v>failed</v>
      </c>
    </row>
    <row r="527" spans="1:11" x14ac:dyDescent="0.3">
      <c r="A527">
        <v>63</v>
      </c>
      <c r="B527" t="str">
        <f>IF('Crowdfunding Raw Data'!G527="Successful", 'Crowdfunding Raw Data'!I527, "")</f>
        <v/>
      </c>
      <c r="C527" t="str">
        <f>IF('Crowdfunding Raw Data'!G527="Successful", 'Crowdfunding Raw Data'!G527, "")</f>
        <v/>
      </c>
      <c r="J527">
        <f>IF('Crowdfunding Raw Data'!G527="failed", 'Crowdfunding Raw Data'!I527, "")</f>
        <v>63</v>
      </c>
      <c r="K527" t="str">
        <f>IF('Crowdfunding Raw Data'!G527="failed", 'Crowdfunding Raw Data'!G527, "")</f>
        <v>failed</v>
      </c>
    </row>
    <row r="528" spans="1:11" x14ac:dyDescent="0.3">
      <c r="A528">
        <v>147</v>
      </c>
      <c r="B528">
        <f>IF('Crowdfunding Raw Data'!G528="Successful", 'Crowdfunding Raw Data'!I528, "")</f>
        <v>147</v>
      </c>
      <c r="C528" t="str">
        <f>IF('Crowdfunding Raw Data'!G528="Successful", 'Crowdfunding Raw Data'!G528, "")</f>
        <v>successful</v>
      </c>
      <c r="J528" t="str">
        <f>IF('Crowdfunding Raw Data'!G528="failed", 'Crowdfunding Raw Data'!I528, "")</f>
        <v/>
      </c>
      <c r="K528" t="str">
        <f>IF('Crowdfunding Raw Data'!G528="failed", 'Crowdfunding Raw Data'!G528, "")</f>
        <v/>
      </c>
    </row>
    <row r="529" spans="1:11" x14ac:dyDescent="0.3">
      <c r="A529">
        <v>6080</v>
      </c>
      <c r="B529" t="str">
        <f>IF('Crowdfunding Raw Data'!G529="Successful", 'Crowdfunding Raw Data'!I529, "")</f>
        <v/>
      </c>
      <c r="C529" t="str">
        <f>IF('Crowdfunding Raw Data'!G529="Successful", 'Crowdfunding Raw Data'!G529, "")</f>
        <v/>
      </c>
      <c r="J529">
        <f>IF('Crowdfunding Raw Data'!G529="failed", 'Crowdfunding Raw Data'!I529, "")</f>
        <v>6080</v>
      </c>
      <c r="K529" t="str">
        <f>IF('Crowdfunding Raw Data'!G529="failed", 'Crowdfunding Raw Data'!G529, "")</f>
        <v>failed</v>
      </c>
    </row>
    <row r="530" spans="1:11" x14ac:dyDescent="0.3">
      <c r="A530">
        <v>80</v>
      </c>
      <c r="B530" t="str">
        <f>IF('Crowdfunding Raw Data'!G530="Successful", 'Crowdfunding Raw Data'!I530, "")</f>
        <v/>
      </c>
      <c r="C530" t="str">
        <f>IF('Crowdfunding Raw Data'!G530="Successful", 'Crowdfunding Raw Data'!G530, "")</f>
        <v/>
      </c>
      <c r="J530">
        <f>IF('Crowdfunding Raw Data'!G530="failed", 'Crowdfunding Raw Data'!I530, "")</f>
        <v>80</v>
      </c>
      <c r="K530" t="str">
        <f>IF('Crowdfunding Raw Data'!G530="failed", 'Crowdfunding Raw Data'!G530, "")</f>
        <v>failed</v>
      </c>
    </row>
    <row r="531" spans="1:11" x14ac:dyDescent="0.3">
      <c r="A531">
        <v>9</v>
      </c>
      <c r="B531" t="str">
        <f>IF('Crowdfunding Raw Data'!G531="Successful", 'Crowdfunding Raw Data'!I531, "")</f>
        <v/>
      </c>
      <c r="C531" t="str">
        <f>IF('Crowdfunding Raw Data'!G531="Successful", 'Crowdfunding Raw Data'!G531, "")</f>
        <v/>
      </c>
      <c r="J531">
        <f>IF('Crowdfunding Raw Data'!G531="failed", 'Crowdfunding Raw Data'!I531, "")</f>
        <v>9</v>
      </c>
      <c r="K531" t="str">
        <f>IF('Crowdfunding Raw Data'!G531="failed", 'Crowdfunding Raw Data'!G531, "")</f>
        <v>failed</v>
      </c>
    </row>
    <row r="532" spans="1:11" x14ac:dyDescent="0.3">
      <c r="A532">
        <v>1784</v>
      </c>
      <c r="B532" t="str">
        <f>IF('Crowdfunding Raw Data'!G532="Successful", 'Crowdfunding Raw Data'!I532, "")</f>
        <v/>
      </c>
      <c r="C532" t="str">
        <f>IF('Crowdfunding Raw Data'!G532="Successful", 'Crowdfunding Raw Data'!G532, "")</f>
        <v/>
      </c>
      <c r="J532">
        <f>IF('Crowdfunding Raw Data'!G532="failed", 'Crowdfunding Raw Data'!I532, "")</f>
        <v>1784</v>
      </c>
      <c r="K532" t="str">
        <f>IF('Crowdfunding Raw Data'!G532="failed", 'Crowdfunding Raw Data'!G532, "")</f>
        <v>failed</v>
      </c>
    </row>
    <row r="533" spans="1:11" x14ac:dyDescent="0.3">
      <c r="A533">
        <v>3640</v>
      </c>
      <c r="B533" t="str">
        <f>IF('Crowdfunding Raw Data'!G533="Successful", 'Crowdfunding Raw Data'!I533, "")</f>
        <v/>
      </c>
      <c r="C533" t="str">
        <f>IF('Crowdfunding Raw Data'!G533="Successful", 'Crowdfunding Raw Data'!G533, "")</f>
        <v/>
      </c>
      <c r="J533" t="str">
        <f>IF('Crowdfunding Raw Data'!G533="failed", 'Crowdfunding Raw Data'!I533, "")</f>
        <v/>
      </c>
      <c r="K533" t="str">
        <f>IF('Crowdfunding Raw Data'!G533="failed", 'Crowdfunding Raw Data'!G533, "")</f>
        <v/>
      </c>
    </row>
    <row r="534" spans="1:11" x14ac:dyDescent="0.3">
      <c r="A534">
        <v>126</v>
      </c>
      <c r="B534">
        <f>IF('Crowdfunding Raw Data'!G534="Successful", 'Crowdfunding Raw Data'!I534, "")</f>
        <v>126</v>
      </c>
      <c r="C534" t="str">
        <f>IF('Crowdfunding Raw Data'!G534="Successful", 'Crowdfunding Raw Data'!G534, "")</f>
        <v>successful</v>
      </c>
      <c r="J534" t="str">
        <f>IF('Crowdfunding Raw Data'!G534="failed", 'Crowdfunding Raw Data'!I534, "")</f>
        <v/>
      </c>
      <c r="K534" t="str">
        <f>IF('Crowdfunding Raw Data'!G534="failed", 'Crowdfunding Raw Data'!G534, "")</f>
        <v/>
      </c>
    </row>
    <row r="535" spans="1:11" x14ac:dyDescent="0.3">
      <c r="A535">
        <v>2218</v>
      </c>
      <c r="B535">
        <f>IF('Crowdfunding Raw Data'!G535="Successful", 'Crowdfunding Raw Data'!I535, "")</f>
        <v>2218</v>
      </c>
      <c r="C535" t="str">
        <f>IF('Crowdfunding Raw Data'!G535="Successful", 'Crowdfunding Raw Data'!G535, "")</f>
        <v>successful</v>
      </c>
      <c r="J535" t="str">
        <f>IF('Crowdfunding Raw Data'!G535="failed", 'Crowdfunding Raw Data'!I535, "")</f>
        <v/>
      </c>
      <c r="K535" t="str">
        <f>IF('Crowdfunding Raw Data'!G535="failed", 'Crowdfunding Raw Data'!G535, "")</f>
        <v/>
      </c>
    </row>
    <row r="536" spans="1:11" x14ac:dyDescent="0.3">
      <c r="A536">
        <v>243</v>
      </c>
      <c r="B536" t="str">
        <f>IF('Crowdfunding Raw Data'!G536="Successful", 'Crowdfunding Raw Data'!I536, "")</f>
        <v/>
      </c>
      <c r="C536" t="str">
        <f>IF('Crowdfunding Raw Data'!G536="Successful", 'Crowdfunding Raw Data'!G536, "")</f>
        <v/>
      </c>
      <c r="J536">
        <f>IF('Crowdfunding Raw Data'!G536="failed", 'Crowdfunding Raw Data'!I536, "")</f>
        <v>243</v>
      </c>
      <c r="K536" t="str">
        <f>IF('Crowdfunding Raw Data'!G536="failed", 'Crowdfunding Raw Data'!G536, "")</f>
        <v>failed</v>
      </c>
    </row>
    <row r="537" spans="1:11" x14ac:dyDescent="0.3">
      <c r="A537">
        <v>202</v>
      </c>
      <c r="B537">
        <f>IF('Crowdfunding Raw Data'!G537="Successful", 'Crowdfunding Raw Data'!I537, "")</f>
        <v>202</v>
      </c>
      <c r="C537" t="str">
        <f>IF('Crowdfunding Raw Data'!G537="Successful", 'Crowdfunding Raw Data'!G537, "")</f>
        <v>successful</v>
      </c>
      <c r="J537" t="str">
        <f>IF('Crowdfunding Raw Data'!G537="failed", 'Crowdfunding Raw Data'!I537, "")</f>
        <v/>
      </c>
      <c r="K537" t="str">
        <f>IF('Crowdfunding Raw Data'!G537="failed", 'Crowdfunding Raw Data'!G537, "")</f>
        <v/>
      </c>
    </row>
    <row r="538" spans="1:11" x14ac:dyDescent="0.3">
      <c r="A538">
        <v>140</v>
      </c>
      <c r="B538">
        <f>IF('Crowdfunding Raw Data'!G538="Successful", 'Crowdfunding Raw Data'!I538, "")</f>
        <v>140</v>
      </c>
      <c r="C538" t="str">
        <f>IF('Crowdfunding Raw Data'!G538="Successful", 'Crowdfunding Raw Data'!G538, "")</f>
        <v>successful</v>
      </c>
      <c r="J538" t="str">
        <f>IF('Crowdfunding Raw Data'!G538="failed", 'Crowdfunding Raw Data'!I538, "")</f>
        <v/>
      </c>
      <c r="K538" t="str">
        <f>IF('Crowdfunding Raw Data'!G538="failed", 'Crowdfunding Raw Data'!G538, "")</f>
        <v/>
      </c>
    </row>
    <row r="539" spans="1:11" x14ac:dyDescent="0.3">
      <c r="A539">
        <v>1052</v>
      </c>
      <c r="B539">
        <f>IF('Crowdfunding Raw Data'!G539="Successful", 'Crowdfunding Raw Data'!I539, "")</f>
        <v>1052</v>
      </c>
      <c r="C539" t="str">
        <f>IF('Crowdfunding Raw Data'!G539="Successful", 'Crowdfunding Raw Data'!G539, "")</f>
        <v>successful</v>
      </c>
      <c r="J539" t="str">
        <f>IF('Crowdfunding Raw Data'!G539="failed", 'Crowdfunding Raw Data'!I539, "")</f>
        <v/>
      </c>
      <c r="K539" t="str">
        <f>IF('Crowdfunding Raw Data'!G539="failed", 'Crowdfunding Raw Data'!G539, "")</f>
        <v/>
      </c>
    </row>
    <row r="540" spans="1:11" x14ac:dyDescent="0.3">
      <c r="A540">
        <v>1296</v>
      </c>
      <c r="B540" t="str">
        <f>IF('Crowdfunding Raw Data'!G540="Successful", 'Crowdfunding Raw Data'!I540, "")</f>
        <v/>
      </c>
      <c r="C540" t="str">
        <f>IF('Crowdfunding Raw Data'!G540="Successful", 'Crowdfunding Raw Data'!G540, "")</f>
        <v/>
      </c>
      <c r="J540">
        <f>IF('Crowdfunding Raw Data'!G540="failed", 'Crowdfunding Raw Data'!I540, "")</f>
        <v>1296</v>
      </c>
      <c r="K540" t="str">
        <f>IF('Crowdfunding Raw Data'!G540="failed", 'Crowdfunding Raw Data'!G540, "")</f>
        <v>failed</v>
      </c>
    </row>
    <row r="541" spans="1:11" x14ac:dyDescent="0.3">
      <c r="A541">
        <v>77</v>
      </c>
      <c r="B541" t="str">
        <f>IF('Crowdfunding Raw Data'!G541="Successful", 'Crowdfunding Raw Data'!I541, "")</f>
        <v/>
      </c>
      <c r="C541" t="str">
        <f>IF('Crowdfunding Raw Data'!G541="Successful", 'Crowdfunding Raw Data'!G541, "")</f>
        <v/>
      </c>
      <c r="J541">
        <f>IF('Crowdfunding Raw Data'!G541="failed", 'Crowdfunding Raw Data'!I541, "")</f>
        <v>77</v>
      </c>
      <c r="K541" t="str">
        <f>IF('Crowdfunding Raw Data'!G541="failed", 'Crowdfunding Raw Data'!G541, "")</f>
        <v>failed</v>
      </c>
    </row>
    <row r="542" spans="1:11" x14ac:dyDescent="0.3">
      <c r="A542">
        <v>247</v>
      </c>
      <c r="B542">
        <f>IF('Crowdfunding Raw Data'!G542="Successful", 'Crowdfunding Raw Data'!I542, "")</f>
        <v>247</v>
      </c>
      <c r="C542" t="str">
        <f>IF('Crowdfunding Raw Data'!G542="Successful", 'Crowdfunding Raw Data'!G542, "")</f>
        <v>successful</v>
      </c>
      <c r="J542" t="str">
        <f>IF('Crowdfunding Raw Data'!G542="failed", 'Crowdfunding Raw Data'!I542, "")</f>
        <v/>
      </c>
      <c r="K542" t="str">
        <f>IF('Crowdfunding Raw Data'!G542="failed", 'Crowdfunding Raw Data'!G542, "")</f>
        <v/>
      </c>
    </row>
    <row r="543" spans="1:11" x14ac:dyDescent="0.3">
      <c r="A543">
        <v>395</v>
      </c>
      <c r="B543" t="str">
        <f>IF('Crowdfunding Raw Data'!G543="Successful", 'Crowdfunding Raw Data'!I543, "")</f>
        <v/>
      </c>
      <c r="C543" t="str">
        <f>IF('Crowdfunding Raw Data'!G543="Successful", 'Crowdfunding Raw Data'!G543, "")</f>
        <v/>
      </c>
      <c r="J543">
        <f>IF('Crowdfunding Raw Data'!G543="failed", 'Crowdfunding Raw Data'!I543, "")</f>
        <v>395</v>
      </c>
      <c r="K543" t="str">
        <f>IF('Crowdfunding Raw Data'!G543="failed", 'Crowdfunding Raw Data'!G543, "")</f>
        <v>failed</v>
      </c>
    </row>
    <row r="544" spans="1:11" x14ac:dyDescent="0.3">
      <c r="A544">
        <v>49</v>
      </c>
      <c r="B544" t="str">
        <f>IF('Crowdfunding Raw Data'!G544="Successful", 'Crowdfunding Raw Data'!I544, "")</f>
        <v/>
      </c>
      <c r="C544" t="str">
        <f>IF('Crowdfunding Raw Data'!G544="Successful", 'Crowdfunding Raw Data'!G544, "")</f>
        <v/>
      </c>
      <c r="J544">
        <f>IF('Crowdfunding Raw Data'!G544="failed", 'Crowdfunding Raw Data'!I544, "")</f>
        <v>49</v>
      </c>
      <c r="K544" t="str">
        <f>IF('Crowdfunding Raw Data'!G544="failed", 'Crowdfunding Raw Data'!G544, "")</f>
        <v>failed</v>
      </c>
    </row>
    <row r="545" spans="1:11" x14ac:dyDescent="0.3">
      <c r="A545">
        <v>180</v>
      </c>
      <c r="B545" t="str">
        <f>IF('Crowdfunding Raw Data'!G545="Successful", 'Crowdfunding Raw Data'!I545, "")</f>
        <v/>
      </c>
      <c r="C545" t="str">
        <f>IF('Crowdfunding Raw Data'!G545="Successful", 'Crowdfunding Raw Data'!G545, "")</f>
        <v/>
      </c>
      <c r="J545">
        <f>IF('Crowdfunding Raw Data'!G545="failed", 'Crowdfunding Raw Data'!I545, "")</f>
        <v>180</v>
      </c>
      <c r="K545" t="str">
        <f>IF('Crowdfunding Raw Data'!G545="failed", 'Crowdfunding Raw Data'!G545, "")</f>
        <v>failed</v>
      </c>
    </row>
    <row r="546" spans="1:11" x14ac:dyDescent="0.3">
      <c r="A546">
        <v>84</v>
      </c>
      <c r="B546">
        <f>IF('Crowdfunding Raw Data'!G546="Successful", 'Crowdfunding Raw Data'!I546, "")</f>
        <v>84</v>
      </c>
      <c r="C546" t="str">
        <f>IF('Crowdfunding Raw Data'!G546="Successful", 'Crowdfunding Raw Data'!G546, "")</f>
        <v>successful</v>
      </c>
      <c r="J546" t="str">
        <f>IF('Crowdfunding Raw Data'!G546="failed", 'Crowdfunding Raw Data'!I546, "")</f>
        <v/>
      </c>
      <c r="K546" t="str">
        <f>IF('Crowdfunding Raw Data'!G546="failed", 'Crowdfunding Raw Data'!G546, "")</f>
        <v/>
      </c>
    </row>
    <row r="547" spans="1:11" x14ac:dyDescent="0.3">
      <c r="A547">
        <v>2690</v>
      </c>
      <c r="B547" t="str">
        <f>IF('Crowdfunding Raw Data'!G547="Successful", 'Crowdfunding Raw Data'!I547, "")</f>
        <v/>
      </c>
      <c r="C547" t="str">
        <f>IF('Crowdfunding Raw Data'!G547="Successful", 'Crowdfunding Raw Data'!G547, "")</f>
        <v/>
      </c>
      <c r="J547">
        <f>IF('Crowdfunding Raw Data'!G547="failed", 'Crowdfunding Raw Data'!I547, "")</f>
        <v>2690</v>
      </c>
      <c r="K547" t="str">
        <f>IF('Crowdfunding Raw Data'!G547="failed", 'Crowdfunding Raw Data'!G547, "")</f>
        <v>failed</v>
      </c>
    </row>
    <row r="548" spans="1:11" x14ac:dyDescent="0.3">
      <c r="A548">
        <v>88</v>
      </c>
      <c r="B548">
        <f>IF('Crowdfunding Raw Data'!G548="Successful", 'Crowdfunding Raw Data'!I548, "")</f>
        <v>88</v>
      </c>
      <c r="C548" t="str">
        <f>IF('Crowdfunding Raw Data'!G548="Successful", 'Crowdfunding Raw Data'!G548, "")</f>
        <v>successful</v>
      </c>
      <c r="J548" t="str">
        <f>IF('Crowdfunding Raw Data'!G548="failed", 'Crowdfunding Raw Data'!I548, "")</f>
        <v/>
      </c>
      <c r="K548" t="str">
        <f>IF('Crowdfunding Raw Data'!G548="failed", 'Crowdfunding Raw Data'!G548, "")</f>
        <v/>
      </c>
    </row>
    <row r="549" spans="1:11" x14ac:dyDescent="0.3">
      <c r="A549">
        <v>156</v>
      </c>
      <c r="B549">
        <f>IF('Crowdfunding Raw Data'!G549="Successful", 'Crowdfunding Raw Data'!I549, "")</f>
        <v>156</v>
      </c>
      <c r="C549" t="str">
        <f>IF('Crowdfunding Raw Data'!G549="Successful", 'Crowdfunding Raw Data'!G549, "")</f>
        <v>successful</v>
      </c>
      <c r="J549" t="str">
        <f>IF('Crowdfunding Raw Data'!G549="failed", 'Crowdfunding Raw Data'!I549, "")</f>
        <v/>
      </c>
      <c r="K549" t="str">
        <f>IF('Crowdfunding Raw Data'!G549="failed", 'Crowdfunding Raw Data'!G549, "")</f>
        <v/>
      </c>
    </row>
    <row r="550" spans="1:11" x14ac:dyDescent="0.3">
      <c r="A550">
        <v>2985</v>
      </c>
      <c r="B550">
        <f>IF('Crowdfunding Raw Data'!G550="Successful", 'Crowdfunding Raw Data'!I550, "")</f>
        <v>2985</v>
      </c>
      <c r="C550" t="str">
        <f>IF('Crowdfunding Raw Data'!G550="Successful", 'Crowdfunding Raw Data'!G550, "")</f>
        <v>successful</v>
      </c>
      <c r="J550" t="str">
        <f>IF('Crowdfunding Raw Data'!G550="failed", 'Crowdfunding Raw Data'!I550, "")</f>
        <v/>
      </c>
      <c r="K550" t="str">
        <f>IF('Crowdfunding Raw Data'!G550="failed", 'Crowdfunding Raw Data'!G550, "")</f>
        <v/>
      </c>
    </row>
    <row r="551" spans="1:11" x14ac:dyDescent="0.3">
      <c r="A551">
        <v>762</v>
      </c>
      <c r="B551">
        <f>IF('Crowdfunding Raw Data'!G551="Successful", 'Crowdfunding Raw Data'!I551, "")</f>
        <v>762</v>
      </c>
      <c r="C551" t="str">
        <f>IF('Crowdfunding Raw Data'!G551="Successful", 'Crowdfunding Raw Data'!G551, "")</f>
        <v>successful</v>
      </c>
      <c r="J551" t="str">
        <f>IF('Crowdfunding Raw Data'!G551="failed", 'Crowdfunding Raw Data'!I551, "")</f>
        <v/>
      </c>
      <c r="K551" t="str">
        <f>IF('Crowdfunding Raw Data'!G551="failed", 'Crowdfunding Raw Data'!G551, "")</f>
        <v/>
      </c>
    </row>
    <row r="552" spans="1:11" x14ac:dyDescent="0.3">
      <c r="A552">
        <v>1</v>
      </c>
      <c r="B552" t="str">
        <f>IF('Crowdfunding Raw Data'!G552="Successful", 'Crowdfunding Raw Data'!I552, "")</f>
        <v/>
      </c>
      <c r="C552" t="str">
        <f>IF('Crowdfunding Raw Data'!G552="Successful", 'Crowdfunding Raw Data'!G552, "")</f>
        <v/>
      </c>
      <c r="J552" t="str">
        <f>IF('Crowdfunding Raw Data'!G552="failed", 'Crowdfunding Raw Data'!I552, "")</f>
        <v/>
      </c>
      <c r="K552" t="str">
        <f>IF('Crowdfunding Raw Data'!G552="failed", 'Crowdfunding Raw Data'!G552, "")</f>
        <v/>
      </c>
    </row>
    <row r="553" spans="1:11" x14ac:dyDescent="0.3">
      <c r="A553">
        <v>2779</v>
      </c>
      <c r="B553" t="str">
        <f>IF('Crowdfunding Raw Data'!G553="Successful", 'Crowdfunding Raw Data'!I553, "")</f>
        <v/>
      </c>
      <c r="C553" t="str">
        <f>IF('Crowdfunding Raw Data'!G553="Successful", 'Crowdfunding Raw Data'!G553, "")</f>
        <v/>
      </c>
      <c r="J553">
        <f>IF('Crowdfunding Raw Data'!G553="failed", 'Crowdfunding Raw Data'!I553, "")</f>
        <v>2779</v>
      </c>
      <c r="K553" t="str">
        <f>IF('Crowdfunding Raw Data'!G553="failed", 'Crowdfunding Raw Data'!G553, "")</f>
        <v>failed</v>
      </c>
    </row>
    <row r="554" spans="1:11" x14ac:dyDescent="0.3">
      <c r="A554">
        <v>92</v>
      </c>
      <c r="B554" t="str">
        <f>IF('Crowdfunding Raw Data'!G554="Successful", 'Crowdfunding Raw Data'!I554, "")</f>
        <v/>
      </c>
      <c r="C554" t="str">
        <f>IF('Crowdfunding Raw Data'!G554="Successful", 'Crowdfunding Raw Data'!G554, "")</f>
        <v/>
      </c>
      <c r="J554">
        <f>IF('Crowdfunding Raw Data'!G554="failed", 'Crowdfunding Raw Data'!I554, "")</f>
        <v>92</v>
      </c>
      <c r="K554" t="str">
        <f>IF('Crowdfunding Raw Data'!G554="failed", 'Crowdfunding Raw Data'!G554, "")</f>
        <v>failed</v>
      </c>
    </row>
    <row r="555" spans="1:11" x14ac:dyDescent="0.3">
      <c r="A555">
        <v>1028</v>
      </c>
      <c r="B555" t="str">
        <f>IF('Crowdfunding Raw Data'!G555="Successful", 'Crowdfunding Raw Data'!I555, "")</f>
        <v/>
      </c>
      <c r="C555" t="str">
        <f>IF('Crowdfunding Raw Data'!G555="Successful", 'Crowdfunding Raw Data'!G555, "")</f>
        <v/>
      </c>
      <c r="J555">
        <f>IF('Crowdfunding Raw Data'!G555="failed", 'Crowdfunding Raw Data'!I555, "")</f>
        <v>1028</v>
      </c>
      <c r="K555" t="str">
        <f>IF('Crowdfunding Raw Data'!G555="failed", 'Crowdfunding Raw Data'!G555, "")</f>
        <v>failed</v>
      </c>
    </row>
    <row r="556" spans="1:11" x14ac:dyDescent="0.3">
      <c r="A556">
        <v>554</v>
      </c>
      <c r="B556">
        <f>IF('Crowdfunding Raw Data'!G556="Successful", 'Crowdfunding Raw Data'!I556, "")</f>
        <v>554</v>
      </c>
      <c r="C556" t="str">
        <f>IF('Crowdfunding Raw Data'!G556="Successful", 'Crowdfunding Raw Data'!G556, "")</f>
        <v>successful</v>
      </c>
      <c r="J556" t="str">
        <f>IF('Crowdfunding Raw Data'!G556="failed", 'Crowdfunding Raw Data'!I556, "")</f>
        <v/>
      </c>
      <c r="K556" t="str">
        <f>IF('Crowdfunding Raw Data'!G556="failed", 'Crowdfunding Raw Data'!G556, "")</f>
        <v/>
      </c>
    </row>
    <row r="557" spans="1:11" x14ac:dyDescent="0.3">
      <c r="A557">
        <v>135</v>
      </c>
      <c r="B557">
        <f>IF('Crowdfunding Raw Data'!G557="Successful", 'Crowdfunding Raw Data'!I557, "")</f>
        <v>135</v>
      </c>
      <c r="C557" t="str">
        <f>IF('Crowdfunding Raw Data'!G557="Successful", 'Crowdfunding Raw Data'!G557, "")</f>
        <v>successful</v>
      </c>
      <c r="J557" t="str">
        <f>IF('Crowdfunding Raw Data'!G557="failed", 'Crowdfunding Raw Data'!I557, "")</f>
        <v/>
      </c>
      <c r="K557" t="str">
        <f>IF('Crowdfunding Raw Data'!G557="failed", 'Crowdfunding Raw Data'!G557, "")</f>
        <v/>
      </c>
    </row>
    <row r="558" spans="1:11" x14ac:dyDescent="0.3">
      <c r="A558">
        <v>122</v>
      </c>
      <c r="B558">
        <f>IF('Crowdfunding Raw Data'!G558="Successful", 'Crowdfunding Raw Data'!I558, "")</f>
        <v>122</v>
      </c>
      <c r="C558" t="str">
        <f>IF('Crowdfunding Raw Data'!G558="Successful", 'Crowdfunding Raw Data'!G558, "")</f>
        <v>successful</v>
      </c>
      <c r="J558" t="str">
        <f>IF('Crowdfunding Raw Data'!G558="failed", 'Crowdfunding Raw Data'!I558, "")</f>
        <v/>
      </c>
      <c r="K558" t="str">
        <f>IF('Crowdfunding Raw Data'!G558="failed", 'Crowdfunding Raw Data'!G558, "")</f>
        <v/>
      </c>
    </row>
    <row r="559" spans="1:11" x14ac:dyDescent="0.3">
      <c r="A559">
        <v>221</v>
      </c>
      <c r="B559">
        <f>IF('Crowdfunding Raw Data'!G559="Successful", 'Crowdfunding Raw Data'!I559, "")</f>
        <v>221</v>
      </c>
      <c r="C559" t="str">
        <f>IF('Crowdfunding Raw Data'!G559="Successful", 'Crowdfunding Raw Data'!G559, "")</f>
        <v>successful</v>
      </c>
      <c r="J559" t="str">
        <f>IF('Crowdfunding Raw Data'!G559="failed", 'Crowdfunding Raw Data'!I559, "")</f>
        <v/>
      </c>
      <c r="K559" t="str">
        <f>IF('Crowdfunding Raw Data'!G559="failed", 'Crowdfunding Raw Data'!G559, "")</f>
        <v/>
      </c>
    </row>
    <row r="560" spans="1:11" x14ac:dyDescent="0.3">
      <c r="A560">
        <v>126</v>
      </c>
      <c r="B560">
        <f>IF('Crowdfunding Raw Data'!G560="Successful", 'Crowdfunding Raw Data'!I560, "")</f>
        <v>126</v>
      </c>
      <c r="C560" t="str">
        <f>IF('Crowdfunding Raw Data'!G560="Successful", 'Crowdfunding Raw Data'!G560, "")</f>
        <v>successful</v>
      </c>
      <c r="J560" t="str">
        <f>IF('Crowdfunding Raw Data'!G560="failed", 'Crowdfunding Raw Data'!I560, "")</f>
        <v/>
      </c>
      <c r="K560" t="str">
        <f>IF('Crowdfunding Raw Data'!G560="failed", 'Crowdfunding Raw Data'!G560, "")</f>
        <v/>
      </c>
    </row>
    <row r="561" spans="1:11" x14ac:dyDescent="0.3">
      <c r="A561">
        <v>1022</v>
      </c>
      <c r="B561">
        <f>IF('Crowdfunding Raw Data'!G561="Successful", 'Crowdfunding Raw Data'!I561, "")</f>
        <v>1022</v>
      </c>
      <c r="C561" t="str">
        <f>IF('Crowdfunding Raw Data'!G561="Successful", 'Crowdfunding Raw Data'!G561, "")</f>
        <v>successful</v>
      </c>
      <c r="J561" t="str">
        <f>IF('Crowdfunding Raw Data'!G561="failed", 'Crowdfunding Raw Data'!I561, "")</f>
        <v/>
      </c>
      <c r="K561" t="str">
        <f>IF('Crowdfunding Raw Data'!G561="failed", 'Crowdfunding Raw Data'!G561, "")</f>
        <v/>
      </c>
    </row>
    <row r="562" spans="1:11" x14ac:dyDescent="0.3">
      <c r="A562">
        <v>3177</v>
      </c>
      <c r="B562">
        <f>IF('Crowdfunding Raw Data'!G562="Successful", 'Crowdfunding Raw Data'!I562, "")</f>
        <v>3177</v>
      </c>
      <c r="C562" t="str">
        <f>IF('Crowdfunding Raw Data'!G562="Successful", 'Crowdfunding Raw Data'!G562, "")</f>
        <v>successful</v>
      </c>
      <c r="J562" t="str">
        <f>IF('Crowdfunding Raw Data'!G562="failed", 'Crowdfunding Raw Data'!I562, "")</f>
        <v/>
      </c>
      <c r="K562" t="str">
        <f>IF('Crowdfunding Raw Data'!G562="failed", 'Crowdfunding Raw Data'!G562, "")</f>
        <v/>
      </c>
    </row>
    <row r="563" spans="1:11" x14ac:dyDescent="0.3">
      <c r="A563">
        <v>198</v>
      </c>
      <c r="B563">
        <f>IF('Crowdfunding Raw Data'!G563="Successful", 'Crowdfunding Raw Data'!I563, "")</f>
        <v>198</v>
      </c>
      <c r="C563" t="str">
        <f>IF('Crowdfunding Raw Data'!G563="Successful", 'Crowdfunding Raw Data'!G563, "")</f>
        <v>successful</v>
      </c>
      <c r="J563" t="str">
        <f>IF('Crowdfunding Raw Data'!G563="failed", 'Crowdfunding Raw Data'!I563, "")</f>
        <v/>
      </c>
      <c r="K563" t="str">
        <f>IF('Crowdfunding Raw Data'!G563="failed", 'Crowdfunding Raw Data'!G563, "")</f>
        <v/>
      </c>
    </row>
    <row r="564" spans="1:11" x14ac:dyDescent="0.3">
      <c r="A564">
        <v>26</v>
      </c>
      <c r="B564" t="str">
        <f>IF('Crowdfunding Raw Data'!G564="Successful", 'Crowdfunding Raw Data'!I564, "")</f>
        <v/>
      </c>
      <c r="C564" t="str">
        <f>IF('Crowdfunding Raw Data'!G564="Successful", 'Crowdfunding Raw Data'!G564, "")</f>
        <v/>
      </c>
      <c r="J564">
        <f>IF('Crowdfunding Raw Data'!G564="failed", 'Crowdfunding Raw Data'!I564, "")</f>
        <v>26</v>
      </c>
      <c r="K564" t="str">
        <f>IF('Crowdfunding Raw Data'!G564="failed", 'Crowdfunding Raw Data'!G564, "")</f>
        <v>failed</v>
      </c>
    </row>
    <row r="565" spans="1:11" x14ac:dyDescent="0.3">
      <c r="A565">
        <v>85</v>
      </c>
      <c r="B565">
        <f>IF('Crowdfunding Raw Data'!G565="Successful", 'Crowdfunding Raw Data'!I565, "")</f>
        <v>85</v>
      </c>
      <c r="C565" t="str">
        <f>IF('Crowdfunding Raw Data'!G565="Successful", 'Crowdfunding Raw Data'!G565, "")</f>
        <v>successful</v>
      </c>
      <c r="J565" t="str">
        <f>IF('Crowdfunding Raw Data'!G565="failed", 'Crowdfunding Raw Data'!I565, "")</f>
        <v/>
      </c>
      <c r="K565" t="str">
        <f>IF('Crowdfunding Raw Data'!G565="failed", 'Crowdfunding Raw Data'!G565, "")</f>
        <v/>
      </c>
    </row>
    <row r="566" spans="1:11" x14ac:dyDescent="0.3">
      <c r="A566">
        <v>1790</v>
      </c>
      <c r="B566" t="str">
        <f>IF('Crowdfunding Raw Data'!G566="Successful", 'Crowdfunding Raw Data'!I566, "")</f>
        <v/>
      </c>
      <c r="C566" t="str">
        <f>IF('Crowdfunding Raw Data'!G566="Successful", 'Crowdfunding Raw Data'!G566, "")</f>
        <v/>
      </c>
      <c r="J566">
        <f>IF('Crowdfunding Raw Data'!G566="failed", 'Crowdfunding Raw Data'!I566, "")</f>
        <v>1790</v>
      </c>
      <c r="K566" t="str">
        <f>IF('Crowdfunding Raw Data'!G566="failed", 'Crowdfunding Raw Data'!G566, "")</f>
        <v>failed</v>
      </c>
    </row>
    <row r="567" spans="1:11" x14ac:dyDescent="0.3">
      <c r="A567">
        <v>3596</v>
      </c>
      <c r="B567">
        <f>IF('Crowdfunding Raw Data'!G567="Successful", 'Crowdfunding Raw Data'!I567, "")</f>
        <v>3596</v>
      </c>
      <c r="C567" t="str">
        <f>IF('Crowdfunding Raw Data'!G567="Successful", 'Crowdfunding Raw Data'!G567, "")</f>
        <v>successful</v>
      </c>
      <c r="J567" t="str">
        <f>IF('Crowdfunding Raw Data'!G567="failed", 'Crowdfunding Raw Data'!I567, "")</f>
        <v/>
      </c>
      <c r="K567" t="str">
        <f>IF('Crowdfunding Raw Data'!G567="failed", 'Crowdfunding Raw Data'!G567, "")</f>
        <v/>
      </c>
    </row>
    <row r="568" spans="1:11" x14ac:dyDescent="0.3">
      <c r="A568">
        <v>37</v>
      </c>
      <c r="B568" t="str">
        <f>IF('Crowdfunding Raw Data'!G568="Successful", 'Crowdfunding Raw Data'!I568, "")</f>
        <v/>
      </c>
      <c r="C568" t="str">
        <f>IF('Crowdfunding Raw Data'!G568="Successful", 'Crowdfunding Raw Data'!G568, "")</f>
        <v/>
      </c>
      <c r="J568">
        <f>IF('Crowdfunding Raw Data'!G568="failed", 'Crowdfunding Raw Data'!I568, "")</f>
        <v>37</v>
      </c>
      <c r="K568" t="str">
        <f>IF('Crowdfunding Raw Data'!G568="failed", 'Crowdfunding Raw Data'!G568, "")</f>
        <v>failed</v>
      </c>
    </row>
    <row r="569" spans="1:11" x14ac:dyDescent="0.3">
      <c r="A569">
        <v>244</v>
      </c>
      <c r="B569">
        <f>IF('Crowdfunding Raw Data'!G569="Successful", 'Crowdfunding Raw Data'!I569, "")</f>
        <v>244</v>
      </c>
      <c r="C569" t="str">
        <f>IF('Crowdfunding Raw Data'!G569="Successful", 'Crowdfunding Raw Data'!G569, "")</f>
        <v>successful</v>
      </c>
      <c r="J569" t="str">
        <f>IF('Crowdfunding Raw Data'!G569="failed", 'Crowdfunding Raw Data'!I569, "")</f>
        <v/>
      </c>
      <c r="K569" t="str">
        <f>IF('Crowdfunding Raw Data'!G569="failed", 'Crowdfunding Raw Data'!G569, "")</f>
        <v/>
      </c>
    </row>
    <row r="570" spans="1:11" x14ac:dyDescent="0.3">
      <c r="A570">
        <v>5180</v>
      </c>
      <c r="B570">
        <f>IF('Crowdfunding Raw Data'!G570="Successful", 'Crowdfunding Raw Data'!I570, "")</f>
        <v>5180</v>
      </c>
      <c r="C570" t="str">
        <f>IF('Crowdfunding Raw Data'!G570="Successful", 'Crowdfunding Raw Data'!G570, "")</f>
        <v>successful</v>
      </c>
      <c r="J570" t="str">
        <f>IF('Crowdfunding Raw Data'!G570="failed", 'Crowdfunding Raw Data'!I570, "")</f>
        <v/>
      </c>
      <c r="K570" t="str">
        <f>IF('Crowdfunding Raw Data'!G570="failed", 'Crowdfunding Raw Data'!G570, "")</f>
        <v/>
      </c>
    </row>
    <row r="571" spans="1:11" x14ac:dyDescent="0.3">
      <c r="A571">
        <v>589</v>
      </c>
      <c r="B571">
        <f>IF('Crowdfunding Raw Data'!G571="Successful", 'Crowdfunding Raw Data'!I571, "")</f>
        <v>589</v>
      </c>
      <c r="C571" t="str">
        <f>IF('Crowdfunding Raw Data'!G571="Successful", 'Crowdfunding Raw Data'!G571, "")</f>
        <v>successful</v>
      </c>
      <c r="J571" t="str">
        <f>IF('Crowdfunding Raw Data'!G571="failed", 'Crowdfunding Raw Data'!I571, "")</f>
        <v/>
      </c>
      <c r="K571" t="str">
        <f>IF('Crowdfunding Raw Data'!G571="failed", 'Crowdfunding Raw Data'!G571, "")</f>
        <v/>
      </c>
    </row>
    <row r="572" spans="1:11" x14ac:dyDescent="0.3">
      <c r="A572">
        <v>2725</v>
      </c>
      <c r="B572">
        <f>IF('Crowdfunding Raw Data'!G572="Successful", 'Crowdfunding Raw Data'!I572, "")</f>
        <v>2725</v>
      </c>
      <c r="C572" t="str">
        <f>IF('Crowdfunding Raw Data'!G572="Successful", 'Crowdfunding Raw Data'!G572, "")</f>
        <v>successful</v>
      </c>
      <c r="J572" t="str">
        <f>IF('Crowdfunding Raw Data'!G572="failed", 'Crowdfunding Raw Data'!I572, "")</f>
        <v/>
      </c>
      <c r="K572" t="str">
        <f>IF('Crowdfunding Raw Data'!G572="failed", 'Crowdfunding Raw Data'!G572, "")</f>
        <v/>
      </c>
    </row>
    <row r="573" spans="1:11" x14ac:dyDescent="0.3">
      <c r="A573">
        <v>35</v>
      </c>
      <c r="B573" t="str">
        <f>IF('Crowdfunding Raw Data'!G573="Successful", 'Crowdfunding Raw Data'!I573, "")</f>
        <v/>
      </c>
      <c r="C573" t="str">
        <f>IF('Crowdfunding Raw Data'!G573="Successful", 'Crowdfunding Raw Data'!G573, "")</f>
        <v/>
      </c>
      <c r="J573">
        <f>IF('Crowdfunding Raw Data'!G573="failed", 'Crowdfunding Raw Data'!I573, "")</f>
        <v>35</v>
      </c>
      <c r="K573" t="str">
        <f>IF('Crowdfunding Raw Data'!G573="failed", 'Crowdfunding Raw Data'!G573, "")</f>
        <v>failed</v>
      </c>
    </row>
    <row r="574" spans="1:11" x14ac:dyDescent="0.3">
      <c r="A574">
        <v>94</v>
      </c>
      <c r="B574" t="str">
        <f>IF('Crowdfunding Raw Data'!G574="Successful", 'Crowdfunding Raw Data'!I574, "")</f>
        <v/>
      </c>
      <c r="C574" t="str">
        <f>IF('Crowdfunding Raw Data'!G574="Successful", 'Crowdfunding Raw Data'!G574, "")</f>
        <v/>
      </c>
      <c r="J574" t="str">
        <f>IF('Crowdfunding Raw Data'!G574="failed", 'Crowdfunding Raw Data'!I574, "")</f>
        <v/>
      </c>
      <c r="K574" t="str">
        <f>IF('Crowdfunding Raw Data'!G574="failed", 'Crowdfunding Raw Data'!G574, "")</f>
        <v/>
      </c>
    </row>
    <row r="575" spans="1:11" x14ac:dyDescent="0.3">
      <c r="A575">
        <v>300</v>
      </c>
      <c r="B575">
        <f>IF('Crowdfunding Raw Data'!G575="Successful", 'Crowdfunding Raw Data'!I575, "")</f>
        <v>300</v>
      </c>
      <c r="C575" t="str">
        <f>IF('Crowdfunding Raw Data'!G575="Successful", 'Crowdfunding Raw Data'!G575, "")</f>
        <v>successful</v>
      </c>
      <c r="J575" t="str">
        <f>IF('Crowdfunding Raw Data'!G575="failed", 'Crowdfunding Raw Data'!I575, "")</f>
        <v/>
      </c>
      <c r="K575" t="str">
        <f>IF('Crowdfunding Raw Data'!G575="failed", 'Crowdfunding Raw Data'!G575, "")</f>
        <v/>
      </c>
    </row>
    <row r="576" spans="1:11" x14ac:dyDescent="0.3">
      <c r="A576">
        <v>144</v>
      </c>
      <c r="B576">
        <f>IF('Crowdfunding Raw Data'!G576="Successful", 'Crowdfunding Raw Data'!I576, "")</f>
        <v>144</v>
      </c>
      <c r="C576" t="str">
        <f>IF('Crowdfunding Raw Data'!G576="Successful", 'Crowdfunding Raw Data'!G576, "")</f>
        <v>successful</v>
      </c>
      <c r="J576" t="str">
        <f>IF('Crowdfunding Raw Data'!G576="failed", 'Crowdfunding Raw Data'!I576, "")</f>
        <v/>
      </c>
      <c r="K576" t="str">
        <f>IF('Crowdfunding Raw Data'!G576="failed", 'Crowdfunding Raw Data'!G576, "")</f>
        <v/>
      </c>
    </row>
    <row r="577" spans="1:11" x14ac:dyDescent="0.3">
      <c r="A577">
        <v>558</v>
      </c>
      <c r="B577" t="str">
        <f>IF('Crowdfunding Raw Data'!G577="Successful", 'Crowdfunding Raw Data'!I577, "")</f>
        <v/>
      </c>
      <c r="C577" t="str">
        <f>IF('Crowdfunding Raw Data'!G577="Successful", 'Crowdfunding Raw Data'!G577, "")</f>
        <v/>
      </c>
      <c r="J577">
        <f>IF('Crowdfunding Raw Data'!G577="failed", 'Crowdfunding Raw Data'!I577, "")</f>
        <v>558</v>
      </c>
      <c r="K577" t="str">
        <f>IF('Crowdfunding Raw Data'!G577="failed", 'Crowdfunding Raw Data'!G577, "")</f>
        <v>failed</v>
      </c>
    </row>
    <row r="578" spans="1:11" x14ac:dyDescent="0.3">
      <c r="A578">
        <v>64</v>
      </c>
      <c r="B578" t="str">
        <f>IF('Crowdfunding Raw Data'!G578="Successful", 'Crowdfunding Raw Data'!I578, "")</f>
        <v/>
      </c>
      <c r="C578" t="str">
        <f>IF('Crowdfunding Raw Data'!G578="Successful", 'Crowdfunding Raw Data'!G578, "")</f>
        <v/>
      </c>
      <c r="J578">
        <f>IF('Crowdfunding Raw Data'!G578="failed", 'Crowdfunding Raw Data'!I578, "")</f>
        <v>64</v>
      </c>
      <c r="K578" t="str">
        <f>IF('Crowdfunding Raw Data'!G578="failed", 'Crowdfunding Raw Data'!G578, "")</f>
        <v>failed</v>
      </c>
    </row>
    <row r="579" spans="1:11" x14ac:dyDescent="0.3">
      <c r="A579">
        <v>37</v>
      </c>
      <c r="B579" t="str">
        <f>IF('Crowdfunding Raw Data'!G579="Successful", 'Crowdfunding Raw Data'!I579, "")</f>
        <v/>
      </c>
      <c r="C579" t="str">
        <f>IF('Crowdfunding Raw Data'!G579="Successful", 'Crowdfunding Raw Data'!G579, "")</f>
        <v/>
      </c>
      <c r="J579" t="str">
        <f>IF('Crowdfunding Raw Data'!G579="failed", 'Crowdfunding Raw Data'!I579, "")</f>
        <v/>
      </c>
      <c r="K579" t="str">
        <f>IF('Crowdfunding Raw Data'!G579="failed", 'Crowdfunding Raw Data'!G579, "")</f>
        <v/>
      </c>
    </row>
    <row r="580" spans="1:11" x14ac:dyDescent="0.3">
      <c r="A580">
        <v>245</v>
      </c>
      <c r="B580" t="str">
        <f>IF('Crowdfunding Raw Data'!G580="Successful", 'Crowdfunding Raw Data'!I580, "")</f>
        <v/>
      </c>
      <c r="C580" t="str">
        <f>IF('Crowdfunding Raw Data'!G580="Successful", 'Crowdfunding Raw Data'!G580, "")</f>
        <v/>
      </c>
      <c r="J580">
        <f>IF('Crowdfunding Raw Data'!G580="failed", 'Crowdfunding Raw Data'!I580, "")</f>
        <v>245</v>
      </c>
      <c r="K580" t="str">
        <f>IF('Crowdfunding Raw Data'!G580="failed", 'Crowdfunding Raw Data'!G580, "")</f>
        <v>failed</v>
      </c>
    </row>
    <row r="581" spans="1:11" x14ac:dyDescent="0.3">
      <c r="A581">
        <v>87</v>
      </c>
      <c r="B581">
        <f>IF('Crowdfunding Raw Data'!G581="Successful", 'Crowdfunding Raw Data'!I581, "")</f>
        <v>87</v>
      </c>
      <c r="C581" t="str">
        <f>IF('Crowdfunding Raw Data'!G581="Successful", 'Crowdfunding Raw Data'!G581, "")</f>
        <v>successful</v>
      </c>
      <c r="J581" t="str">
        <f>IF('Crowdfunding Raw Data'!G581="failed", 'Crowdfunding Raw Data'!I581, "")</f>
        <v/>
      </c>
      <c r="K581" t="str">
        <f>IF('Crowdfunding Raw Data'!G581="failed", 'Crowdfunding Raw Data'!G581, "")</f>
        <v/>
      </c>
    </row>
    <row r="582" spans="1:11" x14ac:dyDescent="0.3">
      <c r="A582">
        <v>3116</v>
      </c>
      <c r="B582">
        <f>IF('Crowdfunding Raw Data'!G582="Successful", 'Crowdfunding Raw Data'!I582, "")</f>
        <v>3116</v>
      </c>
      <c r="C582" t="str">
        <f>IF('Crowdfunding Raw Data'!G582="Successful", 'Crowdfunding Raw Data'!G582, "")</f>
        <v>successful</v>
      </c>
      <c r="J582" t="str">
        <f>IF('Crowdfunding Raw Data'!G582="failed", 'Crowdfunding Raw Data'!I582, "")</f>
        <v/>
      </c>
      <c r="K582" t="str">
        <f>IF('Crowdfunding Raw Data'!G582="failed", 'Crowdfunding Raw Data'!G582, "")</f>
        <v/>
      </c>
    </row>
    <row r="583" spans="1:11" x14ac:dyDescent="0.3">
      <c r="A583">
        <v>71</v>
      </c>
      <c r="B583" t="str">
        <f>IF('Crowdfunding Raw Data'!G583="Successful", 'Crowdfunding Raw Data'!I583, "")</f>
        <v/>
      </c>
      <c r="C583" t="str">
        <f>IF('Crowdfunding Raw Data'!G583="Successful", 'Crowdfunding Raw Data'!G583, "")</f>
        <v/>
      </c>
      <c r="J583">
        <f>IF('Crowdfunding Raw Data'!G583="failed", 'Crowdfunding Raw Data'!I583, "")</f>
        <v>71</v>
      </c>
      <c r="K583" t="str">
        <f>IF('Crowdfunding Raw Data'!G583="failed", 'Crowdfunding Raw Data'!G583, "")</f>
        <v>failed</v>
      </c>
    </row>
    <row r="584" spans="1:11" x14ac:dyDescent="0.3">
      <c r="A584">
        <v>42</v>
      </c>
      <c r="B584" t="str">
        <f>IF('Crowdfunding Raw Data'!G584="Successful", 'Crowdfunding Raw Data'!I584, "")</f>
        <v/>
      </c>
      <c r="C584" t="str">
        <f>IF('Crowdfunding Raw Data'!G584="Successful", 'Crowdfunding Raw Data'!G584, "")</f>
        <v/>
      </c>
      <c r="J584">
        <f>IF('Crowdfunding Raw Data'!G584="failed", 'Crowdfunding Raw Data'!I584, "")</f>
        <v>42</v>
      </c>
      <c r="K584" t="str">
        <f>IF('Crowdfunding Raw Data'!G584="failed", 'Crowdfunding Raw Data'!G584, "")</f>
        <v>failed</v>
      </c>
    </row>
    <row r="585" spans="1:11" x14ac:dyDescent="0.3">
      <c r="A585">
        <v>909</v>
      </c>
      <c r="B585">
        <f>IF('Crowdfunding Raw Data'!G585="Successful", 'Crowdfunding Raw Data'!I585, "")</f>
        <v>909</v>
      </c>
      <c r="C585" t="str">
        <f>IF('Crowdfunding Raw Data'!G585="Successful", 'Crowdfunding Raw Data'!G585, "")</f>
        <v>successful</v>
      </c>
      <c r="J585" t="str">
        <f>IF('Crowdfunding Raw Data'!G585="failed", 'Crowdfunding Raw Data'!I585, "")</f>
        <v/>
      </c>
      <c r="K585" t="str">
        <f>IF('Crowdfunding Raw Data'!G585="failed", 'Crowdfunding Raw Data'!G585, "")</f>
        <v/>
      </c>
    </row>
    <row r="586" spans="1:11" x14ac:dyDescent="0.3">
      <c r="A586">
        <v>1613</v>
      </c>
      <c r="B586">
        <f>IF('Crowdfunding Raw Data'!G586="Successful", 'Crowdfunding Raw Data'!I586, "")</f>
        <v>1613</v>
      </c>
      <c r="C586" t="str">
        <f>IF('Crowdfunding Raw Data'!G586="Successful", 'Crowdfunding Raw Data'!G586, "")</f>
        <v>successful</v>
      </c>
      <c r="J586" t="str">
        <f>IF('Crowdfunding Raw Data'!G586="failed", 'Crowdfunding Raw Data'!I586, "")</f>
        <v/>
      </c>
      <c r="K586" t="str">
        <f>IF('Crowdfunding Raw Data'!G586="failed", 'Crowdfunding Raw Data'!G586, "")</f>
        <v/>
      </c>
    </row>
    <row r="587" spans="1:11" x14ac:dyDescent="0.3">
      <c r="A587">
        <v>136</v>
      </c>
      <c r="B587">
        <f>IF('Crowdfunding Raw Data'!G587="Successful", 'Crowdfunding Raw Data'!I587, "")</f>
        <v>136</v>
      </c>
      <c r="C587" t="str">
        <f>IF('Crowdfunding Raw Data'!G587="Successful", 'Crowdfunding Raw Data'!G587, "")</f>
        <v>successful</v>
      </c>
      <c r="J587" t="str">
        <f>IF('Crowdfunding Raw Data'!G587="failed", 'Crowdfunding Raw Data'!I587, "")</f>
        <v/>
      </c>
      <c r="K587" t="str">
        <f>IF('Crowdfunding Raw Data'!G587="failed", 'Crowdfunding Raw Data'!G587, "")</f>
        <v/>
      </c>
    </row>
    <row r="588" spans="1:11" x14ac:dyDescent="0.3">
      <c r="A588">
        <v>130</v>
      </c>
      <c r="B588">
        <f>IF('Crowdfunding Raw Data'!G588="Successful", 'Crowdfunding Raw Data'!I588, "")</f>
        <v>130</v>
      </c>
      <c r="C588" t="str">
        <f>IF('Crowdfunding Raw Data'!G588="Successful", 'Crowdfunding Raw Data'!G588, "")</f>
        <v>successful</v>
      </c>
      <c r="J588" t="str">
        <f>IF('Crowdfunding Raw Data'!G588="failed", 'Crowdfunding Raw Data'!I588, "")</f>
        <v/>
      </c>
      <c r="K588" t="str">
        <f>IF('Crowdfunding Raw Data'!G588="failed", 'Crowdfunding Raw Data'!G588, "")</f>
        <v/>
      </c>
    </row>
    <row r="589" spans="1:11" x14ac:dyDescent="0.3">
      <c r="A589">
        <v>156</v>
      </c>
      <c r="B589" t="str">
        <f>IF('Crowdfunding Raw Data'!G589="Successful", 'Crowdfunding Raw Data'!I589, "")</f>
        <v/>
      </c>
      <c r="C589" t="str">
        <f>IF('Crowdfunding Raw Data'!G589="Successful", 'Crowdfunding Raw Data'!G589, "")</f>
        <v/>
      </c>
      <c r="J589">
        <f>IF('Crowdfunding Raw Data'!G589="failed", 'Crowdfunding Raw Data'!I589, "")</f>
        <v>156</v>
      </c>
      <c r="K589" t="str">
        <f>IF('Crowdfunding Raw Data'!G589="failed", 'Crowdfunding Raw Data'!G589, "")</f>
        <v>failed</v>
      </c>
    </row>
    <row r="590" spans="1:11" x14ac:dyDescent="0.3">
      <c r="A590">
        <v>1368</v>
      </c>
      <c r="B590" t="str">
        <f>IF('Crowdfunding Raw Data'!G590="Successful", 'Crowdfunding Raw Data'!I590, "")</f>
        <v/>
      </c>
      <c r="C590" t="str">
        <f>IF('Crowdfunding Raw Data'!G590="Successful", 'Crowdfunding Raw Data'!G590, "")</f>
        <v/>
      </c>
      <c r="J590">
        <f>IF('Crowdfunding Raw Data'!G590="failed", 'Crowdfunding Raw Data'!I590, "")</f>
        <v>1368</v>
      </c>
      <c r="K590" t="str">
        <f>IF('Crowdfunding Raw Data'!G590="failed", 'Crowdfunding Raw Data'!G590, "")</f>
        <v>failed</v>
      </c>
    </row>
    <row r="591" spans="1:11" x14ac:dyDescent="0.3">
      <c r="A591">
        <v>102</v>
      </c>
      <c r="B591" t="str">
        <f>IF('Crowdfunding Raw Data'!G591="Successful", 'Crowdfunding Raw Data'!I591, "")</f>
        <v/>
      </c>
      <c r="C591" t="str">
        <f>IF('Crowdfunding Raw Data'!G591="Successful", 'Crowdfunding Raw Data'!G591, "")</f>
        <v/>
      </c>
      <c r="J591">
        <f>IF('Crowdfunding Raw Data'!G591="failed", 'Crowdfunding Raw Data'!I591, "")</f>
        <v>102</v>
      </c>
      <c r="K591" t="str">
        <f>IF('Crowdfunding Raw Data'!G591="failed", 'Crowdfunding Raw Data'!G591, "")</f>
        <v>failed</v>
      </c>
    </row>
    <row r="592" spans="1:11" x14ac:dyDescent="0.3">
      <c r="A592">
        <v>86</v>
      </c>
      <c r="B592" t="str">
        <f>IF('Crowdfunding Raw Data'!G592="Successful", 'Crowdfunding Raw Data'!I592, "")</f>
        <v/>
      </c>
      <c r="C592" t="str">
        <f>IF('Crowdfunding Raw Data'!G592="Successful", 'Crowdfunding Raw Data'!G592, "")</f>
        <v/>
      </c>
      <c r="J592">
        <f>IF('Crowdfunding Raw Data'!G592="failed", 'Crowdfunding Raw Data'!I592, "")</f>
        <v>86</v>
      </c>
      <c r="K592" t="str">
        <f>IF('Crowdfunding Raw Data'!G592="failed", 'Crowdfunding Raw Data'!G592, "")</f>
        <v>failed</v>
      </c>
    </row>
    <row r="593" spans="1:11" x14ac:dyDescent="0.3">
      <c r="A593">
        <v>102</v>
      </c>
      <c r="B593">
        <f>IF('Crowdfunding Raw Data'!G593="Successful", 'Crowdfunding Raw Data'!I593, "")</f>
        <v>102</v>
      </c>
      <c r="C593" t="str">
        <f>IF('Crowdfunding Raw Data'!G593="Successful", 'Crowdfunding Raw Data'!G593, "")</f>
        <v>successful</v>
      </c>
      <c r="J593" t="str">
        <f>IF('Crowdfunding Raw Data'!G593="failed", 'Crowdfunding Raw Data'!I593, "")</f>
        <v/>
      </c>
      <c r="K593" t="str">
        <f>IF('Crowdfunding Raw Data'!G593="failed", 'Crowdfunding Raw Data'!G593, "")</f>
        <v/>
      </c>
    </row>
    <row r="594" spans="1:11" x14ac:dyDescent="0.3">
      <c r="A594">
        <v>253</v>
      </c>
      <c r="B594" t="str">
        <f>IF('Crowdfunding Raw Data'!G594="Successful", 'Crowdfunding Raw Data'!I594, "")</f>
        <v/>
      </c>
      <c r="C594" t="str">
        <f>IF('Crowdfunding Raw Data'!G594="Successful", 'Crowdfunding Raw Data'!G594, "")</f>
        <v/>
      </c>
      <c r="J594">
        <f>IF('Crowdfunding Raw Data'!G594="failed", 'Crowdfunding Raw Data'!I594, "")</f>
        <v>253</v>
      </c>
      <c r="K594" t="str">
        <f>IF('Crowdfunding Raw Data'!G594="failed", 'Crowdfunding Raw Data'!G594, "")</f>
        <v>failed</v>
      </c>
    </row>
    <row r="595" spans="1:11" x14ac:dyDescent="0.3">
      <c r="A595">
        <v>4006</v>
      </c>
      <c r="B595">
        <f>IF('Crowdfunding Raw Data'!G595="Successful", 'Crowdfunding Raw Data'!I595, "")</f>
        <v>4006</v>
      </c>
      <c r="C595" t="str">
        <f>IF('Crowdfunding Raw Data'!G595="Successful", 'Crowdfunding Raw Data'!G595, "")</f>
        <v>successful</v>
      </c>
      <c r="J595" t="str">
        <f>IF('Crowdfunding Raw Data'!G595="failed", 'Crowdfunding Raw Data'!I595, "")</f>
        <v/>
      </c>
      <c r="K595" t="str">
        <f>IF('Crowdfunding Raw Data'!G595="failed", 'Crowdfunding Raw Data'!G595, "")</f>
        <v/>
      </c>
    </row>
    <row r="596" spans="1:11" x14ac:dyDescent="0.3">
      <c r="A596">
        <v>157</v>
      </c>
      <c r="B596" t="str">
        <f>IF('Crowdfunding Raw Data'!G596="Successful", 'Crowdfunding Raw Data'!I596, "")</f>
        <v/>
      </c>
      <c r="C596" t="str">
        <f>IF('Crowdfunding Raw Data'!G596="Successful", 'Crowdfunding Raw Data'!G596, "")</f>
        <v/>
      </c>
      <c r="J596">
        <f>IF('Crowdfunding Raw Data'!G596="failed", 'Crowdfunding Raw Data'!I596, "")</f>
        <v>157</v>
      </c>
      <c r="K596" t="str">
        <f>IF('Crowdfunding Raw Data'!G596="failed", 'Crowdfunding Raw Data'!G596, "")</f>
        <v>failed</v>
      </c>
    </row>
    <row r="597" spans="1:11" x14ac:dyDescent="0.3">
      <c r="A597">
        <v>1629</v>
      </c>
      <c r="B597">
        <f>IF('Crowdfunding Raw Data'!G597="Successful", 'Crowdfunding Raw Data'!I597, "")</f>
        <v>1629</v>
      </c>
      <c r="C597" t="str">
        <f>IF('Crowdfunding Raw Data'!G597="Successful", 'Crowdfunding Raw Data'!G597, "")</f>
        <v>successful</v>
      </c>
      <c r="J597" t="str">
        <f>IF('Crowdfunding Raw Data'!G597="failed", 'Crowdfunding Raw Data'!I597, "")</f>
        <v/>
      </c>
      <c r="K597" t="str">
        <f>IF('Crowdfunding Raw Data'!G597="failed", 'Crowdfunding Raw Data'!G597, "")</f>
        <v/>
      </c>
    </row>
    <row r="598" spans="1:11" x14ac:dyDescent="0.3">
      <c r="A598">
        <v>183</v>
      </c>
      <c r="B598" t="str">
        <f>IF('Crowdfunding Raw Data'!G598="Successful", 'Crowdfunding Raw Data'!I598, "")</f>
        <v/>
      </c>
      <c r="C598" t="str">
        <f>IF('Crowdfunding Raw Data'!G598="Successful", 'Crowdfunding Raw Data'!G598, "")</f>
        <v/>
      </c>
      <c r="J598">
        <f>IF('Crowdfunding Raw Data'!G598="failed", 'Crowdfunding Raw Data'!I598, "")</f>
        <v>183</v>
      </c>
      <c r="K598" t="str">
        <f>IF('Crowdfunding Raw Data'!G598="failed", 'Crowdfunding Raw Data'!G598, "")</f>
        <v>failed</v>
      </c>
    </row>
    <row r="599" spans="1:11" x14ac:dyDescent="0.3">
      <c r="A599">
        <v>2188</v>
      </c>
      <c r="B599">
        <f>IF('Crowdfunding Raw Data'!G599="Successful", 'Crowdfunding Raw Data'!I599, "")</f>
        <v>2188</v>
      </c>
      <c r="C599" t="str">
        <f>IF('Crowdfunding Raw Data'!G599="Successful", 'Crowdfunding Raw Data'!G599, "")</f>
        <v>successful</v>
      </c>
      <c r="J599" t="str">
        <f>IF('Crowdfunding Raw Data'!G599="failed", 'Crowdfunding Raw Data'!I599, "")</f>
        <v/>
      </c>
      <c r="K599" t="str">
        <f>IF('Crowdfunding Raw Data'!G599="failed", 'Crowdfunding Raw Data'!G599, "")</f>
        <v/>
      </c>
    </row>
    <row r="600" spans="1:11" x14ac:dyDescent="0.3">
      <c r="A600">
        <v>2409</v>
      </c>
      <c r="B600">
        <f>IF('Crowdfunding Raw Data'!G600="Successful", 'Crowdfunding Raw Data'!I600, "")</f>
        <v>2409</v>
      </c>
      <c r="C600" t="str">
        <f>IF('Crowdfunding Raw Data'!G600="Successful", 'Crowdfunding Raw Data'!G600, "")</f>
        <v>successful</v>
      </c>
      <c r="J600" t="str">
        <f>IF('Crowdfunding Raw Data'!G600="failed", 'Crowdfunding Raw Data'!I600, "")</f>
        <v/>
      </c>
      <c r="K600" t="str">
        <f>IF('Crowdfunding Raw Data'!G600="failed", 'Crowdfunding Raw Data'!G600, "")</f>
        <v/>
      </c>
    </row>
    <row r="601" spans="1:11" x14ac:dyDescent="0.3">
      <c r="A601">
        <v>82</v>
      </c>
      <c r="B601" t="str">
        <f>IF('Crowdfunding Raw Data'!G601="Successful", 'Crowdfunding Raw Data'!I601, "")</f>
        <v/>
      </c>
      <c r="C601" t="str">
        <f>IF('Crowdfunding Raw Data'!G601="Successful", 'Crowdfunding Raw Data'!G601, "")</f>
        <v/>
      </c>
      <c r="J601">
        <f>IF('Crowdfunding Raw Data'!G601="failed", 'Crowdfunding Raw Data'!I601, "")</f>
        <v>82</v>
      </c>
      <c r="K601" t="str">
        <f>IF('Crowdfunding Raw Data'!G601="failed", 'Crowdfunding Raw Data'!G601, "")</f>
        <v>failed</v>
      </c>
    </row>
    <row r="602" spans="1:11" x14ac:dyDescent="0.3">
      <c r="A602">
        <v>1</v>
      </c>
      <c r="B602" t="str">
        <f>IF('Crowdfunding Raw Data'!G602="Successful", 'Crowdfunding Raw Data'!I602, "")</f>
        <v/>
      </c>
      <c r="C602" t="str">
        <f>IF('Crowdfunding Raw Data'!G602="Successful", 'Crowdfunding Raw Data'!G602, "")</f>
        <v/>
      </c>
      <c r="J602">
        <f>IF('Crowdfunding Raw Data'!G602="failed", 'Crowdfunding Raw Data'!I602, "")</f>
        <v>1</v>
      </c>
      <c r="K602" t="str">
        <f>IF('Crowdfunding Raw Data'!G602="failed", 'Crowdfunding Raw Data'!G602, "")</f>
        <v>failed</v>
      </c>
    </row>
    <row r="603" spans="1:11" x14ac:dyDescent="0.3">
      <c r="A603">
        <v>194</v>
      </c>
      <c r="B603">
        <f>IF('Crowdfunding Raw Data'!G603="Successful", 'Crowdfunding Raw Data'!I603, "")</f>
        <v>194</v>
      </c>
      <c r="C603" t="str">
        <f>IF('Crowdfunding Raw Data'!G603="Successful", 'Crowdfunding Raw Data'!G603, "")</f>
        <v>successful</v>
      </c>
      <c r="J603" t="str">
        <f>IF('Crowdfunding Raw Data'!G603="failed", 'Crowdfunding Raw Data'!I603, "")</f>
        <v/>
      </c>
      <c r="K603" t="str">
        <f>IF('Crowdfunding Raw Data'!G603="failed", 'Crowdfunding Raw Data'!G603, "")</f>
        <v/>
      </c>
    </row>
    <row r="604" spans="1:11" x14ac:dyDescent="0.3">
      <c r="A604">
        <v>1140</v>
      </c>
      <c r="B604">
        <f>IF('Crowdfunding Raw Data'!G604="Successful", 'Crowdfunding Raw Data'!I604, "")</f>
        <v>1140</v>
      </c>
      <c r="C604" t="str">
        <f>IF('Crowdfunding Raw Data'!G604="Successful", 'Crowdfunding Raw Data'!G604, "")</f>
        <v>successful</v>
      </c>
      <c r="J604" t="str">
        <f>IF('Crowdfunding Raw Data'!G604="failed", 'Crowdfunding Raw Data'!I604, "")</f>
        <v/>
      </c>
      <c r="K604" t="str">
        <f>IF('Crowdfunding Raw Data'!G604="failed", 'Crowdfunding Raw Data'!G604, "")</f>
        <v/>
      </c>
    </row>
    <row r="605" spans="1:11" x14ac:dyDescent="0.3">
      <c r="A605">
        <v>102</v>
      </c>
      <c r="B605">
        <f>IF('Crowdfunding Raw Data'!G605="Successful", 'Crowdfunding Raw Data'!I605, "")</f>
        <v>102</v>
      </c>
      <c r="C605" t="str">
        <f>IF('Crowdfunding Raw Data'!G605="Successful", 'Crowdfunding Raw Data'!G605, "")</f>
        <v>successful</v>
      </c>
      <c r="J605" t="str">
        <f>IF('Crowdfunding Raw Data'!G605="failed", 'Crowdfunding Raw Data'!I605, "")</f>
        <v/>
      </c>
      <c r="K605" t="str">
        <f>IF('Crowdfunding Raw Data'!G605="failed", 'Crowdfunding Raw Data'!G605, "")</f>
        <v/>
      </c>
    </row>
    <row r="606" spans="1:11" x14ac:dyDescent="0.3">
      <c r="A606">
        <v>2857</v>
      </c>
      <c r="B606">
        <f>IF('Crowdfunding Raw Data'!G606="Successful", 'Crowdfunding Raw Data'!I606, "")</f>
        <v>2857</v>
      </c>
      <c r="C606" t="str">
        <f>IF('Crowdfunding Raw Data'!G606="Successful", 'Crowdfunding Raw Data'!G606, "")</f>
        <v>successful</v>
      </c>
      <c r="J606" t="str">
        <f>IF('Crowdfunding Raw Data'!G606="failed", 'Crowdfunding Raw Data'!I606, "")</f>
        <v/>
      </c>
      <c r="K606" t="str">
        <f>IF('Crowdfunding Raw Data'!G606="failed", 'Crowdfunding Raw Data'!G606, "")</f>
        <v/>
      </c>
    </row>
    <row r="607" spans="1:11" x14ac:dyDescent="0.3">
      <c r="A607">
        <v>107</v>
      </c>
      <c r="B607">
        <f>IF('Crowdfunding Raw Data'!G607="Successful", 'Crowdfunding Raw Data'!I607, "")</f>
        <v>107</v>
      </c>
      <c r="C607" t="str">
        <f>IF('Crowdfunding Raw Data'!G607="Successful", 'Crowdfunding Raw Data'!G607, "")</f>
        <v>successful</v>
      </c>
      <c r="J607" t="str">
        <f>IF('Crowdfunding Raw Data'!G607="failed", 'Crowdfunding Raw Data'!I607, "")</f>
        <v/>
      </c>
      <c r="K607" t="str">
        <f>IF('Crowdfunding Raw Data'!G607="failed", 'Crowdfunding Raw Data'!G607, "")</f>
        <v/>
      </c>
    </row>
    <row r="608" spans="1:11" x14ac:dyDescent="0.3">
      <c r="A608">
        <v>160</v>
      </c>
      <c r="B608">
        <f>IF('Crowdfunding Raw Data'!G608="Successful", 'Crowdfunding Raw Data'!I608, "")</f>
        <v>160</v>
      </c>
      <c r="C608" t="str">
        <f>IF('Crowdfunding Raw Data'!G608="Successful", 'Crowdfunding Raw Data'!G608, "")</f>
        <v>successful</v>
      </c>
      <c r="J608" t="str">
        <f>IF('Crowdfunding Raw Data'!G608="failed", 'Crowdfunding Raw Data'!I608, "")</f>
        <v/>
      </c>
      <c r="K608" t="str">
        <f>IF('Crowdfunding Raw Data'!G608="failed", 'Crowdfunding Raw Data'!G608, "")</f>
        <v/>
      </c>
    </row>
    <row r="609" spans="1:11" x14ac:dyDescent="0.3">
      <c r="A609">
        <v>2230</v>
      </c>
      <c r="B609">
        <f>IF('Crowdfunding Raw Data'!G609="Successful", 'Crowdfunding Raw Data'!I609, "")</f>
        <v>2230</v>
      </c>
      <c r="C609" t="str">
        <f>IF('Crowdfunding Raw Data'!G609="Successful", 'Crowdfunding Raw Data'!G609, "")</f>
        <v>successful</v>
      </c>
      <c r="J609" t="str">
        <f>IF('Crowdfunding Raw Data'!G609="failed", 'Crowdfunding Raw Data'!I609, "")</f>
        <v/>
      </c>
      <c r="K609" t="str">
        <f>IF('Crowdfunding Raw Data'!G609="failed", 'Crowdfunding Raw Data'!G609, "")</f>
        <v/>
      </c>
    </row>
    <row r="610" spans="1:11" x14ac:dyDescent="0.3">
      <c r="A610">
        <v>316</v>
      </c>
      <c r="B610">
        <f>IF('Crowdfunding Raw Data'!G610="Successful", 'Crowdfunding Raw Data'!I610, "")</f>
        <v>316</v>
      </c>
      <c r="C610" t="str">
        <f>IF('Crowdfunding Raw Data'!G610="Successful", 'Crowdfunding Raw Data'!G610, "")</f>
        <v>successful</v>
      </c>
      <c r="J610" t="str">
        <f>IF('Crowdfunding Raw Data'!G610="failed", 'Crowdfunding Raw Data'!I610, "")</f>
        <v/>
      </c>
      <c r="K610" t="str">
        <f>IF('Crowdfunding Raw Data'!G610="failed", 'Crowdfunding Raw Data'!G610, "")</f>
        <v/>
      </c>
    </row>
    <row r="611" spans="1:11" x14ac:dyDescent="0.3">
      <c r="A611">
        <v>117</v>
      </c>
      <c r="B611">
        <f>IF('Crowdfunding Raw Data'!G611="Successful", 'Crowdfunding Raw Data'!I611, "")</f>
        <v>117</v>
      </c>
      <c r="C611" t="str">
        <f>IF('Crowdfunding Raw Data'!G611="Successful", 'Crowdfunding Raw Data'!G611, "")</f>
        <v>successful</v>
      </c>
      <c r="J611" t="str">
        <f>IF('Crowdfunding Raw Data'!G611="failed", 'Crowdfunding Raw Data'!I611, "")</f>
        <v/>
      </c>
      <c r="K611" t="str">
        <f>IF('Crowdfunding Raw Data'!G611="failed", 'Crowdfunding Raw Data'!G611, "")</f>
        <v/>
      </c>
    </row>
    <row r="612" spans="1:11" x14ac:dyDescent="0.3">
      <c r="A612">
        <v>6406</v>
      </c>
      <c r="B612">
        <f>IF('Crowdfunding Raw Data'!G612="Successful", 'Crowdfunding Raw Data'!I612, "")</f>
        <v>6406</v>
      </c>
      <c r="C612" t="str">
        <f>IF('Crowdfunding Raw Data'!G612="Successful", 'Crowdfunding Raw Data'!G612, "")</f>
        <v>successful</v>
      </c>
      <c r="J612" t="str">
        <f>IF('Crowdfunding Raw Data'!G612="failed", 'Crowdfunding Raw Data'!I612, "")</f>
        <v/>
      </c>
      <c r="K612" t="str">
        <f>IF('Crowdfunding Raw Data'!G612="failed", 'Crowdfunding Raw Data'!G612, "")</f>
        <v/>
      </c>
    </row>
    <row r="613" spans="1:11" x14ac:dyDescent="0.3">
      <c r="A613">
        <v>15</v>
      </c>
      <c r="B613" t="str">
        <f>IF('Crowdfunding Raw Data'!G613="Successful", 'Crowdfunding Raw Data'!I613, "")</f>
        <v/>
      </c>
      <c r="C613" t="str">
        <f>IF('Crowdfunding Raw Data'!G613="Successful", 'Crowdfunding Raw Data'!G613, "")</f>
        <v/>
      </c>
      <c r="J613" t="str">
        <f>IF('Crowdfunding Raw Data'!G613="failed", 'Crowdfunding Raw Data'!I613, "")</f>
        <v/>
      </c>
      <c r="K613" t="str">
        <f>IF('Crowdfunding Raw Data'!G613="failed", 'Crowdfunding Raw Data'!G613, "")</f>
        <v/>
      </c>
    </row>
    <row r="614" spans="1:11" x14ac:dyDescent="0.3">
      <c r="A614">
        <v>192</v>
      </c>
      <c r="B614">
        <f>IF('Crowdfunding Raw Data'!G614="Successful", 'Crowdfunding Raw Data'!I614, "")</f>
        <v>192</v>
      </c>
      <c r="C614" t="str">
        <f>IF('Crowdfunding Raw Data'!G614="Successful", 'Crowdfunding Raw Data'!G614, "")</f>
        <v>successful</v>
      </c>
      <c r="J614" t="str">
        <f>IF('Crowdfunding Raw Data'!G614="failed", 'Crowdfunding Raw Data'!I614, "")</f>
        <v/>
      </c>
      <c r="K614" t="str">
        <f>IF('Crowdfunding Raw Data'!G614="failed", 'Crowdfunding Raw Data'!G614, "")</f>
        <v/>
      </c>
    </row>
    <row r="615" spans="1:11" x14ac:dyDescent="0.3">
      <c r="A615">
        <v>26</v>
      </c>
      <c r="B615">
        <f>IF('Crowdfunding Raw Data'!G615="Successful", 'Crowdfunding Raw Data'!I615, "")</f>
        <v>26</v>
      </c>
      <c r="C615" t="str">
        <f>IF('Crowdfunding Raw Data'!G615="Successful", 'Crowdfunding Raw Data'!G615, "")</f>
        <v>successful</v>
      </c>
      <c r="J615" t="str">
        <f>IF('Crowdfunding Raw Data'!G615="failed", 'Crowdfunding Raw Data'!I615, "")</f>
        <v/>
      </c>
      <c r="K615" t="str">
        <f>IF('Crowdfunding Raw Data'!G615="failed", 'Crowdfunding Raw Data'!G615, "")</f>
        <v/>
      </c>
    </row>
    <row r="616" spans="1:11" x14ac:dyDescent="0.3">
      <c r="A616">
        <v>723</v>
      </c>
      <c r="B616">
        <f>IF('Crowdfunding Raw Data'!G616="Successful", 'Crowdfunding Raw Data'!I616, "")</f>
        <v>723</v>
      </c>
      <c r="C616" t="str">
        <f>IF('Crowdfunding Raw Data'!G616="Successful", 'Crowdfunding Raw Data'!G616, "")</f>
        <v>successful</v>
      </c>
      <c r="J616" t="str">
        <f>IF('Crowdfunding Raw Data'!G616="failed", 'Crowdfunding Raw Data'!I616, "")</f>
        <v/>
      </c>
      <c r="K616" t="str">
        <f>IF('Crowdfunding Raw Data'!G616="failed", 'Crowdfunding Raw Data'!G616, "")</f>
        <v/>
      </c>
    </row>
    <row r="617" spans="1:11" x14ac:dyDescent="0.3">
      <c r="A617">
        <v>170</v>
      </c>
      <c r="B617">
        <f>IF('Crowdfunding Raw Data'!G617="Successful", 'Crowdfunding Raw Data'!I617, "")</f>
        <v>170</v>
      </c>
      <c r="C617" t="str">
        <f>IF('Crowdfunding Raw Data'!G617="Successful", 'Crowdfunding Raw Data'!G617, "")</f>
        <v>successful</v>
      </c>
      <c r="J617" t="str">
        <f>IF('Crowdfunding Raw Data'!G617="failed", 'Crowdfunding Raw Data'!I617, "")</f>
        <v/>
      </c>
      <c r="K617" t="str">
        <f>IF('Crowdfunding Raw Data'!G617="failed", 'Crowdfunding Raw Data'!G617, "")</f>
        <v/>
      </c>
    </row>
    <row r="618" spans="1:11" x14ac:dyDescent="0.3">
      <c r="A618">
        <v>238</v>
      </c>
      <c r="B618">
        <f>IF('Crowdfunding Raw Data'!G618="Successful", 'Crowdfunding Raw Data'!I618, "")</f>
        <v>238</v>
      </c>
      <c r="C618" t="str">
        <f>IF('Crowdfunding Raw Data'!G618="Successful", 'Crowdfunding Raw Data'!G618, "")</f>
        <v>successful</v>
      </c>
      <c r="J618" t="str">
        <f>IF('Crowdfunding Raw Data'!G618="failed", 'Crowdfunding Raw Data'!I618, "")</f>
        <v/>
      </c>
      <c r="K618" t="str">
        <f>IF('Crowdfunding Raw Data'!G618="failed", 'Crowdfunding Raw Data'!G618, "")</f>
        <v/>
      </c>
    </row>
    <row r="619" spans="1:11" x14ac:dyDescent="0.3">
      <c r="A619">
        <v>55</v>
      </c>
      <c r="B619">
        <f>IF('Crowdfunding Raw Data'!G619="Successful", 'Crowdfunding Raw Data'!I619, "")</f>
        <v>55</v>
      </c>
      <c r="C619" t="str">
        <f>IF('Crowdfunding Raw Data'!G619="Successful", 'Crowdfunding Raw Data'!G619, "")</f>
        <v>successful</v>
      </c>
      <c r="J619" t="str">
        <f>IF('Crowdfunding Raw Data'!G619="failed", 'Crowdfunding Raw Data'!I619, "")</f>
        <v/>
      </c>
      <c r="K619" t="str">
        <f>IF('Crowdfunding Raw Data'!G619="failed", 'Crowdfunding Raw Data'!G619, "")</f>
        <v/>
      </c>
    </row>
    <row r="620" spans="1:11" x14ac:dyDescent="0.3">
      <c r="A620">
        <v>1198</v>
      </c>
      <c r="B620" t="str">
        <f>IF('Crowdfunding Raw Data'!G620="Successful", 'Crowdfunding Raw Data'!I620, "")</f>
        <v/>
      </c>
      <c r="C620" t="str">
        <f>IF('Crowdfunding Raw Data'!G620="Successful", 'Crowdfunding Raw Data'!G620, "")</f>
        <v/>
      </c>
      <c r="J620">
        <f>IF('Crowdfunding Raw Data'!G620="failed", 'Crowdfunding Raw Data'!I620, "")</f>
        <v>1198</v>
      </c>
      <c r="K620" t="str">
        <f>IF('Crowdfunding Raw Data'!G620="failed", 'Crowdfunding Raw Data'!G620, "")</f>
        <v>failed</v>
      </c>
    </row>
    <row r="621" spans="1:11" x14ac:dyDescent="0.3">
      <c r="A621">
        <v>648</v>
      </c>
      <c r="B621" t="str">
        <f>IF('Crowdfunding Raw Data'!G621="Successful", 'Crowdfunding Raw Data'!I621, "")</f>
        <v/>
      </c>
      <c r="C621" t="str">
        <f>IF('Crowdfunding Raw Data'!G621="Successful", 'Crowdfunding Raw Data'!G621, "")</f>
        <v/>
      </c>
      <c r="J621">
        <f>IF('Crowdfunding Raw Data'!G621="failed", 'Crowdfunding Raw Data'!I621, "")</f>
        <v>648</v>
      </c>
      <c r="K621" t="str">
        <f>IF('Crowdfunding Raw Data'!G621="failed", 'Crowdfunding Raw Data'!G621, "")</f>
        <v>failed</v>
      </c>
    </row>
    <row r="622" spans="1:11" x14ac:dyDescent="0.3">
      <c r="A622">
        <v>128</v>
      </c>
      <c r="B622">
        <f>IF('Crowdfunding Raw Data'!G622="Successful", 'Crowdfunding Raw Data'!I622, "")</f>
        <v>128</v>
      </c>
      <c r="C622" t="str">
        <f>IF('Crowdfunding Raw Data'!G622="Successful", 'Crowdfunding Raw Data'!G622, "")</f>
        <v>successful</v>
      </c>
      <c r="J622" t="str">
        <f>IF('Crowdfunding Raw Data'!G622="failed", 'Crowdfunding Raw Data'!I622, "")</f>
        <v/>
      </c>
      <c r="K622" t="str">
        <f>IF('Crowdfunding Raw Data'!G622="failed", 'Crowdfunding Raw Data'!G622, "")</f>
        <v/>
      </c>
    </row>
    <row r="623" spans="1:11" x14ac:dyDescent="0.3">
      <c r="A623">
        <v>2144</v>
      </c>
      <c r="B623">
        <f>IF('Crowdfunding Raw Data'!G623="Successful", 'Crowdfunding Raw Data'!I623, "")</f>
        <v>2144</v>
      </c>
      <c r="C623" t="str">
        <f>IF('Crowdfunding Raw Data'!G623="Successful", 'Crowdfunding Raw Data'!G623, "")</f>
        <v>successful</v>
      </c>
      <c r="J623" t="str">
        <f>IF('Crowdfunding Raw Data'!G623="failed", 'Crowdfunding Raw Data'!I623, "")</f>
        <v/>
      </c>
      <c r="K623" t="str">
        <f>IF('Crowdfunding Raw Data'!G623="failed", 'Crowdfunding Raw Data'!G623, "")</f>
        <v/>
      </c>
    </row>
    <row r="624" spans="1:11" x14ac:dyDescent="0.3">
      <c r="A624">
        <v>64</v>
      </c>
      <c r="B624" t="str">
        <f>IF('Crowdfunding Raw Data'!G624="Successful", 'Crowdfunding Raw Data'!I624, "")</f>
        <v/>
      </c>
      <c r="C624" t="str">
        <f>IF('Crowdfunding Raw Data'!G624="Successful", 'Crowdfunding Raw Data'!G624, "")</f>
        <v/>
      </c>
      <c r="J624">
        <f>IF('Crowdfunding Raw Data'!G624="failed", 'Crowdfunding Raw Data'!I624, "")</f>
        <v>64</v>
      </c>
      <c r="K624" t="str">
        <f>IF('Crowdfunding Raw Data'!G624="failed", 'Crowdfunding Raw Data'!G624, "")</f>
        <v>failed</v>
      </c>
    </row>
    <row r="625" spans="1:11" x14ac:dyDescent="0.3">
      <c r="A625">
        <v>2693</v>
      </c>
      <c r="B625">
        <f>IF('Crowdfunding Raw Data'!G625="Successful", 'Crowdfunding Raw Data'!I625, "")</f>
        <v>2693</v>
      </c>
      <c r="C625" t="str">
        <f>IF('Crowdfunding Raw Data'!G625="Successful", 'Crowdfunding Raw Data'!G625, "")</f>
        <v>successful</v>
      </c>
      <c r="J625" t="str">
        <f>IF('Crowdfunding Raw Data'!G625="failed", 'Crowdfunding Raw Data'!I625, "")</f>
        <v/>
      </c>
      <c r="K625" t="str">
        <f>IF('Crowdfunding Raw Data'!G625="failed", 'Crowdfunding Raw Data'!G625, "")</f>
        <v/>
      </c>
    </row>
    <row r="626" spans="1:11" x14ac:dyDescent="0.3">
      <c r="A626">
        <v>432</v>
      </c>
      <c r="B626">
        <f>IF('Crowdfunding Raw Data'!G626="Successful", 'Crowdfunding Raw Data'!I626, "")</f>
        <v>432</v>
      </c>
      <c r="C626" t="str">
        <f>IF('Crowdfunding Raw Data'!G626="Successful", 'Crowdfunding Raw Data'!G626, "")</f>
        <v>successful</v>
      </c>
      <c r="J626" t="str">
        <f>IF('Crowdfunding Raw Data'!G626="failed", 'Crowdfunding Raw Data'!I626, "")</f>
        <v/>
      </c>
      <c r="K626" t="str">
        <f>IF('Crowdfunding Raw Data'!G626="failed", 'Crowdfunding Raw Data'!G626, "")</f>
        <v/>
      </c>
    </row>
    <row r="627" spans="1:11" x14ac:dyDescent="0.3">
      <c r="A627">
        <v>62</v>
      </c>
      <c r="B627" t="str">
        <f>IF('Crowdfunding Raw Data'!G627="Successful", 'Crowdfunding Raw Data'!I627, "")</f>
        <v/>
      </c>
      <c r="C627" t="str">
        <f>IF('Crowdfunding Raw Data'!G627="Successful", 'Crowdfunding Raw Data'!G627, "")</f>
        <v/>
      </c>
      <c r="J627">
        <f>IF('Crowdfunding Raw Data'!G627="failed", 'Crowdfunding Raw Data'!I627, "")</f>
        <v>62</v>
      </c>
      <c r="K627" t="str">
        <f>IF('Crowdfunding Raw Data'!G627="failed", 'Crowdfunding Raw Data'!G627, "")</f>
        <v>failed</v>
      </c>
    </row>
    <row r="628" spans="1:11" x14ac:dyDescent="0.3">
      <c r="A628">
        <v>189</v>
      </c>
      <c r="B628">
        <f>IF('Crowdfunding Raw Data'!G628="Successful", 'Crowdfunding Raw Data'!I628, "")</f>
        <v>189</v>
      </c>
      <c r="C628" t="str">
        <f>IF('Crowdfunding Raw Data'!G628="Successful", 'Crowdfunding Raw Data'!G628, "")</f>
        <v>successful</v>
      </c>
      <c r="J628" t="str">
        <f>IF('Crowdfunding Raw Data'!G628="failed", 'Crowdfunding Raw Data'!I628, "")</f>
        <v/>
      </c>
      <c r="K628" t="str">
        <f>IF('Crowdfunding Raw Data'!G628="failed", 'Crowdfunding Raw Data'!G628, "")</f>
        <v/>
      </c>
    </row>
    <row r="629" spans="1:11" x14ac:dyDescent="0.3">
      <c r="A629">
        <v>154</v>
      </c>
      <c r="B629">
        <f>IF('Crowdfunding Raw Data'!G629="Successful", 'Crowdfunding Raw Data'!I629, "")</f>
        <v>154</v>
      </c>
      <c r="C629" t="str">
        <f>IF('Crowdfunding Raw Data'!G629="Successful", 'Crowdfunding Raw Data'!G629, "")</f>
        <v>successful</v>
      </c>
      <c r="J629" t="str">
        <f>IF('Crowdfunding Raw Data'!G629="failed", 'Crowdfunding Raw Data'!I629, "")</f>
        <v/>
      </c>
      <c r="K629" t="str">
        <f>IF('Crowdfunding Raw Data'!G629="failed", 'Crowdfunding Raw Data'!G629, "")</f>
        <v/>
      </c>
    </row>
    <row r="630" spans="1:11" x14ac:dyDescent="0.3">
      <c r="A630">
        <v>96</v>
      </c>
      <c r="B630">
        <f>IF('Crowdfunding Raw Data'!G630="Successful", 'Crowdfunding Raw Data'!I630, "")</f>
        <v>96</v>
      </c>
      <c r="C630" t="str">
        <f>IF('Crowdfunding Raw Data'!G630="Successful", 'Crowdfunding Raw Data'!G630, "")</f>
        <v>successful</v>
      </c>
      <c r="J630" t="str">
        <f>IF('Crowdfunding Raw Data'!G630="failed", 'Crowdfunding Raw Data'!I630, "")</f>
        <v/>
      </c>
      <c r="K630" t="str">
        <f>IF('Crowdfunding Raw Data'!G630="failed", 'Crowdfunding Raw Data'!G630, "")</f>
        <v/>
      </c>
    </row>
    <row r="631" spans="1:11" x14ac:dyDescent="0.3">
      <c r="A631">
        <v>750</v>
      </c>
      <c r="B631" t="str">
        <f>IF('Crowdfunding Raw Data'!G631="Successful", 'Crowdfunding Raw Data'!I631, "")</f>
        <v/>
      </c>
      <c r="C631" t="str">
        <f>IF('Crowdfunding Raw Data'!G631="Successful", 'Crowdfunding Raw Data'!G631, "")</f>
        <v/>
      </c>
      <c r="J631">
        <f>IF('Crowdfunding Raw Data'!G631="failed", 'Crowdfunding Raw Data'!I631, "")</f>
        <v>750</v>
      </c>
      <c r="K631" t="str">
        <f>IF('Crowdfunding Raw Data'!G631="failed", 'Crowdfunding Raw Data'!G631, "")</f>
        <v>failed</v>
      </c>
    </row>
    <row r="632" spans="1:11" x14ac:dyDescent="0.3">
      <c r="A632">
        <v>87</v>
      </c>
      <c r="B632" t="str">
        <f>IF('Crowdfunding Raw Data'!G632="Successful", 'Crowdfunding Raw Data'!I632, "")</f>
        <v/>
      </c>
      <c r="C632" t="str">
        <f>IF('Crowdfunding Raw Data'!G632="Successful", 'Crowdfunding Raw Data'!G632, "")</f>
        <v/>
      </c>
      <c r="J632" t="str">
        <f>IF('Crowdfunding Raw Data'!G632="failed", 'Crowdfunding Raw Data'!I632, "")</f>
        <v/>
      </c>
      <c r="K632" t="str">
        <f>IF('Crowdfunding Raw Data'!G632="failed", 'Crowdfunding Raw Data'!G632, "")</f>
        <v/>
      </c>
    </row>
    <row r="633" spans="1:11" x14ac:dyDescent="0.3">
      <c r="A633">
        <v>3063</v>
      </c>
      <c r="B633">
        <f>IF('Crowdfunding Raw Data'!G633="Successful", 'Crowdfunding Raw Data'!I633, "")</f>
        <v>3063</v>
      </c>
      <c r="C633" t="str">
        <f>IF('Crowdfunding Raw Data'!G633="Successful", 'Crowdfunding Raw Data'!G633, "")</f>
        <v>successful</v>
      </c>
      <c r="J633" t="str">
        <f>IF('Crowdfunding Raw Data'!G633="failed", 'Crowdfunding Raw Data'!I633, "")</f>
        <v/>
      </c>
      <c r="K633" t="str">
        <f>IF('Crowdfunding Raw Data'!G633="failed", 'Crowdfunding Raw Data'!G633, "")</f>
        <v/>
      </c>
    </row>
    <row r="634" spans="1:11" x14ac:dyDescent="0.3">
      <c r="A634">
        <v>278</v>
      </c>
      <c r="B634" t="str">
        <f>IF('Crowdfunding Raw Data'!G634="Successful", 'Crowdfunding Raw Data'!I634, "")</f>
        <v/>
      </c>
      <c r="C634" t="str">
        <f>IF('Crowdfunding Raw Data'!G634="Successful", 'Crowdfunding Raw Data'!G634, "")</f>
        <v/>
      </c>
      <c r="J634" t="str">
        <f>IF('Crowdfunding Raw Data'!G634="failed", 'Crowdfunding Raw Data'!I634, "")</f>
        <v/>
      </c>
      <c r="K634" t="str">
        <f>IF('Crowdfunding Raw Data'!G634="failed", 'Crowdfunding Raw Data'!G634, "")</f>
        <v/>
      </c>
    </row>
    <row r="635" spans="1:11" x14ac:dyDescent="0.3">
      <c r="A635">
        <v>105</v>
      </c>
      <c r="B635" t="str">
        <f>IF('Crowdfunding Raw Data'!G635="Successful", 'Crowdfunding Raw Data'!I635, "")</f>
        <v/>
      </c>
      <c r="C635" t="str">
        <f>IF('Crowdfunding Raw Data'!G635="Successful", 'Crowdfunding Raw Data'!G635, "")</f>
        <v/>
      </c>
      <c r="J635">
        <f>IF('Crowdfunding Raw Data'!G635="failed", 'Crowdfunding Raw Data'!I635, "")</f>
        <v>105</v>
      </c>
      <c r="K635" t="str">
        <f>IF('Crowdfunding Raw Data'!G635="failed", 'Crowdfunding Raw Data'!G635, "")</f>
        <v>failed</v>
      </c>
    </row>
    <row r="636" spans="1:11" x14ac:dyDescent="0.3">
      <c r="A636">
        <v>1658</v>
      </c>
      <c r="B636" t="str">
        <f>IF('Crowdfunding Raw Data'!G636="Successful", 'Crowdfunding Raw Data'!I636, "")</f>
        <v/>
      </c>
      <c r="C636" t="str">
        <f>IF('Crowdfunding Raw Data'!G636="Successful", 'Crowdfunding Raw Data'!G636, "")</f>
        <v/>
      </c>
      <c r="J636" t="str">
        <f>IF('Crowdfunding Raw Data'!G636="failed", 'Crowdfunding Raw Data'!I636, "")</f>
        <v/>
      </c>
      <c r="K636" t="str">
        <f>IF('Crowdfunding Raw Data'!G636="failed", 'Crowdfunding Raw Data'!G636, "")</f>
        <v/>
      </c>
    </row>
    <row r="637" spans="1:11" x14ac:dyDescent="0.3">
      <c r="A637">
        <v>2266</v>
      </c>
      <c r="B637">
        <f>IF('Crowdfunding Raw Data'!G637="Successful", 'Crowdfunding Raw Data'!I637, "")</f>
        <v>2266</v>
      </c>
      <c r="C637" t="str">
        <f>IF('Crowdfunding Raw Data'!G637="Successful", 'Crowdfunding Raw Data'!G637, "")</f>
        <v>successful</v>
      </c>
      <c r="J637" t="str">
        <f>IF('Crowdfunding Raw Data'!G637="failed", 'Crowdfunding Raw Data'!I637, "")</f>
        <v/>
      </c>
      <c r="K637" t="str">
        <f>IF('Crowdfunding Raw Data'!G637="failed", 'Crowdfunding Raw Data'!G637, "")</f>
        <v/>
      </c>
    </row>
    <row r="638" spans="1:11" x14ac:dyDescent="0.3">
      <c r="A638">
        <v>2604</v>
      </c>
      <c r="B638" t="str">
        <f>IF('Crowdfunding Raw Data'!G638="Successful", 'Crowdfunding Raw Data'!I638, "")</f>
        <v/>
      </c>
      <c r="C638" t="str">
        <f>IF('Crowdfunding Raw Data'!G638="Successful", 'Crowdfunding Raw Data'!G638, "")</f>
        <v/>
      </c>
      <c r="J638">
        <f>IF('Crowdfunding Raw Data'!G638="failed", 'Crowdfunding Raw Data'!I638, "")</f>
        <v>2604</v>
      </c>
      <c r="K638" t="str">
        <f>IF('Crowdfunding Raw Data'!G638="failed", 'Crowdfunding Raw Data'!G638, "")</f>
        <v>failed</v>
      </c>
    </row>
    <row r="639" spans="1:11" x14ac:dyDescent="0.3">
      <c r="A639">
        <v>65</v>
      </c>
      <c r="B639" t="str">
        <f>IF('Crowdfunding Raw Data'!G639="Successful", 'Crowdfunding Raw Data'!I639, "")</f>
        <v/>
      </c>
      <c r="C639" t="str">
        <f>IF('Crowdfunding Raw Data'!G639="Successful", 'Crowdfunding Raw Data'!G639, "")</f>
        <v/>
      </c>
      <c r="J639">
        <f>IF('Crowdfunding Raw Data'!G639="failed", 'Crowdfunding Raw Data'!I639, "")</f>
        <v>65</v>
      </c>
      <c r="K639" t="str">
        <f>IF('Crowdfunding Raw Data'!G639="failed", 'Crowdfunding Raw Data'!G639, "")</f>
        <v>failed</v>
      </c>
    </row>
    <row r="640" spans="1:11" x14ac:dyDescent="0.3">
      <c r="A640">
        <v>94</v>
      </c>
      <c r="B640" t="str">
        <f>IF('Crowdfunding Raw Data'!G640="Successful", 'Crowdfunding Raw Data'!I640, "")</f>
        <v/>
      </c>
      <c r="C640" t="str">
        <f>IF('Crowdfunding Raw Data'!G640="Successful", 'Crowdfunding Raw Data'!G640, "")</f>
        <v/>
      </c>
      <c r="J640">
        <f>IF('Crowdfunding Raw Data'!G640="failed", 'Crowdfunding Raw Data'!I640, "")</f>
        <v>94</v>
      </c>
      <c r="K640" t="str">
        <f>IF('Crowdfunding Raw Data'!G640="failed", 'Crowdfunding Raw Data'!G640, "")</f>
        <v>failed</v>
      </c>
    </row>
    <row r="641" spans="1:11" x14ac:dyDescent="0.3">
      <c r="A641">
        <v>45</v>
      </c>
      <c r="B641" t="str">
        <f>IF('Crowdfunding Raw Data'!G641="Successful", 'Crowdfunding Raw Data'!I641, "")</f>
        <v/>
      </c>
      <c r="C641" t="str">
        <f>IF('Crowdfunding Raw Data'!G641="Successful", 'Crowdfunding Raw Data'!G641, "")</f>
        <v/>
      </c>
      <c r="J641" t="str">
        <f>IF('Crowdfunding Raw Data'!G641="failed", 'Crowdfunding Raw Data'!I641, "")</f>
        <v/>
      </c>
      <c r="K641" t="str">
        <f>IF('Crowdfunding Raw Data'!G641="failed", 'Crowdfunding Raw Data'!G641, "")</f>
        <v/>
      </c>
    </row>
    <row r="642" spans="1:11" x14ac:dyDescent="0.3">
      <c r="A642">
        <v>257</v>
      </c>
      <c r="B642" t="str">
        <f>IF('Crowdfunding Raw Data'!G642="Successful", 'Crowdfunding Raw Data'!I642, "")</f>
        <v/>
      </c>
      <c r="C642" t="str">
        <f>IF('Crowdfunding Raw Data'!G642="Successful", 'Crowdfunding Raw Data'!G642, "")</f>
        <v/>
      </c>
      <c r="J642">
        <f>IF('Crowdfunding Raw Data'!G642="failed", 'Crowdfunding Raw Data'!I642, "")</f>
        <v>257</v>
      </c>
      <c r="K642" t="str">
        <f>IF('Crowdfunding Raw Data'!G642="failed", 'Crowdfunding Raw Data'!G642, "")</f>
        <v>failed</v>
      </c>
    </row>
    <row r="643" spans="1:11" x14ac:dyDescent="0.3">
      <c r="A643">
        <v>194</v>
      </c>
      <c r="B643">
        <f>IF('Crowdfunding Raw Data'!G643="Successful", 'Crowdfunding Raw Data'!I643, "")</f>
        <v>194</v>
      </c>
      <c r="C643" t="str">
        <f>IF('Crowdfunding Raw Data'!G643="Successful", 'Crowdfunding Raw Data'!G643, "")</f>
        <v>successful</v>
      </c>
      <c r="J643" t="str">
        <f>IF('Crowdfunding Raw Data'!G643="failed", 'Crowdfunding Raw Data'!I643, "")</f>
        <v/>
      </c>
      <c r="K643" t="str">
        <f>IF('Crowdfunding Raw Data'!G643="failed", 'Crowdfunding Raw Data'!G643, "")</f>
        <v/>
      </c>
    </row>
    <row r="644" spans="1:11" x14ac:dyDescent="0.3">
      <c r="A644">
        <v>129</v>
      </c>
      <c r="B644">
        <f>IF('Crowdfunding Raw Data'!G644="Successful", 'Crowdfunding Raw Data'!I644, "")</f>
        <v>129</v>
      </c>
      <c r="C644" t="str">
        <f>IF('Crowdfunding Raw Data'!G644="Successful", 'Crowdfunding Raw Data'!G644, "")</f>
        <v>successful</v>
      </c>
      <c r="J644" t="str">
        <f>IF('Crowdfunding Raw Data'!G644="failed", 'Crowdfunding Raw Data'!I644, "")</f>
        <v/>
      </c>
      <c r="K644" t="str">
        <f>IF('Crowdfunding Raw Data'!G644="failed", 'Crowdfunding Raw Data'!G644, "")</f>
        <v/>
      </c>
    </row>
    <row r="645" spans="1:11" x14ac:dyDescent="0.3">
      <c r="A645">
        <v>375</v>
      </c>
      <c r="B645">
        <f>IF('Crowdfunding Raw Data'!G645="Successful", 'Crowdfunding Raw Data'!I645, "")</f>
        <v>375</v>
      </c>
      <c r="C645" t="str">
        <f>IF('Crowdfunding Raw Data'!G645="Successful", 'Crowdfunding Raw Data'!G645, "")</f>
        <v>successful</v>
      </c>
      <c r="J645" t="str">
        <f>IF('Crowdfunding Raw Data'!G645="failed", 'Crowdfunding Raw Data'!I645, "")</f>
        <v/>
      </c>
      <c r="K645" t="str">
        <f>IF('Crowdfunding Raw Data'!G645="failed", 'Crowdfunding Raw Data'!G645, "")</f>
        <v/>
      </c>
    </row>
    <row r="646" spans="1:11" x14ac:dyDescent="0.3">
      <c r="A646">
        <v>2928</v>
      </c>
      <c r="B646" t="str">
        <f>IF('Crowdfunding Raw Data'!G646="Successful", 'Crowdfunding Raw Data'!I646, "")</f>
        <v/>
      </c>
      <c r="C646" t="str">
        <f>IF('Crowdfunding Raw Data'!G646="Successful", 'Crowdfunding Raw Data'!G646, "")</f>
        <v/>
      </c>
      <c r="J646">
        <f>IF('Crowdfunding Raw Data'!G646="failed", 'Crowdfunding Raw Data'!I646, "")</f>
        <v>2928</v>
      </c>
      <c r="K646" t="str">
        <f>IF('Crowdfunding Raw Data'!G646="failed", 'Crowdfunding Raw Data'!G646, "")</f>
        <v>failed</v>
      </c>
    </row>
    <row r="647" spans="1:11" x14ac:dyDescent="0.3">
      <c r="A647">
        <v>4697</v>
      </c>
      <c r="B647" t="str">
        <f>IF('Crowdfunding Raw Data'!G647="Successful", 'Crowdfunding Raw Data'!I647, "")</f>
        <v/>
      </c>
      <c r="C647" t="str">
        <f>IF('Crowdfunding Raw Data'!G647="Successful", 'Crowdfunding Raw Data'!G647, "")</f>
        <v/>
      </c>
      <c r="J647">
        <f>IF('Crowdfunding Raw Data'!G647="failed", 'Crowdfunding Raw Data'!I647, "")</f>
        <v>4697</v>
      </c>
      <c r="K647" t="str">
        <f>IF('Crowdfunding Raw Data'!G647="failed", 'Crowdfunding Raw Data'!G647, "")</f>
        <v>failed</v>
      </c>
    </row>
    <row r="648" spans="1:11" x14ac:dyDescent="0.3">
      <c r="A648">
        <v>2915</v>
      </c>
      <c r="B648" t="str">
        <f>IF('Crowdfunding Raw Data'!G648="Successful", 'Crowdfunding Raw Data'!I648, "")</f>
        <v/>
      </c>
      <c r="C648" t="str">
        <f>IF('Crowdfunding Raw Data'!G648="Successful", 'Crowdfunding Raw Data'!G648, "")</f>
        <v/>
      </c>
      <c r="J648">
        <f>IF('Crowdfunding Raw Data'!G648="failed", 'Crowdfunding Raw Data'!I648, "")</f>
        <v>2915</v>
      </c>
      <c r="K648" t="str">
        <f>IF('Crowdfunding Raw Data'!G648="failed", 'Crowdfunding Raw Data'!G648, "")</f>
        <v>failed</v>
      </c>
    </row>
    <row r="649" spans="1:11" x14ac:dyDescent="0.3">
      <c r="A649">
        <v>18</v>
      </c>
      <c r="B649" t="str">
        <f>IF('Crowdfunding Raw Data'!G649="Successful", 'Crowdfunding Raw Data'!I649, "")</f>
        <v/>
      </c>
      <c r="C649" t="str">
        <f>IF('Crowdfunding Raw Data'!G649="Successful", 'Crowdfunding Raw Data'!G649, "")</f>
        <v/>
      </c>
      <c r="J649">
        <f>IF('Crowdfunding Raw Data'!G649="failed", 'Crowdfunding Raw Data'!I649, "")</f>
        <v>18</v>
      </c>
      <c r="K649" t="str">
        <f>IF('Crowdfunding Raw Data'!G649="failed", 'Crowdfunding Raw Data'!G649, "")</f>
        <v>failed</v>
      </c>
    </row>
    <row r="650" spans="1:11" x14ac:dyDescent="0.3">
      <c r="A650">
        <v>723</v>
      </c>
      <c r="B650" t="str">
        <f>IF('Crowdfunding Raw Data'!G650="Successful", 'Crowdfunding Raw Data'!I650, "")</f>
        <v/>
      </c>
      <c r="C650" t="str">
        <f>IF('Crowdfunding Raw Data'!G650="Successful", 'Crowdfunding Raw Data'!G650, "")</f>
        <v/>
      </c>
      <c r="J650" t="str">
        <f>IF('Crowdfunding Raw Data'!G650="failed", 'Crowdfunding Raw Data'!I650, "")</f>
        <v/>
      </c>
      <c r="K650" t="str">
        <f>IF('Crowdfunding Raw Data'!G650="failed", 'Crowdfunding Raw Data'!G650, "")</f>
        <v/>
      </c>
    </row>
    <row r="651" spans="1:11" x14ac:dyDescent="0.3">
      <c r="A651">
        <v>602</v>
      </c>
      <c r="B651" t="str">
        <f>IF('Crowdfunding Raw Data'!G651="Successful", 'Crowdfunding Raw Data'!I651, "")</f>
        <v/>
      </c>
      <c r="C651" t="str">
        <f>IF('Crowdfunding Raw Data'!G651="Successful", 'Crowdfunding Raw Data'!G651, "")</f>
        <v/>
      </c>
      <c r="J651">
        <f>IF('Crowdfunding Raw Data'!G651="failed", 'Crowdfunding Raw Data'!I651, "")</f>
        <v>602</v>
      </c>
      <c r="K651" t="str">
        <f>IF('Crowdfunding Raw Data'!G651="failed", 'Crowdfunding Raw Data'!G651, "")</f>
        <v>failed</v>
      </c>
    </row>
    <row r="652" spans="1:11" x14ac:dyDescent="0.3">
      <c r="A652">
        <v>1</v>
      </c>
      <c r="B652" t="str">
        <f>IF('Crowdfunding Raw Data'!G652="Successful", 'Crowdfunding Raw Data'!I652, "")</f>
        <v/>
      </c>
      <c r="C652" t="str">
        <f>IF('Crowdfunding Raw Data'!G652="Successful", 'Crowdfunding Raw Data'!G652, "")</f>
        <v/>
      </c>
      <c r="J652">
        <f>IF('Crowdfunding Raw Data'!G652="failed", 'Crowdfunding Raw Data'!I652, "")</f>
        <v>1</v>
      </c>
      <c r="K652" t="str">
        <f>IF('Crowdfunding Raw Data'!G652="failed", 'Crowdfunding Raw Data'!G652, "")</f>
        <v>failed</v>
      </c>
    </row>
    <row r="653" spans="1:11" x14ac:dyDescent="0.3">
      <c r="A653">
        <v>3868</v>
      </c>
      <c r="B653" t="str">
        <f>IF('Crowdfunding Raw Data'!G653="Successful", 'Crowdfunding Raw Data'!I653, "")</f>
        <v/>
      </c>
      <c r="C653" t="str">
        <f>IF('Crowdfunding Raw Data'!G653="Successful", 'Crowdfunding Raw Data'!G653, "")</f>
        <v/>
      </c>
      <c r="J653">
        <f>IF('Crowdfunding Raw Data'!G653="failed", 'Crowdfunding Raw Data'!I653, "")</f>
        <v>3868</v>
      </c>
      <c r="K653" t="str">
        <f>IF('Crowdfunding Raw Data'!G653="failed", 'Crowdfunding Raw Data'!G653, "")</f>
        <v>failed</v>
      </c>
    </row>
    <row r="654" spans="1:11" x14ac:dyDescent="0.3">
      <c r="A654">
        <v>409</v>
      </c>
      <c r="B654">
        <f>IF('Crowdfunding Raw Data'!G654="Successful", 'Crowdfunding Raw Data'!I654, "")</f>
        <v>409</v>
      </c>
      <c r="C654" t="str">
        <f>IF('Crowdfunding Raw Data'!G654="Successful", 'Crowdfunding Raw Data'!G654, "")</f>
        <v>successful</v>
      </c>
      <c r="J654" t="str">
        <f>IF('Crowdfunding Raw Data'!G654="failed", 'Crowdfunding Raw Data'!I654, "")</f>
        <v/>
      </c>
      <c r="K654" t="str">
        <f>IF('Crowdfunding Raw Data'!G654="failed", 'Crowdfunding Raw Data'!G654, "")</f>
        <v/>
      </c>
    </row>
    <row r="655" spans="1:11" x14ac:dyDescent="0.3">
      <c r="A655">
        <v>234</v>
      </c>
      <c r="B655">
        <f>IF('Crowdfunding Raw Data'!G655="Successful", 'Crowdfunding Raw Data'!I655, "")</f>
        <v>234</v>
      </c>
      <c r="C655" t="str">
        <f>IF('Crowdfunding Raw Data'!G655="Successful", 'Crowdfunding Raw Data'!G655, "")</f>
        <v>successful</v>
      </c>
      <c r="J655" t="str">
        <f>IF('Crowdfunding Raw Data'!G655="failed", 'Crowdfunding Raw Data'!I655, "")</f>
        <v/>
      </c>
      <c r="K655" t="str">
        <f>IF('Crowdfunding Raw Data'!G655="failed", 'Crowdfunding Raw Data'!G655, "")</f>
        <v/>
      </c>
    </row>
    <row r="656" spans="1:11" x14ac:dyDescent="0.3">
      <c r="A656">
        <v>3016</v>
      </c>
      <c r="B656">
        <f>IF('Crowdfunding Raw Data'!G656="Successful", 'Crowdfunding Raw Data'!I656, "")</f>
        <v>3016</v>
      </c>
      <c r="C656" t="str">
        <f>IF('Crowdfunding Raw Data'!G656="Successful", 'Crowdfunding Raw Data'!G656, "")</f>
        <v>successful</v>
      </c>
      <c r="J656" t="str">
        <f>IF('Crowdfunding Raw Data'!G656="failed", 'Crowdfunding Raw Data'!I656, "")</f>
        <v/>
      </c>
      <c r="K656" t="str">
        <f>IF('Crowdfunding Raw Data'!G656="failed", 'Crowdfunding Raw Data'!G656, "")</f>
        <v/>
      </c>
    </row>
    <row r="657" spans="1:11" x14ac:dyDescent="0.3">
      <c r="A657">
        <v>264</v>
      </c>
      <c r="B657">
        <f>IF('Crowdfunding Raw Data'!G657="Successful", 'Crowdfunding Raw Data'!I657, "")</f>
        <v>264</v>
      </c>
      <c r="C657" t="str">
        <f>IF('Crowdfunding Raw Data'!G657="Successful", 'Crowdfunding Raw Data'!G657, "")</f>
        <v>successful</v>
      </c>
      <c r="J657" t="str">
        <f>IF('Crowdfunding Raw Data'!G657="failed", 'Crowdfunding Raw Data'!I657, "")</f>
        <v/>
      </c>
      <c r="K657" t="str">
        <f>IF('Crowdfunding Raw Data'!G657="failed", 'Crowdfunding Raw Data'!G657, "")</f>
        <v/>
      </c>
    </row>
    <row r="658" spans="1:11" x14ac:dyDescent="0.3">
      <c r="A658">
        <v>504</v>
      </c>
      <c r="B658" t="str">
        <f>IF('Crowdfunding Raw Data'!G658="Successful", 'Crowdfunding Raw Data'!I658, "")</f>
        <v/>
      </c>
      <c r="C658" t="str">
        <f>IF('Crowdfunding Raw Data'!G658="Successful", 'Crowdfunding Raw Data'!G658, "")</f>
        <v/>
      </c>
      <c r="J658">
        <f>IF('Crowdfunding Raw Data'!G658="failed", 'Crowdfunding Raw Data'!I658, "")</f>
        <v>504</v>
      </c>
      <c r="K658" t="str">
        <f>IF('Crowdfunding Raw Data'!G658="failed", 'Crowdfunding Raw Data'!G658, "")</f>
        <v>failed</v>
      </c>
    </row>
    <row r="659" spans="1:11" x14ac:dyDescent="0.3">
      <c r="A659">
        <v>14</v>
      </c>
      <c r="B659" t="str">
        <f>IF('Crowdfunding Raw Data'!G659="Successful", 'Crowdfunding Raw Data'!I659, "")</f>
        <v/>
      </c>
      <c r="C659" t="str">
        <f>IF('Crowdfunding Raw Data'!G659="Successful", 'Crowdfunding Raw Data'!G659, "")</f>
        <v/>
      </c>
      <c r="J659">
        <f>IF('Crowdfunding Raw Data'!G659="failed", 'Crowdfunding Raw Data'!I659, "")</f>
        <v>14</v>
      </c>
      <c r="K659" t="str">
        <f>IF('Crowdfunding Raw Data'!G659="failed", 'Crowdfunding Raw Data'!G659, "")</f>
        <v>failed</v>
      </c>
    </row>
    <row r="660" spans="1:11" x14ac:dyDescent="0.3">
      <c r="A660">
        <v>390</v>
      </c>
      <c r="B660" t="str">
        <f>IF('Crowdfunding Raw Data'!G660="Successful", 'Crowdfunding Raw Data'!I660, "")</f>
        <v/>
      </c>
      <c r="C660" t="str">
        <f>IF('Crowdfunding Raw Data'!G660="Successful", 'Crowdfunding Raw Data'!G660, "")</f>
        <v/>
      </c>
      <c r="J660" t="str">
        <f>IF('Crowdfunding Raw Data'!G660="failed", 'Crowdfunding Raw Data'!I660, "")</f>
        <v/>
      </c>
      <c r="K660" t="str">
        <f>IF('Crowdfunding Raw Data'!G660="failed", 'Crowdfunding Raw Data'!G660, "")</f>
        <v/>
      </c>
    </row>
    <row r="661" spans="1:11" x14ac:dyDescent="0.3">
      <c r="A661">
        <v>750</v>
      </c>
      <c r="B661" t="str">
        <f>IF('Crowdfunding Raw Data'!G661="Successful", 'Crowdfunding Raw Data'!I661, "")</f>
        <v/>
      </c>
      <c r="C661" t="str">
        <f>IF('Crowdfunding Raw Data'!G661="Successful", 'Crowdfunding Raw Data'!G661, "")</f>
        <v/>
      </c>
      <c r="J661">
        <f>IF('Crowdfunding Raw Data'!G661="failed", 'Crowdfunding Raw Data'!I661, "")</f>
        <v>750</v>
      </c>
      <c r="K661" t="str">
        <f>IF('Crowdfunding Raw Data'!G661="failed", 'Crowdfunding Raw Data'!G661, "")</f>
        <v>failed</v>
      </c>
    </row>
    <row r="662" spans="1:11" x14ac:dyDescent="0.3">
      <c r="A662">
        <v>77</v>
      </c>
      <c r="B662" t="str">
        <f>IF('Crowdfunding Raw Data'!G662="Successful", 'Crowdfunding Raw Data'!I662, "")</f>
        <v/>
      </c>
      <c r="C662" t="str">
        <f>IF('Crowdfunding Raw Data'!G662="Successful", 'Crowdfunding Raw Data'!G662, "")</f>
        <v/>
      </c>
      <c r="J662">
        <f>IF('Crowdfunding Raw Data'!G662="failed", 'Crowdfunding Raw Data'!I662, "")</f>
        <v>77</v>
      </c>
      <c r="K662" t="str">
        <f>IF('Crowdfunding Raw Data'!G662="failed", 'Crowdfunding Raw Data'!G662, "")</f>
        <v>failed</v>
      </c>
    </row>
    <row r="663" spans="1:11" x14ac:dyDescent="0.3">
      <c r="A663">
        <v>752</v>
      </c>
      <c r="B663" t="str">
        <f>IF('Crowdfunding Raw Data'!G663="Successful", 'Crowdfunding Raw Data'!I663, "")</f>
        <v/>
      </c>
      <c r="C663" t="str">
        <f>IF('Crowdfunding Raw Data'!G663="Successful", 'Crowdfunding Raw Data'!G663, "")</f>
        <v/>
      </c>
      <c r="J663">
        <f>IF('Crowdfunding Raw Data'!G663="failed", 'Crowdfunding Raw Data'!I663, "")</f>
        <v>752</v>
      </c>
      <c r="K663" t="str">
        <f>IF('Crowdfunding Raw Data'!G663="failed", 'Crowdfunding Raw Data'!G663, "")</f>
        <v>failed</v>
      </c>
    </row>
    <row r="664" spans="1:11" x14ac:dyDescent="0.3">
      <c r="A664">
        <v>131</v>
      </c>
      <c r="B664" t="str">
        <f>IF('Crowdfunding Raw Data'!G664="Successful", 'Crowdfunding Raw Data'!I664, "")</f>
        <v/>
      </c>
      <c r="C664" t="str">
        <f>IF('Crowdfunding Raw Data'!G664="Successful", 'Crowdfunding Raw Data'!G664, "")</f>
        <v/>
      </c>
      <c r="J664">
        <f>IF('Crowdfunding Raw Data'!G664="failed", 'Crowdfunding Raw Data'!I664, "")</f>
        <v>131</v>
      </c>
      <c r="K664" t="str">
        <f>IF('Crowdfunding Raw Data'!G664="failed", 'Crowdfunding Raw Data'!G664, "")</f>
        <v>failed</v>
      </c>
    </row>
    <row r="665" spans="1:11" x14ac:dyDescent="0.3">
      <c r="A665">
        <v>87</v>
      </c>
      <c r="B665" t="str">
        <f>IF('Crowdfunding Raw Data'!G665="Successful", 'Crowdfunding Raw Data'!I665, "")</f>
        <v/>
      </c>
      <c r="C665" t="str">
        <f>IF('Crowdfunding Raw Data'!G665="Successful", 'Crowdfunding Raw Data'!G665, "")</f>
        <v/>
      </c>
      <c r="J665">
        <f>IF('Crowdfunding Raw Data'!G665="failed", 'Crowdfunding Raw Data'!I665, "")</f>
        <v>87</v>
      </c>
      <c r="K665" t="str">
        <f>IF('Crowdfunding Raw Data'!G665="failed", 'Crowdfunding Raw Data'!G665, "")</f>
        <v>failed</v>
      </c>
    </row>
    <row r="666" spans="1:11" x14ac:dyDescent="0.3">
      <c r="A666">
        <v>1063</v>
      </c>
      <c r="B666" t="str">
        <f>IF('Crowdfunding Raw Data'!G666="Successful", 'Crowdfunding Raw Data'!I666, "")</f>
        <v/>
      </c>
      <c r="C666" t="str">
        <f>IF('Crowdfunding Raw Data'!G666="Successful", 'Crowdfunding Raw Data'!G666, "")</f>
        <v/>
      </c>
      <c r="J666">
        <f>IF('Crowdfunding Raw Data'!G666="failed", 'Crowdfunding Raw Data'!I666, "")</f>
        <v>1063</v>
      </c>
      <c r="K666" t="str">
        <f>IF('Crowdfunding Raw Data'!G666="failed", 'Crowdfunding Raw Data'!G666, "")</f>
        <v>failed</v>
      </c>
    </row>
    <row r="667" spans="1:11" x14ac:dyDescent="0.3">
      <c r="A667">
        <v>272</v>
      </c>
      <c r="B667">
        <f>IF('Crowdfunding Raw Data'!G667="Successful", 'Crowdfunding Raw Data'!I667, "")</f>
        <v>272</v>
      </c>
      <c r="C667" t="str">
        <f>IF('Crowdfunding Raw Data'!G667="Successful", 'Crowdfunding Raw Data'!G667, "")</f>
        <v>successful</v>
      </c>
      <c r="J667" t="str">
        <f>IF('Crowdfunding Raw Data'!G667="failed", 'Crowdfunding Raw Data'!I667, "")</f>
        <v/>
      </c>
      <c r="K667" t="str">
        <f>IF('Crowdfunding Raw Data'!G667="failed", 'Crowdfunding Raw Data'!G667, "")</f>
        <v/>
      </c>
    </row>
    <row r="668" spans="1:11" x14ac:dyDescent="0.3">
      <c r="A668">
        <v>25</v>
      </c>
      <c r="B668" t="str">
        <f>IF('Crowdfunding Raw Data'!G668="Successful", 'Crowdfunding Raw Data'!I668, "")</f>
        <v/>
      </c>
      <c r="C668" t="str">
        <f>IF('Crowdfunding Raw Data'!G668="Successful", 'Crowdfunding Raw Data'!G668, "")</f>
        <v/>
      </c>
      <c r="J668" t="str">
        <f>IF('Crowdfunding Raw Data'!G668="failed", 'Crowdfunding Raw Data'!I668, "")</f>
        <v/>
      </c>
      <c r="K668" t="str">
        <f>IF('Crowdfunding Raw Data'!G668="failed", 'Crowdfunding Raw Data'!G668, "")</f>
        <v/>
      </c>
    </row>
    <row r="669" spans="1:11" x14ac:dyDescent="0.3">
      <c r="A669">
        <v>419</v>
      </c>
      <c r="B669">
        <f>IF('Crowdfunding Raw Data'!G669="Successful", 'Crowdfunding Raw Data'!I669, "")</f>
        <v>419</v>
      </c>
      <c r="C669" t="str">
        <f>IF('Crowdfunding Raw Data'!G669="Successful", 'Crowdfunding Raw Data'!G669, "")</f>
        <v>successful</v>
      </c>
      <c r="J669" t="str">
        <f>IF('Crowdfunding Raw Data'!G669="failed", 'Crowdfunding Raw Data'!I669, "")</f>
        <v/>
      </c>
      <c r="K669" t="str">
        <f>IF('Crowdfunding Raw Data'!G669="failed", 'Crowdfunding Raw Data'!G669, "")</f>
        <v/>
      </c>
    </row>
    <row r="670" spans="1:11" x14ac:dyDescent="0.3">
      <c r="A670">
        <v>76</v>
      </c>
      <c r="B670" t="str">
        <f>IF('Crowdfunding Raw Data'!G670="Successful", 'Crowdfunding Raw Data'!I670, "")</f>
        <v/>
      </c>
      <c r="C670" t="str">
        <f>IF('Crowdfunding Raw Data'!G670="Successful", 'Crowdfunding Raw Data'!G670, "")</f>
        <v/>
      </c>
      <c r="J670">
        <f>IF('Crowdfunding Raw Data'!G670="failed", 'Crowdfunding Raw Data'!I670, "")</f>
        <v>76</v>
      </c>
      <c r="K670" t="str">
        <f>IF('Crowdfunding Raw Data'!G670="failed", 'Crowdfunding Raw Data'!G670, "")</f>
        <v>failed</v>
      </c>
    </row>
    <row r="671" spans="1:11" x14ac:dyDescent="0.3">
      <c r="A671">
        <v>1621</v>
      </c>
      <c r="B671">
        <f>IF('Crowdfunding Raw Data'!G671="Successful", 'Crowdfunding Raw Data'!I671, "")</f>
        <v>1621</v>
      </c>
      <c r="C671" t="str">
        <f>IF('Crowdfunding Raw Data'!G671="Successful", 'Crowdfunding Raw Data'!G671, "")</f>
        <v>successful</v>
      </c>
      <c r="J671" t="str">
        <f>IF('Crowdfunding Raw Data'!G671="failed", 'Crowdfunding Raw Data'!I671, "")</f>
        <v/>
      </c>
      <c r="K671" t="str">
        <f>IF('Crowdfunding Raw Data'!G671="failed", 'Crowdfunding Raw Data'!G671, "")</f>
        <v/>
      </c>
    </row>
    <row r="672" spans="1:11" x14ac:dyDescent="0.3">
      <c r="A672">
        <v>1101</v>
      </c>
      <c r="B672">
        <f>IF('Crowdfunding Raw Data'!G672="Successful", 'Crowdfunding Raw Data'!I672, "")</f>
        <v>1101</v>
      </c>
      <c r="C672" t="str">
        <f>IF('Crowdfunding Raw Data'!G672="Successful", 'Crowdfunding Raw Data'!G672, "")</f>
        <v>successful</v>
      </c>
      <c r="J672" t="str">
        <f>IF('Crowdfunding Raw Data'!G672="failed", 'Crowdfunding Raw Data'!I672, "")</f>
        <v/>
      </c>
      <c r="K672" t="str">
        <f>IF('Crowdfunding Raw Data'!G672="failed", 'Crowdfunding Raw Data'!G672, "")</f>
        <v/>
      </c>
    </row>
    <row r="673" spans="1:11" x14ac:dyDescent="0.3">
      <c r="A673">
        <v>1073</v>
      </c>
      <c r="B673">
        <f>IF('Crowdfunding Raw Data'!G673="Successful", 'Crowdfunding Raw Data'!I673, "")</f>
        <v>1073</v>
      </c>
      <c r="C673" t="str">
        <f>IF('Crowdfunding Raw Data'!G673="Successful", 'Crowdfunding Raw Data'!G673, "")</f>
        <v>successful</v>
      </c>
      <c r="J673" t="str">
        <f>IF('Crowdfunding Raw Data'!G673="failed", 'Crowdfunding Raw Data'!I673, "")</f>
        <v/>
      </c>
      <c r="K673" t="str">
        <f>IF('Crowdfunding Raw Data'!G673="failed", 'Crowdfunding Raw Data'!G673, "")</f>
        <v/>
      </c>
    </row>
    <row r="674" spans="1:11" x14ac:dyDescent="0.3">
      <c r="A674">
        <v>4428</v>
      </c>
      <c r="B674" t="str">
        <f>IF('Crowdfunding Raw Data'!G674="Successful", 'Crowdfunding Raw Data'!I674, "")</f>
        <v/>
      </c>
      <c r="C674" t="str">
        <f>IF('Crowdfunding Raw Data'!G674="Successful", 'Crowdfunding Raw Data'!G674, "")</f>
        <v/>
      </c>
      <c r="J674">
        <f>IF('Crowdfunding Raw Data'!G674="failed", 'Crowdfunding Raw Data'!I674, "")</f>
        <v>4428</v>
      </c>
      <c r="K674" t="str">
        <f>IF('Crowdfunding Raw Data'!G674="failed", 'Crowdfunding Raw Data'!G674, "")</f>
        <v>failed</v>
      </c>
    </row>
    <row r="675" spans="1:11" x14ac:dyDescent="0.3">
      <c r="A675">
        <v>58</v>
      </c>
      <c r="B675" t="str">
        <f>IF('Crowdfunding Raw Data'!G675="Successful", 'Crowdfunding Raw Data'!I675, "")</f>
        <v/>
      </c>
      <c r="C675" t="str">
        <f>IF('Crowdfunding Raw Data'!G675="Successful", 'Crowdfunding Raw Data'!G675, "")</f>
        <v/>
      </c>
      <c r="J675">
        <f>IF('Crowdfunding Raw Data'!G675="failed", 'Crowdfunding Raw Data'!I675, "")</f>
        <v>58</v>
      </c>
      <c r="K675" t="str">
        <f>IF('Crowdfunding Raw Data'!G675="failed", 'Crowdfunding Raw Data'!G675, "")</f>
        <v>failed</v>
      </c>
    </row>
    <row r="676" spans="1:11" x14ac:dyDescent="0.3">
      <c r="A676">
        <v>1218</v>
      </c>
      <c r="B676" t="str">
        <f>IF('Crowdfunding Raw Data'!G676="Successful", 'Crowdfunding Raw Data'!I676, "")</f>
        <v/>
      </c>
      <c r="C676" t="str">
        <f>IF('Crowdfunding Raw Data'!G676="Successful", 'Crowdfunding Raw Data'!G676, "")</f>
        <v/>
      </c>
      <c r="J676" t="str">
        <f>IF('Crowdfunding Raw Data'!G676="failed", 'Crowdfunding Raw Data'!I676, "")</f>
        <v/>
      </c>
      <c r="K676" t="str">
        <f>IF('Crowdfunding Raw Data'!G676="failed", 'Crowdfunding Raw Data'!G676, "")</f>
        <v/>
      </c>
    </row>
    <row r="677" spans="1:11" x14ac:dyDescent="0.3">
      <c r="A677">
        <v>331</v>
      </c>
      <c r="B677">
        <f>IF('Crowdfunding Raw Data'!G677="Successful", 'Crowdfunding Raw Data'!I677, "")</f>
        <v>331</v>
      </c>
      <c r="C677" t="str">
        <f>IF('Crowdfunding Raw Data'!G677="Successful", 'Crowdfunding Raw Data'!G677, "")</f>
        <v>successful</v>
      </c>
      <c r="J677" t="str">
        <f>IF('Crowdfunding Raw Data'!G677="failed", 'Crowdfunding Raw Data'!I677, "")</f>
        <v/>
      </c>
      <c r="K677" t="str">
        <f>IF('Crowdfunding Raw Data'!G677="failed", 'Crowdfunding Raw Data'!G677, "")</f>
        <v/>
      </c>
    </row>
    <row r="678" spans="1:11" x14ac:dyDescent="0.3">
      <c r="A678">
        <v>1170</v>
      </c>
      <c r="B678">
        <f>IF('Crowdfunding Raw Data'!G678="Successful", 'Crowdfunding Raw Data'!I678, "")</f>
        <v>1170</v>
      </c>
      <c r="C678" t="str">
        <f>IF('Crowdfunding Raw Data'!G678="Successful", 'Crowdfunding Raw Data'!G678, "")</f>
        <v>successful</v>
      </c>
      <c r="J678" t="str">
        <f>IF('Crowdfunding Raw Data'!G678="failed", 'Crowdfunding Raw Data'!I678, "")</f>
        <v/>
      </c>
      <c r="K678" t="str">
        <f>IF('Crowdfunding Raw Data'!G678="failed", 'Crowdfunding Raw Data'!G678, "")</f>
        <v/>
      </c>
    </row>
    <row r="679" spans="1:11" x14ac:dyDescent="0.3">
      <c r="A679">
        <v>111</v>
      </c>
      <c r="B679" t="str">
        <f>IF('Crowdfunding Raw Data'!G679="Successful", 'Crowdfunding Raw Data'!I679, "")</f>
        <v/>
      </c>
      <c r="C679" t="str">
        <f>IF('Crowdfunding Raw Data'!G679="Successful", 'Crowdfunding Raw Data'!G679, "")</f>
        <v/>
      </c>
      <c r="J679">
        <f>IF('Crowdfunding Raw Data'!G679="failed", 'Crowdfunding Raw Data'!I679, "")</f>
        <v>111</v>
      </c>
      <c r="K679" t="str">
        <f>IF('Crowdfunding Raw Data'!G679="failed", 'Crowdfunding Raw Data'!G679, "")</f>
        <v>failed</v>
      </c>
    </row>
    <row r="680" spans="1:11" x14ac:dyDescent="0.3">
      <c r="A680">
        <v>215</v>
      </c>
      <c r="B680" t="str">
        <f>IF('Crowdfunding Raw Data'!G680="Successful", 'Crowdfunding Raw Data'!I680, "")</f>
        <v/>
      </c>
      <c r="C680" t="str">
        <f>IF('Crowdfunding Raw Data'!G680="Successful", 'Crowdfunding Raw Data'!G680, "")</f>
        <v/>
      </c>
      <c r="J680" t="str">
        <f>IF('Crowdfunding Raw Data'!G680="failed", 'Crowdfunding Raw Data'!I680, "")</f>
        <v/>
      </c>
      <c r="K680" t="str">
        <f>IF('Crowdfunding Raw Data'!G680="failed", 'Crowdfunding Raw Data'!G680, "")</f>
        <v/>
      </c>
    </row>
    <row r="681" spans="1:11" x14ac:dyDescent="0.3">
      <c r="A681">
        <v>363</v>
      </c>
      <c r="B681">
        <f>IF('Crowdfunding Raw Data'!G681="Successful", 'Crowdfunding Raw Data'!I681, "")</f>
        <v>363</v>
      </c>
      <c r="C681" t="str">
        <f>IF('Crowdfunding Raw Data'!G681="Successful", 'Crowdfunding Raw Data'!G681, "")</f>
        <v>successful</v>
      </c>
      <c r="J681" t="str">
        <f>IF('Crowdfunding Raw Data'!G681="failed", 'Crowdfunding Raw Data'!I681, "")</f>
        <v/>
      </c>
      <c r="K681" t="str">
        <f>IF('Crowdfunding Raw Data'!G681="failed", 'Crowdfunding Raw Data'!G681, "")</f>
        <v/>
      </c>
    </row>
    <row r="682" spans="1:11" x14ac:dyDescent="0.3">
      <c r="A682">
        <v>2955</v>
      </c>
      <c r="B682" t="str">
        <f>IF('Crowdfunding Raw Data'!G682="Successful", 'Crowdfunding Raw Data'!I682, "")</f>
        <v/>
      </c>
      <c r="C682" t="str">
        <f>IF('Crowdfunding Raw Data'!G682="Successful", 'Crowdfunding Raw Data'!G682, "")</f>
        <v/>
      </c>
      <c r="J682">
        <f>IF('Crowdfunding Raw Data'!G682="failed", 'Crowdfunding Raw Data'!I682, "")</f>
        <v>2955</v>
      </c>
      <c r="K682" t="str">
        <f>IF('Crowdfunding Raw Data'!G682="failed", 'Crowdfunding Raw Data'!G682, "")</f>
        <v>failed</v>
      </c>
    </row>
    <row r="683" spans="1:11" x14ac:dyDescent="0.3">
      <c r="A683">
        <v>1657</v>
      </c>
      <c r="B683" t="str">
        <f>IF('Crowdfunding Raw Data'!G683="Successful", 'Crowdfunding Raw Data'!I683, "")</f>
        <v/>
      </c>
      <c r="C683" t="str">
        <f>IF('Crowdfunding Raw Data'!G683="Successful", 'Crowdfunding Raw Data'!G683, "")</f>
        <v/>
      </c>
      <c r="J683">
        <f>IF('Crowdfunding Raw Data'!G683="failed", 'Crowdfunding Raw Data'!I683, "")</f>
        <v>1657</v>
      </c>
      <c r="K683" t="str">
        <f>IF('Crowdfunding Raw Data'!G683="failed", 'Crowdfunding Raw Data'!G683, "")</f>
        <v>failed</v>
      </c>
    </row>
    <row r="684" spans="1:11" x14ac:dyDescent="0.3">
      <c r="A684">
        <v>103</v>
      </c>
      <c r="B684">
        <f>IF('Crowdfunding Raw Data'!G684="Successful", 'Crowdfunding Raw Data'!I684, "")</f>
        <v>103</v>
      </c>
      <c r="C684" t="str">
        <f>IF('Crowdfunding Raw Data'!G684="Successful", 'Crowdfunding Raw Data'!G684, "")</f>
        <v>successful</v>
      </c>
      <c r="J684" t="str">
        <f>IF('Crowdfunding Raw Data'!G684="failed", 'Crowdfunding Raw Data'!I684, "")</f>
        <v/>
      </c>
      <c r="K684" t="str">
        <f>IF('Crowdfunding Raw Data'!G684="failed", 'Crowdfunding Raw Data'!G684, "")</f>
        <v/>
      </c>
    </row>
    <row r="685" spans="1:11" x14ac:dyDescent="0.3">
      <c r="A685">
        <v>147</v>
      </c>
      <c r="B685">
        <f>IF('Crowdfunding Raw Data'!G685="Successful", 'Crowdfunding Raw Data'!I685, "")</f>
        <v>147</v>
      </c>
      <c r="C685" t="str">
        <f>IF('Crowdfunding Raw Data'!G685="Successful", 'Crowdfunding Raw Data'!G685, "")</f>
        <v>successful</v>
      </c>
      <c r="J685" t="str">
        <f>IF('Crowdfunding Raw Data'!G685="failed", 'Crowdfunding Raw Data'!I685, "")</f>
        <v/>
      </c>
      <c r="K685" t="str">
        <f>IF('Crowdfunding Raw Data'!G685="failed", 'Crowdfunding Raw Data'!G685, "")</f>
        <v/>
      </c>
    </row>
    <row r="686" spans="1:11" x14ac:dyDescent="0.3">
      <c r="A686">
        <v>110</v>
      </c>
      <c r="B686">
        <f>IF('Crowdfunding Raw Data'!G686="Successful", 'Crowdfunding Raw Data'!I686, "")</f>
        <v>110</v>
      </c>
      <c r="C686" t="str">
        <f>IF('Crowdfunding Raw Data'!G686="Successful", 'Crowdfunding Raw Data'!G686, "")</f>
        <v>successful</v>
      </c>
      <c r="J686" t="str">
        <f>IF('Crowdfunding Raw Data'!G686="failed", 'Crowdfunding Raw Data'!I686, "")</f>
        <v/>
      </c>
      <c r="K686" t="str">
        <f>IF('Crowdfunding Raw Data'!G686="failed", 'Crowdfunding Raw Data'!G686, "")</f>
        <v/>
      </c>
    </row>
    <row r="687" spans="1:11" x14ac:dyDescent="0.3">
      <c r="A687">
        <v>926</v>
      </c>
      <c r="B687" t="str">
        <f>IF('Crowdfunding Raw Data'!G687="Successful", 'Crowdfunding Raw Data'!I687, "")</f>
        <v/>
      </c>
      <c r="C687" t="str">
        <f>IF('Crowdfunding Raw Data'!G687="Successful", 'Crowdfunding Raw Data'!G687, "")</f>
        <v/>
      </c>
      <c r="J687">
        <f>IF('Crowdfunding Raw Data'!G687="failed", 'Crowdfunding Raw Data'!I687, "")</f>
        <v>926</v>
      </c>
      <c r="K687" t="str">
        <f>IF('Crowdfunding Raw Data'!G687="failed", 'Crowdfunding Raw Data'!G687, "")</f>
        <v>failed</v>
      </c>
    </row>
    <row r="688" spans="1:11" x14ac:dyDescent="0.3">
      <c r="A688">
        <v>134</v>
      </c>
      <c r="B688">
        <f>IF('Crowdfunding Raw Data'!G688="Successful", 'Crowdfunding Raw Data'!I688, "")</f>
        <v>134</v>
      </c>
      <c r="C688" t="str">
        <f>IF('Crowdfunding Raw Data'!G688="Successful", 'Crowdfunding Raw Data'!G688, "")</f>
        <v>successful</v>
      </c>
      <c r="J688" t="str">
        <f>IF('Crowdfunding Raw Data'!G688="failed", 'Crowdfunding Raw Data'!I688, "")</f>
        <v/>
      </c>
      <c r="K688" t="str">
        <f>IF('Crowdfunding Raw Data'!G688="failed", 'Crowdfunding Raw Data'!G688, "")</f>
        <v/>
      </c>
    </row>
    <row r="689" spans="1:11" x14ac:dyDescent="0.3">
      <c r="A689">
        <v>269</v>
      </c>
      <c r="B689">
        <f>IF('Crowdfunding Raw Data'!G689="Successful", 'Crowdfunding Raw Data'!I689, "")</f>
        <v>269</v>
      </c>
      <c r="C689" t="str">
        <f>IF('Crowdfunding Raw Data'!G689="Successful", 'Crowdfunding Raw Data'!G689, "")</f>
        <v>successful</v>
      </c>
      <c r="J689" t="str">
        <f>IF('Crowdfunding Raw Data'!G689="failed", 'Crowdfunding Raw Data'!I689, "")</f>
        <v/>
      </c>
      <c r="K689" t="str">
        <f>IF('Crowdfunding Raw Data'!G689="failed", 'Crowdfunding Raw Data'!G689, "")</f>
        <v/>
      </c>
    </row>
    <row r="690" spans="1:11" x14ac:dyDescent="0.3">
      <c r="A690">
        <v>175</v>
      </c>
      <c r="B690">
        <f>IF('Crowdfunding Raw Data'!G690="Successful", 'Crowdfunding Raw Data'!I690, "")</f>
        <v>175</v>
      </c>
      <c r="C690" t="str">
        <f>IF('Crowdfunding Raw Data'!G690="Successful", 'Crowdfunding Raw Data'!G690, "")</f>
        <v>successful</v>
      </c>
      <c r="J690" t="str">
        <f>IF('Crowdfunding Raw Data'!G690="failed", 'Crowdfunding Raw Data'!I690, "")</f>
        <v/>
      </c>
      <c r="K690" t="str">
        <f>IF('Crowdfunding Raw Data'!G690="failed", 'Crowdfunding Raw Data'!G690, "")</f>
        <v/>
      </c>
    </row>
    <row r="691" spans="1:11" x14ac:dyDescent="0.3">
      <c r="A691">
        <v>69</v>
      </c>
      <c r="B691">
        <f>IF('Crowdfunding Raw Data'!G691="Successful", 'Crowdfunding Raw Data'!I691, "")</f>
        <v>69</v>
      </c>
      <c r="C691" t="str">
        <f>IF('Crowdfunding Raw Data'!G691="Successful", 'Crowdfunding Raw Data'!G691, "")</f>
        <v>successful</v>
      </c>
      <c r="J691" t="str">
        <f>IF('Crowdfunding Raw Data'!G691="failed", 'Crowdfunding Raw Data'!I691, "")</f>
        <v/>
      </c>
      <c r="K691" t="str">
        <f>IF('Crowdfunding Raw Data'!G691="failed", 'Crowdfunding Raw Data'!G691, "")</f>
        <v/>
      </c>
    </row>
    <row r="692" spans="1:11" x14ac:dyDescent="0.3">
      <c r="A692">
        <v>190</v>
      </c>
      <c r="B692">
        <f>IF('Crowdfunding Raw Data'!G692="Successful", 'Crowdfunding Raw Data'!I692, "")</f>
        <v>190</v>
      </c>
      <c r="C692" t="str">
        <f>IF('Crowdfunding Raw Data'!G692="Successful", 'Crowdfunding Raw Data'!G692, "")</f>
        <v>successful</v>
      </c>
      <c r="J692" t="str">
        <f>IF('Crowdfunding Raw Data'!G692="failed", 'Crowdfunding Raw Data'!I692, "")</f>
        <v/>
      </c>
      <c r="K692" t="str">
        <f>IF('Crowdfunding Raw Data'!G692="failed", 'Crowdfunding Raw Data'!G692, "")</f>
        <v/>
      </c>
    </row>
    <row r="693" spans="1:11" x14ac:dyDescent="0.3">
      <c r="A693">
        <v>237</v>
      </c>
      <c r="B693">
        <f>IF('Crowdfunding Raw Data'!G693="Successful", 'Crowdfunding Raw Data'!I693, "")</f>
        <v>237</v>
      </c>
      <c r="C693" t="str">
        <f>IF('Crowdfunding Raw Data'!G693="Successful", 'Crowdfunding Raw Data'!G693, "")</f>
        <v>successful</v>
      </c>
      <c r="J693" t="str">
        <f>IF('Crowdfunding Raw Data'!G693="failed", 'Crowdfunding Raw Data'!I693, "")</f>
        <v/>
      </c>
      <c r="K693" t="str">
        <f>IF('Crowdfunding Raw Data'!G693="failed", 'Crowdfunding Raw Data'!G693, "")</f>
        <v/>
      </c>
    </row>
    <row r="694" spans="1:11" x14ac:dyDescent="0.3">
      <c r="A694">
        <v>77</v>
      </c>
      <c r="B694" t="str">
        <f>IF('Crowdfunding Raw Data'!G694="Successful", 'Crowdfunding Raw Data'!I694, "")</f>
        <v/>
      </c>
      <c r="C694" t="str">
        <f>IF('Crowdfunding Raw Data'!G694="Successful", 'Crowdfunding Raw Data'!G694, "")</f>
        <v/>
      </c>
      <c r="J694">
        <f>IF('Crowdfunding Raw Data'!G694="failed", 'Crowdfunding Raw Data'!I694, "")</f>
        <v>77</v>
      </c>
      <c r="K694" t="str">
        <f>IF('Crowdfunding Raw Data'!G694="failed", 'Crowdfunding Raw Data'!G694, "")</f>
        <v>failed</v>
      </c>
    </row>
    <row r="695" spans="1:11" x14ac:dyDescent="0.3">
      <c r="A695">
        <v>1748</v>
      </c>
      <c r="B695" t="str">
        <f>IF('Crowdfunding Raw Data'!G695="Successful", 'Crowdfunding Raw Data'!I695, "")</f>
        <v/>
      </c>
      <c r="C695" t="str">
        <f>IF('Crowdfunding Raw Data'!G695="Successful", 'Crowdfunding Raw Data'!G695, "")</f>
        <v/>
      </c>
      <c r="J695">
        <f>IF('Crowdfunding Raw Data'!G695="failed", 'Crowdfunding Raw Data'!I695, "")</f>
        <v>1748</v>
      </c>
      <c r="K695" t="str">
        <f>IF('Crowdfunding Raw Data'!G695="failed", 'Crowdfunding Raw Data'!G695, "")</f>
        <v>failed</v>
      </c>
    </row>
    <row r="696" spans="1:11" x14ac:dyDescent="0.3">
      <c r="A696">
        <v>79</v>
      </c>
      <c r="B696" t="str">
        <f>IF('Crowdfunding Raw Data'!G696="Successful", 'Crowdfunding Raw Data'!I696, "")</f>
        <v/>
      </c>
      <c r="C696" t="str">
        <f>IF('Crowdfunding Raw Data'!G696="Successful", 'Crowdfunding Raw Data'!G696, "")</f>
        <v/>
      </c>
      <c r="J696">
        <f>IF('Crowdfunding Raw Data'!G696="failed", 'Crowdfunding Raw Data'!I696, "")</f>
        <v>79</v>
      </c>
      <c r="K696" t="str">
        <f>IF('Crowdfunding Raw Data'!G696="failed", 'Crowdfunding Raw Data'!G696, "")</f>
        <v>failed</v>
      </c>
    </row>
    <row r="697" spans="1:11" x14ac:dyDescent="0.3">
      <c r="A697">
        <v>196</v>
      </c>
      <c r="B697">
        <f>IF('Crowdfunding Raw Data'!G697="Successful", 'Crowdfunding Raw Data'!I697, "")</f>
        <v>196</v>
      </c>
      <c r="C697" t="str">
        <f>IF('Crowdfunding Raw Data'!G697="Successful", 'Crowdfunding Raw Data'!G697, "")</f>
        <v>successful</v>
      </c>
      <c r="J697" t="str">
        <f>IF('Crowdfunding Raw Data'!G697="failed", 'Crowdfunding Raw Data'!I697, "")</f>
        <v/>
      </c>
      <c r="K697" t="str">
        <f>IF('Crowdfunding Raw Data'!G697="failed", 'Crowdfunding Raw Data'!G697, "")</f>
        <v/>
      </c>
    </row>
    <row r="698" spans="1:11" x14ac:dyDescent="0.3">
      <c r="A698">
        <v>889</v>
      </c>
      <c r="B698" t="str">
        <f>IF('Crowdfunding Raw Data'!G698="Successful", 'Crowdfunding Raw Data'!I698, "")</f>
        <v/>
      </c>
      <c r="C698" t="str">
        <f>IF('Crowdfunding Raw Data'!G698="Successful", 'Crowdfunding Raw Data'!G698, "")</f>
        <v/>
      </c>
      <c r="J698">
        <f>IF('Crowdfunding Raw Data'!G698="failed", 'Crowdfunding Raw Data'!I698, "")</f>
        <v>889</v>
      </c>
      <c r="K698" t="str">
        <f>IF('Crowdfunding Raw Data'!G698="failed", 'Crowdfunding Raw Data'!G698, "")</f>
        <v>failed</v>
      </c>
    </row>
    <row r="699" spans="1:11" x14ac:dyDescent="0.3">
      <c r="A699">
        <v>7295</v>
      </c>
      <c r="B699">
        <f>IF('Crowdfunding Raw Data'!G699="Successful", 'Crowdfunding Raw Data'!I699, "")</f>
        <v>7295</v>
      </c>
      <c r="C699" t="str">
        <f>IF('Crowdfunding Raw Data'!G699="Successful", 'Crowdfunding Raw Data'!G699, "")</f>
        <v>successful</v>
      </c>
      <c r="J699" t="str">
        <f>IF('Crowdfunding Raw Data'!G699="failed", 'Crowdfunding Raw Data'!I699, "")</f>
        <v/>
      </c>
      <c r="K699" t="str">
        <f>IF('Crowdfunding Raw Data'!G699="failed", 'Crowdfunding Raw Data'!G699, "")</f>
        <v/>
      </c>
    </row>
    <row r="700" spans="1:11" x14ac:dyDescent="0.3">
      <c r="A700">
        <v>2893</v>
      </c>
      <c r="B700">
        <f>IF('Crowdfunding Raw Data'!G700="Successful", 'Crowdfunding Raw Data'!I700, "")</f>
        <v>2893</v>
      </c>
      <c r="C700" t="str">
        <f>IF('Crowdfunding Raw Data'!G700="Successful", 'Crowdfunding Raw Data'!G700, "")</f>
        <v>successful</v>
      </c>
      <c r="J700" t="str">
        <f>IF('Crowdfunding Raw Data'!G700="failed", 'Crowdfunding Raw Data'!I700, "")</f>
        <v/>
      </c>
      <c r="K700" t="str">
        <f>IF('Crowdfunding Raw Data'!G700="failed", 'Crowdfunding Raw Data'!G700, "")</f>
        <v/>
      </c>
    </row>
    <row r="701" spans="1:11" x14ac:dyDescent="0.3">
      <c r="A701">
        <v>56</v>
      </c>
      <c r="B701" t="str">
        <f>IF('Crowdfunding Raw Data'!G701="Successful", 'Crowdfunding Raw Data'!I701, "")</f>
        <v/>
      </c>
      <c r="C701" t="str">
        <f>IF('Crowdfunding Raw Data'!G701="Successful", 'Crowdfunding Raw Data'!G701, "")</f>
        <v/>
      </c>
      <c r="J701">
        <f>IF('Crowdfunding Raw Data'!G701="failed", 'Crowdfunding Raw Data'!I701, "")</f>
        <v>56</v>
      </c>
      <c r="K701" t="str">
        <f>IF('Crowdfunding Raw Data'!G701="failed", 'Crowdfunding Raw Data'!G701, "")</f>
        <v>failed</v>
      </c>
    </row>
    <row r="702" spans="1:11" x14ac:dyDescent="0.3">
      <c r="A702">
        <v>1</v>
      </c>
      <c r="B702" t="str">
        <f>IF('Crowdfunding Raw Data'!G702="Successful", 'Crowdfunding Raw Data'!I702, "")</f>
        <v/>
      </c>
      <c r="C702" t="str">
        <f>IF('Crowdfunding Raw Data'!G702="Successful", 'Crowdfunding Raw Data'!G702, "")</f>
        <v/>
      </c>
      <c r="J702">
        <f>IF('Crowdfunding Raw Data'!G702="failed", 'Crowdfunding Raw Data'!I702, "")</f>
        <v>1</v>
      </c>
      <c r="K702" t="str">
        <f>IF('Crowdfunding Raw Data'!G702="failed", 'Crowdfunding Raw Data'!G702, "")</f>
        <v>failed</v>
      </c>
    </row>
    <row r="703" spans="1:11" x14ac:dyDescent="0.3">
      <c r="A703">
        <v>820</v>
      </c>
      <c r="B703">
        <f>IF('Crowdfunding Raw Data'!G703="Successful", 'Crowdfunding Raw Data'!I703, "")</f>
        <v>820</v>
      </c>
      <c r="C703" t="str">
        <f>IF('Crowdfunding Raw Data'!G703="Successful", 'Crowdfunding Raw Data'!G703, "")</f>
        <v>successful</v>
      </c>
      <c r="J703" t="str">
        <f>IF('Crowdfunding Raw Data'!G703="failed", 'Crowdfunding Raw Data'!I703, "")</f>
        <v/>
      </c>
      <c r="K703" t="str">
        <f>IF('Crowdfunding Raw Data'!G703="failed", 'Crowdfunding Raw Data'!G703, "")</f>
        <v/>
      </c>
    </row>
    <row r="704" spans="1:11" x14ac:dyDescent="0.3">
      <c r="A704">
        <v>83</v>
      </c>
      <c r="B704" t="str">
        <f>IF('Crowdfunding Raw Data'!G704="Successful", 'Crowdfunding Raw Data'!I704, "")</f>
        <v/>
      </c>
      <c r="C704" t="str">
        <f>IF('Crowdfunding Raw Data'!G704="Successful", 'Crowdfunding Raw Data'!G704, "")</f>
        <v/>
      </c>
      <c r="J704">
        <f>IF('Crowdfunding Raw Data'!G704="failed", 'Crowdfunding Raw Data'!I704, "")</f>
        <v>83</v>
      </c>
      <c r="K704" t="str">
        <f>IF('Crowdfunding Raw Data'!G704="failed", 'Crowdfunding Raw Data'!G704, "")</f>
        <v>failed</v>
      </c>
    </row>
    <row r="705" spans="1:11" x14ac:dyDescent="0.3">
      <c r="A705">
        <v>2038</v>
      </c>
      <c r="B705">
        <f>IF('Crowdfunding Raw Data'!G705="Successful", 'Crowdfunding Raw Data'!I705, "")</f>
        <v>2038</v>
      </c>
      <c r="C705" t="str">
        <f>IF('Crowdfunding Raw Data'!G705="Successful", 'Crowdfunding Raw Data'!G705, "")</f>
        <v>successful</v>
      </c>
      <c r="J705" t="str">
        <f>IF('Crowdfunding Raw Data'!G705="failed", 'Crowdfunding Raw Data'!I705, "")</f>
        <v/>
      </c>
      <c r="K705" t="str">
        <f>IF('Crowdfunding Raw Data'!G705="failed", 'Crowdfunding Raw Data'!G705, "")</f>
        <v/>
      </c>
    </row>
    <row r="706" spans="1:11" x14ac:dyDescent="0.3">
      <c r="A706">
        <v>116</v>
      </c>
      <c r="B706">
        <f>IF('Crowdfunding Raw Data'!G706="Successful", 'Crowdfunding Raw Data'!I706, "")</f>
        <v>116</v>
      </c>
      <c r="C706" t="str">
        <f>IF('Crowdfunding Raw Data'!G706="Successful", 'Crowdfunding Raw Data'!G706, "")</f>
        <v>successful</v>
      </c>
      <c r="J706" t="str">
        <f>IF('Crowdfunding Raw Data'!G706="failed", 'Crowdfunding Raw Data'!I706, "")</f>
        <v/>
      </c>
      <c r="K706" t="str">
        <f>IF('Crowdfunding Raw Data'!G706="failed", 'Crowdfunding Raw Data'!G706, "")</f>
        <v/>
      </c>
    </row>
    <row r="707" spans="1:11" x14ac:dyDescent="0.3">
      <c r="A707">
        <v>2025</v>
      </c>
      <c r="B707" t="str">
        <f>IF('Crowdfunding Raw Data'!G707="Successful", 'Crowdfunding Raw Data'!I707, "")</f>
        <v/>
      </c>
      <c r="C707" t="str">
        <f>IF('Crowdfunding Raw Data'!G707="Successful", 'Crowdfunding Raw Data'!G707, "")</f>
        <v/>
      </c>
      <c r="J707">
        <f>IF('Crowdfunding Raw Data'!G707="failed", 'Crowdfunding Raw Data'!I707, "")</f>
        <v>2025</v>
      </c>
      <c r="K707" t="str">
        <f>IF('Crowdfunding Raw Data'!G707="failed", 'Crowdfunding Raw Data'!G707, "")</f>
        <v>failed</v>
      </c>
    </row>
    <row r="708" spans="1:11" x14ac:dyDescent="0.3">
      <c r="A708">
        <v>1345</v>
      </c>
      <c r="B708">
        <f>IF('Crowdfunding Raw Data'!G708="Successful", 'Crowdfunding Raw Data'!I708, "")</f>
        <v>1345</v>
      </c>
      <c r="C708" t="str">
        <f>IF('Crowdfunding Raw Data'!G708="Successful", 'Crowdfunding Raw Data'!G708, "")</f>
        <v>successful</v>
      </c>
      <c r="J708" t="str">
        <f>IF('Crowdfunding Raw Data'!G708="failed", 'Crowdfunding Raw Data'!I708, "")</f>
        <v/>
      </c>
      <c r="K708" t="str">
        <f>IF('Crowdfunding Raw Data'!G708="failed", 'Crowdfunding Raw Data'!G708, "")</f>
        <v/>
      </c>
    </row>
    <row r="709" spans="1:11" x14ac:dyDescent="0.3">
      <c r="A709">
        <v>168</v>
      </c>
      <c r="B709">
        <f>IF('Crowdfunding Raw Data'!G709="Successful", 'Crowdfunding Raw Data'!I709, "")</f>
        <v>168</v>
      </c>
      <c r="C709" t="str">
        <f>IF('Crowdfunding Raw Data'!G709="Successful", 'Crowdfunding Raw Data'!G709, "")</f>
        <v>successful</v>
      </c>
      <c r="J709" t="str">
        <f>IF('Crowdfunding Raw Data'!G709="failed", 'Crowdfunding Raw Data'!I709, "")</f>
        <v/>
      </c>
      <c r="K709" t="str">
        <f>IF('Crowdfunding Raw Data'!G709="failed", 'Crowdfunding Raw Data'!G709, "")</f>
        <v/>
      </c>
    </row>
    <row r="710" spans="1:11" x14ac:dyDescent="0.3">
      <c r="A710">
        <v>137</v>
      </c>
      <c r="B710">
        <f>IF('Crowdfunding Raw Data'!G710="Successful", 'Crowdfunding Raw Data'!I710, "")</f>
        <v>137</v>
      </c>
      <c r="C710" t="str">
        <f>IF('Crowdfunding Raw Data'!G710="Successful", 'Crowdfunding Raw Data'!G710, "")</f>
        <v>successful</v>
      </c>
      <c r="J710" t="str">
        <f>IF('Crowdfunding Raw Data'!G710="failed", 'Crowdfunding Raw Data'!I710, "")</f>
        <v/>
      </c>
      <c r="K710" t="str">
        <f>IF('Crowdfunding Raw Data'!G710="failed", 'Crowdfunding Raw Data'!G710, "")</f>
        <v/>
      </c>
    </row>
    <row r="711" spans="1:11" x14ac:dyDescent="0.3">
      <c r="A711">
        <v>186</v>
      </c>
      <c r="B711">
        <f>IF('Crowdfunding Raw Data'!G711="Successful", 'Crowdfunding Raw Data'!I711, "")</f>
        <v>186</v>
      </c>
      <c r="C711" t="str">
        <f>IF('Crowdfunding Raw Data'!G711="Successful", 'Crowdfunding Raw Data'!G711, "")</f>
        <v>successful</v>
      </c>
      <c r="J711" t="str">
        <f>IF('Crowdfunding Raw Data'!G711="failed", 'Crowdfunding Raw Data'!I711, "")</f>
        <v/>
      </c>
      <c r="K711" t="str">
        <f>IF('Crowdfunding Raw Data'!G711="failed", 'Crowdfunding Raw Data'!G711, "")</f>
        <v/>
      </c>
    </row>
    <row r="712" spans="1:11" x14ac:dyDescent="0.3">
      <c r="A712">
        <v>125</v>
      </c>
      <c r="B712">
        <f>IF('Crowdfunding Raw Data'!G712="Successful", 'Crowdfunding Raw Data'!I712, "")</f>
        <v>125</v>
      </c>
      <c r="C712" t="str">
        <f>IF('Crowdfunding Raw Data'!G712="Successful", 'Crowdfunding Raw Data'!G712, "")</f>
        <v>successful</v>
      </c>
      <c r="J712" t="str">
        <f>IF('Crowdfunding Raw Data'!G712="failed", 'Crowdfunding Raw Data'!I712, "")</f>
        <v/>
      </c>
      <c r="K712" t="str">
        <f>IF('Crowdfunding Raw Data'!G712="failed", 'Crowdfunding Raw Data'!G712, "")</f>
        <v/>
      </c>
    </row>
    <row r="713" spans="1:11" x14ac:dyDescent="0.3">
      <c r="A713">
        <v>14</v>
      </c>
      <c r="B713" t="str">
        <f>IF('Crowdfunding Raw Data'!G713="Successful", 'Crowdfunding Raw Data'!I713, "")</f>
        <v/>
      </c>
      <c r="C713" t="str">
        <f>IF('Crowdfunding Raw Data'!G713="Successful", 'Crowdfunding Raw Data'!G713, "")</f>
        <v/>
      </c>
      <c r="J713">
        <f>IF('Crowdfunding Raw Data'!G713="failed", 'Crowdfunding Raw Data'!I713, "")</f>
        <v>14</v>
      </c>
      <c r="K713" t="str">
        <f>IF('Crowdfunding Raw Data'!G713="failed", 'Crowdfunding Raw Data'!G713, "")</f>
        <v>failed</v>
      </c>
    </row>
    <row r="714" spans="1:11" x14ac:dyDescent="0.3">
      <c r="A714">
        <v>202</v>
      </c>
      <c r="B714">
        <f>IF('Crowdfunding Raw Data'!G714="Successful", 'Crowdfunding Raw Data'!I714, "")</f>
        <v>202</v>
      </c>
      <c r="C714" t="str">
        <f>IF('Crowdfunding Raw Data'!G714="Successful", 'Crowdfunding Raw Data'!G714, "")</f>
        <v>successful</v>
      </c>
      <c r="J714" t="str">
        <f>IF('Crowdfunding Raw Data'!G714="failed", 'Crowdfunding Raw Data'!I714, "")</f>
        <v/>
      </c>
      <c r="K714" t="str">
        <f>IF('Crowdfunding Raw Data'!G714="failed", 'Crowdfunding Raw Data'!G714, "")</f>
        <v/>
      </c>
    </row>
    <row r="715" spans="1:11" x14ac:dyDescent="0.3">
      <c r="A715">
        <v>103</v>
      </c>
      <c r="B715">
        <f>IF('Crowdfunding Raw Data'!G715="Successful", 'Crowdfunding Raw Data'!I715, "")</f>
        <v>103</v>
      </c>
      <c r="C715" t="str">
        <f>IF('Crowdfunding Raw Data'!G715="Successful", 'Crowdfunding Raw Data'!G715, "")</f>
        <v>successful</v>
      </c>
      <c r="J715" t="str">
        <f>IF('Crowdfunding Raw Data'!G715="failed", 'Crowdfunding Raw Data'!I715, "")</f>
        <v/>
      </c>
      <c r="K715" t="str">
        <f>IF('Crowdfunding Raw Data'!G715="failed", 'Crowdfunding Raw Data'!G715, "")</f>
        <v/>
      </c>
    </row>
    <row r="716" spans="1:11" x14ac:dyDescent="0.3">
      <c r="A716">
        <v>1785</v>
      </c>
      <c r="B716">
        <f>IF('Crowdfunding Raw Data'!G716="Successful", 'Crowdfunding Raw Data'!I716, "")</f>
        <v>1785</v>
      </c>
      <c r="C716" t="str">
        <f>IF('Crowdfunding Raw Data'!G716="Successful", 'Crowdfunding Raw Data'!G716, "")</f>
        <v>successful</v>
      </c>
      <c r="J716" t="str">
        <f>IF('Crowdfunding Raw Data'!G716="failed", 'Crowdfunding Raw Data'!I716, "")</f>
        <v/>
      </c>
      <c r="K716" t="str">
        <f>IF('Crowdfunding Raw Data'!G716="failed", 'Crowdfunding Raw Data'!G716, "")</f>
        <v/>
      </c>
    </row>
    <row r="717" spans="1:11" x14ac:dyDescent="0.3">
      <c r="A717">
        <v>656</v>
      </c>
      <c r="B717" t="str">
        <f>IF('Crowdfunding Raw Data'!G717="Successful", 'Crowdfunding Raw Data'!I717, "")</f>
        <v/>
      </c>
      <c r="C717" t="str">
        <f>IF('Crowdfunding Raw Data'!G717="Successful", 'Crowdfunding Raw Data'!G717, "")</f>
        <v/>
      </c>
      <c r="J717">
        <f>IF('Crowdfunding Raw Data'!G717="failed", 'Crowdfunding Raw Data'!I717, "")</f>
        <v>656</v>
      </c>
      <c r="K717" t="str">
        <f>IF('Crowdfunding Raw Data'!G717="failed", 'Crowdfunding Raw Data'!G717, "")</f>
        <v>failed</v>
      </c>
    </row>
    <row r="718" spans="1:11" x14ac:dyDescent="0.3">
      <c r="A718">
        <v>157</v>
      </c>
      <c r="B718">
        <f>IF('Crowdfunding Raw Data'!G718="Successful", 'Crowdfunding Raw Data'!I718, "")</f>
        <v>157</v>
      </c>
      <c r="C718" t="str">
        <f>IF('Crowdfunding Raw Data'!G718="Successful", 'Crowdfunding Raw Data'!G718, "")</f>
        <v>successful</v>
      </c>
      <c r="J718" t="str">
        <f>IF('Crowdfunding Raw Data'!G718="failed", 'Crowdfunding Raw Data'!I718, "")</f>
        <v/>
      </c>
      <c r="K718" t="str">
        <f>IF('Crowdfunding Raw Data'!G718="failed", 'Crowdfunding Raw Data'!G718, "")</f>
        <v/>
      </c>
    </row>
    <row r="719" spans="1:11" x14ac:dyDescent="0.3">
      <c r="A719">
        <v>555</v>
      </c>
      <c r="B719">
        <f>IF('Crowdfunding Raw Data'!G719="Successful", 'Crowdfunding Raw Data'!I719, "")</f>
        <v>555</v>
      </c>
      <c r="C719" t="str">
        <f>IF('Crowdfunding Raw Data'!G719="Successful", 'Crowdfunding Raw Data'!G719, "")</f>
        <v>successful</v>
      </c>
      <c r="J719" t="str">
        <f>IF('Crowdfunding Raw Data'!G719="failed", 'Crowdfunding Raw Data'!I719, "")</f>
        <v/>
      </c>
      <c r="K719" t="str">
        <f>IF('Crowdfunding Raw Data'!G719="failed", 'Crowdfunding Raw Data'!G719, "")</f>
        <v/>
      </c>
    </row>
    <row r="720" spans="1:11" x14ac:dyDescent="0.3">
      <c r="A720">
        <v>297</v>
      </c>
      <c r="B720">
        <f>IF('Crowdfunding Raw Data'!G720="Successful", 'Crowdfunding Raw Data'!I720, "")</f>
        <v>297</v>
      </c>
      <c r="C720" t="str">
        <f>IF('Crowdfunding Raw Data'!G720="Successful", 'Crowdfunding Raw Data'!G720, "")</f>
        <v>successful</v>
      </c>
      <c r="J720" t="str">
        <f>IF('Crowdfunding Raw Data'!G720="failed", 'Crowdfunding Raw Data'!I720, "")</f>
        <v/>
      </c>
      <c r="K720" t="str">
        <f>IF('Crowdfunding Raw Data'!G720="failed", 'Crowdfunding Raw Data'!G720, "")</f>
        <v/>
      </c>
    </row>
    <row r="721" spans="1:11" x14ac:dyDescent="0.3">
      <c r="A721">
        <v>123</v>
      </c>
      <c r="B721">
        <f>IF('Crowdfunding Raw Data'!G721="Successful", 'Crowdfunding Raw Data'!I721, "")</f>
        <v>123</v>
      </c>
      <c r="C721" t="str">
        <f>IF('Crowdfunding Raw Data'!G721="Successful", 'Crowdfunding Raw Data'!G721, "")</f>
        <v>successful</v>
      </c>
      <c r="J721" t="str">
        <f>IF('Crowdfunding Raw Data'!G721="failed", 'Crowdfunding Raw Data'!I721, "")</f>
        <v/>
      </c>
      <c r="K721" t="str">
        <f>IF('Crowdfunding Raw Data'!G721="failed", 'Crowdfunding Raw Data'!G721, "")</f>
        <v/>
      </c>
    </row>
    <row r="722" spans="1:11" x14ac:dyDescent="0.3">
      <c r="A722">
        <v>38</v>
      </c>
      <c r="B722" t="str">
        <f>IF('Crowdfunding Raw Data'!G722="Successful", 'Crowdfunding Raw Data'!I722, "")</f>
        <v/>
      </c>
      <c r="C722" t="str">
        <f>IF('Crowdfunding Raw Data'!G722="Successful", 'Crowdfunding Raw Data'!G722, "")</f>
        <v/>
      </c>
      <c r="J722" t="str">
        <f>IF('Crowdfunding Raw Data'!G722="failed", 'Crowdfunding Raw Data'!I722, "")</f>
        <v/>
      </c>
      <c r="K722" t="str">
        <f>IF('Crowdfunding Raw Data'!G722="failed", 'Crowdfunding Raw Data'!G722, "")</f>
        <v/>
      </c>
    </row>
    <row r="723" spans="1:11" x14ac:dyDescent="0.3">
      <c r="A723">
        <v>60</v>
      </c>
      <c r="B723" t="str">
        <f>IF('Crowdfunding Raw Data'!G723="Successful", 'Crowdfunding Raw Data'!I723, "")</f>
        <v/>
      </c>
      <c r="C723" t="str">
        <f>IF('Crowdfunding Raw Data'!G723="Successful", 'Crowdfunding Raw Data'!G723, "")</f>
        <v/>
      </c>
      <c r="J723" t="str">
        <f>IF('Crowdfunding Raw Data'!G723="failed", 'Crowdfunding Raw Data'!I723, "")</f>
        <v/>
      </c>
      <c r="K723" t="str">
        <f>IF('Crowdfunding Raw Data'!G723="failed", 'Crowdfunding Raw Data'!G723, "")</f>
        <v/>
      </c>
    </row>
    <row r="724" spans="1:11" x14ac:dyDescent="0.3">
      <c r="A724">
        <v>3036</v>
      </c>
      <c r="B724">
        <f>IF('Crowdfunding Raw Data'!G724="Successful", 'Crowdfunding Raw Data'!I724, "")</f>
        <v>3036</v>
      </c>
      <c r="C724" t="str">
        <f>IF('Crowdfunding Raw Data'!G724="Successful", 'Crowdfunding Raw Data'!G724, "")</f>
        <v>successful</v>
      </c>
      <c r="J724" t="str">
        <f>IF('Crowdfunding Raw Data'!G724="failed", 'Crowdfunding Raw Data'!I724, "")</f>
        <v/>
      </c>
      <c r="K724" t="str">
        <f>IF('Crowdfunding Raw Data'!G724="failed", 'Crowdfunding Raw Data'!G724, "")</f>
        <v/>
      </c>
    </row>
    <row r="725" spans="1:11" x14ac:dyDescent="0.3">
      <c r="A725">
        <v>144</v>
      </c>
      <c r="B725">
        <f>IF('Crowdfunding Raw Data'!G725="Successful", 'Crowdfunding Raw Data'!I725, "")</f>
        <v>144</v>
      </c>
      <c r="C725" t="str">
        <f>IF('Crowdfunding Raw Data'!G725="Successful", 'Crowdfunding Raw Data'!G725, "")</f>
        <v>successful</v>
      </c>
      <c r="J725" t="str">
        <f>IF('Crowdfunding Raw Data'!G725="failed", 'Crowdfunding Raw Data'!I725, "")</f>
        <v/>
      </c>
      <c r="K725" t="str">
        <f>IF('Crowdfunding Raw Data'!G725="failed", 'Crowdfunding Raw Data'!G725, "")</f>
        <v/>
      </c>
    </row>
    <row r="726" spans="1:11" x14ac:dyDescent="0.3">
      <c r="A726">
        <v>121</v>
      </c>
      <c r="B726">
        <f>IF('Crowdfunding Raw Data'!G726="Successful", 'Crowdfunding Raw Data'!I726, "")</f>
        <v>121</v>
      </c>
      <c r="C726" t="str">
        <f>IF('Crowdfunding Raw Data'!G726="Successful", 'Crowdfunding Raw Data'!G726, "")</f>
        <v>successful</v>
      </c>
      <c r="J726" t="str">
        <f>IF('Crowdfunding Raw Data'!G726="failed", 'Crowdfunding Raw Data'!I726, "")</f>
        <v/>
      </c>
      <c r="K726" t="str">
        <f>IF('Crowdfunding Raw Data'!G726="failed", 'Crowdfunding Raw Data'!G726, "")</f>
        <v/>
      </c>
    </row>
    <row r="727" spans="1:11" x14ac:dyDescent="0.3">
      <c r="A727">
        <v>1596</v>
      </c>
      <c r="B727" t="str">
        <f>IF('Crowdfunding Raw Data'!G727="Successful", 'Crowdfunding Raw Data'!I727, "")</f>
        <v/>
      </c>
      <c r="C727" t="str">
        <f>IF('Crowdfunding Raw Data'!G727="Successful", 'Crowdfunding Raw Data'!G727, "")</f>
        <v/>
      </c>
      <c r="J727">
        <f>IF('Crowdfunding Raw Data'!G727="failed", 'Crowdfunding Raw Data'!I727, "")</f>
        <v>1596</v>
      </c>
      <c r="K727" t="str">
        <f>IF('Crowdfunding Raw Data'!G727="failed", 'Crowdfunding Raw Data'!G727, "")</f>
        <v>failed</v>
      </c>
    </row>
    <row r="728" spans="1:11" x14ac:dyDescent="0.3">
      <c r="A728">
        <v>524</v>
      </c>
      <c r="B728" t="str">
        <f>IF('Crowdfunding Raw Data'!G728="Successful", 'Crowdfunding Raw Data'!I728, "")</f>
        <v/>
      </c>
      <c r="C728" t="str">
        <f>IF('Crowdfunding Raw Data'!G728="Successful", 'Crowdfunding Raw Data'!G728, "")</f>
        <v/>
      </c>
      <c r="J728" t="str">
        <f>IF('Crowdfunding Raw Data'!G728="failed", 'Crowdfunding Raw Data'!I728, "")</f>
        <v/>
      </c>
      <c r="K728" t="str">
        <f>IF('Crowdfunding Raw Data'!G728="failed", 'Crowdfunding Raw Data'!G728, "")</f>
        <v/>
      </c>
    </row>
    <row r="729" spans="1:11" x14ac:dyDescent="0.3">
      <c r="A729">
        <v>181</v>
      </c>
      <c r="B729">
        <f>IF('Crowdfunding Raw Data'!G729="Successful", 'Crowdfunding Raw Data'!I729, "")</f>
        <v>181</v>
      </c>
      <c r="C729" t="str">
        <f>IF('Crowdfunding Raw Data'!G729="Successful", 'Crowdfunding Raw Data'!G729, "")</f>
        <v>successful</v>
      </c>
      <c r="J729" t="str">
        <f>IF('Crowdfunding Raw Data'!G729="failed", 'Crowdfunding Raw Data'!I729, "")</f>
        <v/>
      </c>
      <c r="K729" t="str">
        <f>IF('Crowdfunding Raw Data'!G729="failed", 'Crowdfunding Raw Data'!G729, "")</f>
        <v/>
      </c>
    </row>
    <row r="730" spans="1:11" x14ac:dyDescent="0.3">
      <c r="A730">
        <v>10</v>
      </c>
      <c r="B730" t="str">
        <f>IF('Crowdfunding Raw Data'!G730="Successful", 'Crowdfunding Raw Data'!I730, "")</f>
        <v/>
      </c>
      <c r="C730" t="str">
        <f>IF('Crowdfunding Raw Data'!G730="Successful", 'Crowdfunding Raw Data'!G730, "")</f>
        <v/>
      </c>
      <c r="J730">
        <f>IF('Crowdfunding Raw Data'!G730="failed", 'Crowdfunding Raw Data'!I730, "")</f>
        <v>10</v>
      </c>
      <c r="K730" t="str">
        <f>IF('Crowdfunding Raw Data'!G730="failed", 'Crowdfunding Raw Data'!G730, "")</f>
        <v>failed</v>
      </c>
    </row>
    <row r="731" spans="1:11" x14ac:dyDescent="0.3">
      <c r="A731">
        <v>122</v>
      </c>
      <c r="B731">
        <f>IF('Crowdfunding Raw Data'!G731="Successful", 'Crowdfunding Raw Data'!I731, "")</f>
        <v>122</v>
      </c>
      <c r="C731" t="str">
        <f>IF('Crowdfunding Raw Data'!G731="Successful", 'Crowdfunding Raw Data'!G731, "")</f>
        <v>successful</v>
      </c>
      <c r="J731" t="str">
        <f>IF('Crowdfunding Raw Data'!G731="failed", 'Crowdfunding Raw Data'!I731, "")</f>
        <v/>
      </c>
      <c r="K731" t="str">
        <f>IF('Crowdfunding Raw Data'!G731="failed", 'Crowdfunding Raw Data'!G731, "")</f>
        <v/>
      </c>
    </row>
    <row r="732" spans="1:11" x14ac:dyDescent="0.3">
      <c r="A732">
        <v>1071</v>
      </c>
      <c r="B732">
        <f>IF('Crowdfunding Raw Data'!G732="Successful", 'Crowdfunding Raw Data'!I732, "")</f>
        <v>1071</v>
      </c>
      <c r="C732" t="str">
        <f>IF('Crowdfunding Raw Data'!G732="Successful", 'Crowdfunding Raw Data'!G732, "")</f>
        <v>successful</v>
      </c>
      <c r="J732" t="str">
        <f>IF('Crowdfunding Raw Data'!G732="failed", 'Crowdfunding Raw Data'!I732, "")</f>
        <v/>
      </c>
      <c r="K732" t="str">
        <f>IF('Crowdfunding Raw Data'!G732="failed", 'Crowdfunding Raw Data'!G732, "")</f>
        <v/>
      </c>
    </row>
    <row r="733" spans="1:11" x14ac:dyDescent="0.3">
      <c r="A733">
        <v>219</v>
      </c>
      <c r="B733" t="str">
        <f>IF('Crowdfunding Raw Data'!G733="Successful", 'Crowdfunding Raw Data'!I733, "")</f>
        <v/>
      </c>
      <c r="C733" t="str">
        <f>IF('Crowdfunding Raw Data'!G733="Successful", 'Crowdfunding Raw Data'!G733, "")</f>
        <v/>
      </c>
      <c r="J733" t="str">
        <f>IF('Crowdfunding Raw Data'!G733="failed", 'Crowdfunding Raw Data'!I733, "")</f>
        <v/>
      </c>
      <c r="K733" t="str">
        <f>IF('Crowdfunding Raw Data'!G733="failed", 'Crowdfunding Raw Data'!G733, "")</f>
        <v/>
      </c>
    </row>
    <row r="734" spans="1:11" x14ac:dyDescent="0.3">
      <c r="A734">
        <v>1121</v>
      </c>
      <c r="B734" t="str">
        <f>IF('Crowdfunding Raw Data'!G734="Successful", 'Crowdfunding Raw Data'!I734, "")</f>
        <v/>
      </c>
      <c r="C734" t="str">
        <f>IF('Crowdfunding Raw Data'!G734="Successful", 'Crowdfunding Raw Data'!G734, "")</f>
        <v/>
      </c>
      <c r="J734">
        <f>IF('Crowdfunding Raw Data'!G734="failed", 'Crowdfunding Raw Data'!I734, "")</f>
        <v>1121</v>
      </c>
      <c r="K734" t="str">
        <f>IF('Crowdfunding Raw Data'!G734="failed", 'Crowdfunding Raw Data'!G734, "")</f>
        <v>failed</v>
      </c>
    </row>
    <row r="735" spans="1:11" x14ac:dyDescent="0.3">
      <c r="A735">
        <v>980</v>
      </c>
      <c r="B735">
        <f>IF('Crowdfunding Raw Data'!G735="Successful", 'Crowdfunding Raw Data'!I735, "")</f>
        <v>980</v>
      </c>
      <c r="C735" t="str">
        <f>IF('Crowdfunding Raw Data'!G735="Successful", 'Crowdfunding Raw Data'!G735, "")</f>
        <v>successful</v>
      </c>
      <c r="J735" t="str">
        <f>IF('Crowdfunding Raw Data'!G735="failed", 'Crowdfunding Raw Data'!I735, "")</f>
        <v/>
      </c>
      <c r="K735" t="str">
        <f>IF('Crowdfunding Raw Data'!G735="failed", 'Crowdfunding Raw Data'!G735, "")</f>
        <v/>
      </c>
    </row>
    <row r="736" spans="1:11" x14ac:dyDescent="0.3">
      <c r="A736">
        <v>536</v>
      </c>
      <c r="B736">
        <f>IF('Crowdfunding Raw Data'!G736="Successful", 'Crowdfunding Raw Data'!I736, "")</f>
        <v>536</v>
      </c>
      <c r="C736" t="str">
        <f>IF('Crowdfunding Raw Data'!G736="Successful", 'Crowdfunding Raw Data'!G736, "")</f>
        <v>successful</v>
      </c>
      <c r="J736" t="str">
        <f>IF('Crowdfunding Raw Data'!G736="failed", 'Crowdfunding Raw Data'!I736, "")</f>
        <v/>
      </c>
      <c r="K736" t="str">
        <f>IF('Crowdfunding Raw Data'!G736="failed", 'Crowdfunding Raw Data'!G736, "")</f>
        <v/>
      </c>
    </row>
    <row r="737" spans="1:11" x14ac:dyDescent="0.3">
      <c r="A737">
        <v>1991</v>
      </c>
      <c r="B737">
        <f>IF('Crowdfunding Raw Data'!G737="Successful", 'Crowdfunding Raw Data'!I737, "")</f>
        <v>1991</v>
      </c>
      <c r="C737" t="str">
        <f>IF('Crowdfunding Raw Data'!G737="Successful", 'Crowdfunding Raw Data'!G737, "")</f>
        <v>successful</v>
      </c>
      <c r="J737" t="str">
        <f>IF('Crowdfunding Raw Data'!G737="failed", 'Crowdfunding Raw Data'!I737, "")</f>
        <v/>
      </c>
      <c r="K737" t="str">
        <f>IF('Crowdfunding Raw Data'!G737="failed", 'Crowdfunding Raw Data'!G737, "")</f>
        <v/>
      </c>
    </row>
    <row r="738" spans="1:11" x14ac:dyDescent="0.3">
      <c r="A738">
        <v>29</v>
      </c>
      <c r="B738" t="str">
        <f>IF('Crowdfunding Raw Data'!G738="Successful", 'Crowdfunding Raw Data'!I738, "")</f>
        <v/>
      </c>
      <c r="C738" t="str">
        <f>IF('Crowdfunding Raw Data'!G738="Successful", 'Crowdfunding Raw Data'!G738, "")</f>
        <v/>
      </c>
      <c r="J738" t="str">
        <f>IF('Crowdfunding Raw Data'!G738="failed", 'Crowdfunding Raw Data'!I738, "")</f>
        <v/>
      </c>
      <c r="K738" t="str">
        <f>IF('Crowdfunding Raw Data'!G738="failed", 'Crowdfunding Raw Data'!G738, "")</f>
        <v/>
      </c>
    </row>
    <row r="739" spans="1:11" x14ac:dyDescent="0.3">
      <c r="A739">
        <v>180</v>
      </c>
      <c r="B739">
        <f>IF('Crowdfunding Raw Data'!G739="Successful", 'Crowdfunding Raw Data'!I739, "")</f>
        <v>180</v>
      </c>
      <c r="C739" t="str">
        <f>IF('Crowdfunding Raw Data'!G739="Successful", 'Crowdfunding Raw Data'!G739, "")</f>
        <v>successful</v>
      </c>
      <c r="J739" t="str">
        <f>IF('Crowdfunding Raw Data'!G739="failed", 'Crowdfunding Raw Data'!I739, "")</f>
        <v/>
      </c>
      <c r="K739" t="str">
        <f>IF('Crowdfunding Raw Data'!G739="failed", 'Crowdfunding Raw Data'!G739, "")</f>
        <v/>
      </c>
    </row>
    <row r="740" spans="1:11" x14ac:dyDescent="0.3">
      <c r="A740">
        <v>15</v>
      </c>
      <c r="B740" t="str">
        <f>IF('Crowdfunding Raw Data'!G740="Successful", 'Crowdfunding Raw Data'!I740, "")</f>
        <v/>
      </c>
      <c r="C740" t="str">
        <f>IF('Crowdfunding Raw Data'!G740="Successful", 'Crowdfunding Raw Data'!G740, "")</f>
        <v/>
      </c>
      <c r="J740">
        <f>IF('Crowdfunding Raw Data'!G740="failed", 'Crowdfunding Raw Data'!I740, "")</f>
        <v>15</v>
      </c>
      <c r="K740" t="str">
        <f>IF('Crowdfunding Raw Data'!G740="failed", 'Crowdfunding Raw Data'!G740, "")</f>
        <v>failed</v>
      </c>
    </row>
    <row r="741" spans="1:11" x14ac:dyDescent="0.3">
      <c r="A741">
        <v>191</v>
      </c>
      <c r="B741" t="str">
        <f>IF('Crowdfunding Raw Data'!G741="Successful", 'Crowdfunding Raw Data'!I741, "")</f>
        <v/>
      </c>
      <c r="C741" t="str">
        <f>IF('Crowdfunding Raw Data'!G741="Successful", 'Crowdfunding Raw Data'!G741, "")</f>
        <v/>
      </c>
      <c r="J741">
        <f>IF('Crowdfunding Raw Data'!G741="failed", 'Crowdfunding Raw Data'!I741, "")</f>
        <v>191</v>
      </c>
      <c r="K741" t="str">
        <f>IF('Crowdfunding Raw Data'!G741="failed", 'Crowdfunding Raw Data'!G741, "")</f>
        <v>failed</v>
      </c>
    </row>
    <row r="742" spans="1:11" x14ac:dyDescent="0.3">
      <c r="A742">
        <v>16</v>
      </c>
      <c r="B742" t="str">
        <f>IF('Crowdfunding Raw Data'!G742="Successful", 'Crowdfunding Raw Data'!I742, "")</f>
        <v/>
      </c>
      <c r="C742" t="str">
        <f>IF('Crowdfunding Raw Data'!G742="Successful", 'Crowdfunding Raw Data'!G742, "")</f>
        <v/>
      </c>
      <c r="J742">
        <f>IF('Crowdfunding Raw Data'!G742="failed", 'Crowdfunding Raw Data'!I742, "")</f>
        <v>16</v>
      </c>
      <c r="K742" t="str">
        <f>IF('Crowdfunding Raw Data'!G742="failed", 'Crowdfunding Raw Data'!G742, "")</f>
        <v>failed</v>
      </c>
    </row>
    <row r="743" spans="1:11" x14ac:dyDescent="0.3">
      <c r="A743">
        <v>130</v>
      </c>
      <c r="B743">
        <f>IF('Crowdfunding Raw Data'!G743="Successful", 'Crowdfunding Raw Data'!I743, "")</f>
        <v>130</v>
      </c>
      <c r="C743" t="str">
        <f>IF('Crowdfunding Raw Data'!G743="Successful", 'Crowdfunding Raw Data'!G743, "")</f>
        <v>successful</v>
      </c>
      <c r="J743" t="str">
        <f>IF('Crowdfunding Raw Data'!G743="failed", 'Crowdfunding Raw Data'!I743, "")</f>
        <v/>
      </c>
      <c r="K743" t="str">
        <f>IF('Crowdfunding Raw Data'!G743="failed", 'Crowdfunding Raw Data'!G743, "")</f>
        <v/>
      </c>
    </row>
    <row r="744" spans="1:11" x14ac:dyDescent="0.3">
      <c r="A744">
        <v>122</v>
      </c>
      <c r="B744">
        <f>IF('Crowdfunding Raw Data'!G744="Successful", 'Crowdfunding Raw Data'!I744, "")</f>
        <v>122</v>
      </c>
      <c r="C744" t="str">
        <f>IF('Crowdfunding Raw Data'!G744="Successful", 'Crowdfunding Raw Data'!G744, "")</f>
        <v>successful</v>
      </c>
      <c r="J744" t="str">
        <f>IF('Crowdfunding Raw Data'!G744="failed", 'Crowdfunding Raw Data'!I744, "")</f>
        <v/>
      </c>
      <c r="K744" t="str">
        <f>IF('Crowdfunding Raw Data'!G744="failed", 'Crowdfunding Raw Data'!G744, "")</f>
        <v/>
      </c>
    </row>
    <row r="745" spans="1:11" x14ac:dyDescent="0.3">
      <c r="A745">
        <v>17</v>
      </c>
      <c r="B745" t="str">
        <f>IF('Crowdfunding Raw Data'!G745="Successful", 'Crowdfunding Raw Data'!I745, "")</f>
        <v/>
      </c>
      <c r="C745" t="str">
        <f>IF('Crowdfunding Raw Data'!G745="Successful", 'Crowdfunding Raw Data'!G745, "")</f>
        <v/>
      </c>
      <c r="J745">
        <f>IF('Crowdfunding Raw Data'!G745="failed", 'Crowdfunding Raw Data'!I745, "")</f>
        <v>17</v>
      </c>
      <c r="K745" t="str">
        <f>IF('Crowdfunding Raw Data'!G745="failed", 'Crowdfunding Raw Data'!G745, "")</f>
        <v>failed</v>
      </c>
    </row>
    <row r="746" spans="1:11" x14ac:dyDescent="0.3">
      <c r="A746">
        <v>140</v>
      </c>
      <c r="B746">
        <f>IF('Crowdfunding Raw Data'!G746="Successful", 'Crowdfunding Raw Data'!I746, "")</f>
        <v>140</v>
      </c>
      <c r="C746" t="str">
        <f>IF('Crowdfunding Raw Data'!G746="Successful", 'Crowdfunding Raw Data'!G746, "")</f>
        <v>successful</v>
      </c>
      <c r="J746" t="str">
        <f>IF('Crowdfunding Raw Data'!G746="failed", 'Crowdfunding Raw Data'!I746, "")</f>
        <v/>
      </c>
      <c r="K746" t="str">
        <f>IF('Crowdfunding Raw Data'!G746="failed", 'Crowdfunding Raw Data'!G746, "")</f>
        <v/>
      </c>
    </row>
    <row r="747" spans="1:11" x14ac:dyDescent="0.3">
      <c r="A747">
        <v>34</v>
      </c>
      <c r="B747" t="str">
        <f>IF('Crowdfunding Raw Data'!G747="Successful", 'Crowdfunding Raw Data'!I747, "")</f>
        <v/>
      </c>
      <c r="C747" t="str">
        <f>IF('Crowdfunding Raw Data'!G747="Successful", 'Crowdfunding Raw Data'!G747, "")</f>
        <v/>
      </c>
      <c r="J747">
        <f>IF('Crowdfunding Raw Data'!G747="failed", 'Crowdfunding Raw Data'!I747, "")</f>
        <v>34</v>
      </c>
      <c r="K747" t="str">
        <f>IF('Crowdfunding Raw Data'!G747="failed", 'Crowdfunding Raw Data'!G747, "")</f>
        <v>failed</v>
      </c>
    </row>
    <row r="748" spans="1:11" x14ac:dyDescent="0.3">
      <c r="A748">
        <v>3388</v>
      </c>
      <c r="B748">
        <f>IF('Crowdfunding Raw Data'!G748="Successful", 'Crowdfunding Raw Data'!I748, "")</f>
        <v>3388</v>
      </c>
      <c r="C748" t="str">
        <f>IF('Crowdfunding Raw Data'!G748="Successful", 'Crowdfunding Raw Data'!G748, "")</f>
        <v>successful</v>
      </c>
      <c r="J748" t="str">
        <f>IF('Crowdfunding Raw Data'!G748="failed", 'Crowdfunding Raw Data'!I748, "")</f>
        <v/>
      </c>
      <c r="K748" t="str">
        <f>IF('Crowdfunding Raw Data'!G748="failed", 'Crowdfunding Raw Data'!G748, "")</f>
        <v/>
      </c>
    </row>
    <row r="749" spans="1:11" x14ac:dyDescent="0.3">
      <c r="A749">
        <v>280</v>
      </c>
      <c r="B749">
        <f>IF('Crowdfunding Raw Data'!G749="Successful", 'Crowdfunding Raw Data'!I749, "")</f>
        <v>280</v>
      </c>
      <c r="C749" t="str">
        <f>IF('Crowdfunding Raw Data'!G749="Successful", 'Crowdfunding Raw Data'!G749, "")</f>
        <v>successful</v>
      </c>
      <c r="J749" t="str">
        <f>IF('Crowdfunding Raw Data'!G749="failed", 'Crowdfunding Raw Data'!I749, "")</f>
        <v/>
      </c>
      <c r="K749" t="str">
        <f>IF('Crowdfunding Raw Data'!G749="failed", 'Crowdfunding Raw Data'!G749, "")</f>
        <v/>
      </c>
    </row>
    <row r="750" spans="1:11" x14ac:dyDescent="0.3">
      <c r="A750">
        <v>614</v>
      </c>
      <c r="B750" t="str">
        <f>IF('Crowdfunding Raw Data'!G750="Successful", 'Crowdfunding Raw Data'!I750, "")</f>
        <v/>
      </c>
      <c r="C750" t="str">
        <f>IF('Crowdfunding Raw Data'!G750="Successful", 'Crowdfunding Raw Data'!G750, "")</f>
        <v/>
      </c>
      <c r="J750" t="str">
        <f>IF('Crowdfunding Raw Data'!G750="failed", 'Crowdfunding Raw Data'!I750, "")</f>
        <v/>
      </c>
      <c r="K750" t="str">
        <f>IF('Crowdfunding Raw Data'!G750="failed", 'Crowdfunding Raw Data'!G750, "")</f>
        <v/>
      </c>
    </row>
    <row r="751" spans="1:11" x14ac:dyDescent="0.3">
      <c r="A751">
        <v>366</v>
      </c>
      <c r="B751">
        <f>IF('Crowdfunding Raw Data'!G751="Successful", 'Crowdfunding Raw Data'!I751, "")</f>
        <v>366</v>
      </c>
      <c r="C751" t="str">
        <f>IF('Crowdfunding Raw Data'!G751="Successful", 'Crowdfunding Raw Data'!G751, "")</f>
        <v>successful</v>
      </c>
      <c r="J751" t="str">
        <f>IF('Crowdfunding Raw Data'!G751="failed", 'Crowdfunding Raw Data'!I751, "")</f>
        <v/>
      </c>
      <c r="K751" t="str">
        <f>IF('Crowdfunding Raw Data'!G751="failed", 'Crowdfunding Raw Data'!G751, "")</f>
        <v/>
      </c>
    </row>
    <row r="752" spans="1:11" x14ac:dyDescent="0.3">
      <c r="A752">
        <v>1</v>
      </c>
      <c r="B752" t="str">
        <f>IF('Crowdfunding Raw Data'!G752="Successful", 'Crowdfunding Raw Data'!I752, "")</f>
        <v/>
      </c>
      <c r="C752" t="str">
        <f>IF('Crowdfunding Raw Data'!G752="Successful", 'Crowdfunding Raw Data'!G752, "")</f>
        <v/>
      </c>
      <c r="J752">
        <f>IF('Crowdfunding Raw Data'!G752="failed", 'Crowdfunding Raw Data'!I752, "")</f>
        <v>1</v>
      </c>
      <c r="K752" t="str">
        <f>IF('Crowdfunding Raw Data'!G752="failed", 'Crowdfunding Raw Data'!G752, "")</f>
        <v>failed</v>
      </c>
    </row>
    <row r="753" spans="1:11" x14ac:dyDescent="0.3">
      <c r="A753">
        <v>270</v>
      </c>
      <c r="B753">
        <f>IF('Crowdfunding Raw Data'!G753="Successful", 'Crowdfunding Raw Data'!I753, "")</f>
        <v>270</v>
      </c>
      <c r="C753" t="str">
        <f>IF('Crowdfunding Raw Data'!G753="Successful", 'Crowdfunding Raw Data'!G753, "")</f>
        <v>successful</v>
      </c>
      <c r="J753" t="str">
        <f>IF('Crowdfunding Raw Data'!G753="failed", 'Crowdfunding Raw Data'!I753, "")</f>
        <v/>
      </c>
      <c r="K753" t="str">
        <f>IF('Crowdfunding Raw Data'!G753="failed", 'Crowdfunding Raw Data'!G753, "")</f>
        <v/>
      </c>
    </row>
    <row r="754" spans="1:11" x14ac:dyDescent="0.3">
      <c r="A754">
        <v>114</v>
      </c>
      <c r="B754" t="str">
        <f>IF('Crowdfunding Raw Data'!G754="Successful", 'Crowdfunding Raw Data'!I754, "")</f>
        <v/>
      </c>
      <c r="C754" t="str">
        <f>IF('Crowdfunding Raw Data'!G754="Successful", 'Crowdfunding Raw Data'!G754, "")</f>
        <v/>
      </c>
      <c r="J754" t="str">
        <f>IF('Crowdfunding Raw Data'!G754="failed", 'Crowdfunding Raw Data'!I754, "")</f>
        <v/>
      </c>
      <c r="K754" t="str">
        <f>IF('Crowdfunding Raw Data'!G754="failed", 'Crowdfunding Raw Data'!G754, "")</f>
        <v/>
      </c>
    </row>
    <row r="755" spans="1:11" x14ac:dyDescent="0.3">
      <c r="A755">
        <v>137</v>
      </c>
      <c r="B755">
        <f>IF('Crowdfunding Raw Data'!G755="Successful", 'Crowdfunding Raw Data'!I755, "")</f>
        <v>137</v>
      </c>
      <c r="C755" t="str">
        <f>IF('Crowdfunding Raw Data'!G755="Successful", 'Crowdfunding Raw Data'!G755, "")</f>
        <v>successful</v>
      </c>
      <c r="J755" t="str">
        <f>IF('Crowdfunding Raw Data'!G755="failed", 'Crowdfunding Raw Data'!I755, "")</f>
        <v/>
      </c>
      <c r="K755" t="str">
        <f>IF('Crowdfunding Raw Data'!G755="failed", 'Crowdfunding Raw Data'!G755, "")</f>
        <v/>
      </c>
    </row>
    <row r="756" spans="1:11" x14ac:dyDescent="0.3">
      <c r="A756">
        <v>3205</v>
      </c>
      <c r="B756">
        <f>IF('Crowdfunding Raw Data'!G756="Successful", 'Crowdfunding Raw Data'!I756, "")</f>
        <v>3205</v>
      </c>
      <c r="C756" t="str">
        <f>IF('Crowdfunding Raw Data'!G756="Successful", 'Crowdfunding Raw Data'!G756, "")</f>
        <v>successful</v>
      </c>
      <c r="J756" t="str">
        <f>IF('Crowdfunding Raw Data'!G756="failed", 'Crowdfunding Raw Data'!I756, "")</f>
        <v/>
      </c>
      <c r="K756" t="str">
        <f>IF('Crowdfunding Raw Data'!G756="failed", 'Crowdfunding Raw Data'!G756, "")</f>
        <v/>
      </c>
    </row>
    <row r="757" spans="1:11" x14ac:dyDescent="0.3">
      <c r="A757">
        <v>288</v>
      </c>
      <c r="B757">
        <f>IF('Crowdfunding Raw Data'!G757="Successful", 'Crowdfunding Raw Data'!I757, "")</f>
        <v>288</v>
      </c>
      <c r="C757" t="str">
        <f>IF('Crowdfunding Raw Data'!G757="Successful", 'Crowdfunding Raw Data'!G757, "")</f>
        <v>successful</v>
      </c>
      <c r="J757" t="str">
        <f>IF('Crowdfunding Raw Data'!G757="failed", 'Crowdfunding Raw Data'!I757, "")</f>
        <v/>
      </c>
      <c r="K757" t="str">
        <f>IF('Crowdfunding Raw Data'!G757="failed", 'Crowdfunding Raw Data'!G757, "")</f>
        <v/>
      </c>
    </row>
    <row r="758" spans="1:11" x14ac:dyDescent="0.3">
      <c r="A758">
        <v>148</v>
      </c>
      <c r="B758">
        <f>IF('Crowdfunding Raw Data'!G758="Successful", 'Crowdfunding Raw Data'!I758, "")</f>
        <v>148</v>
      </c>
      <c r="C758" t="str">
        <f>IF('Crowdfunding Raw Data'!G758="Successful", 'Crowdfunding Raw Data'!G758, "")</f>
        <v>successful</v>
      </c>
      <c r="J758" t="str">
        <f>IF('Crowdfunding Raw Data'!G758="failed", 'Crowdfunding Raw Data'!I758, "")</f>
        <v/>
      </c>
      <c r="K758" t="str">
        <f>IF('Crowdfunding Raw Data'!G758="failed", 'Crowdfunding Raw Data'!G758, "")</f>
        <v/>
      </c>
    </row>
    <row r="759" spans="1:11" x14ac:dyDescent="0.3">
      <c r="A759">
        <v>114</v>
      </c>
      <c r="B759">
        <f>IF('Crowdfunding Raw Data'!G759="Successful", 'Crowdfunding Raw Data'!I759, "")</f>
        <v>114</v>
      </c>
      <c r="C759" t="str">
        <f>IF('Crowdfunding Raw Data'!G759="Successful", 'Crowdfunding Raw Data'!G759, "")</f>
        <v>successful</v>
      </c>
      <c r="J759" t="str">
        <f>IF('Crowdfunding Raw Data'!G759="failed", 'Crowdfunding Raw Data'!I759, "")</f>
        <v/>
      </c>
      <c r="K759" t="str">
        <f>IF('Crowdfunding Raw Data'!G759="failed", 'Crowdfunding Raw Data'!G759, "")</f>
        <v/>
      </c>
    </row>
    <row r="760" spans="1:11" x14ac:dyDescent="0.3">
      <c r="A760">
        <v>1518</v>
      </c>
      <c r="B760">
        <f>IF('Crowdfunding Raw Data'!G760="Successful", 'Crowdfunding Raw Data'!I760, "")</f>
        <v>1518</v>
      </c>
      <c r="C760" t="str">
        <f>IF('Crowdfunding Raw Data'!G760="Successful", 'Crowdfunding Raw Data'!G760, "")</f>
        <v>successful</v>
      </c>
      <c r="J760" t="str">
        <f>IF('Crowdfunding Raw Data'!G760="failed", 'Crowdfunding Raw Data'!I760, "")</f>
        <v/>
      </c>
      <c r="K760" t="str">
        <f>IF('Crowdfunding Raw Data'!G760="failed", 'Crowdfunding Raw Data'!G760, "")</f>
        <v/>
      </c>
    </row>
    <row r="761" spans="1:11" x14ac:dyDescent="0.3">
      <c r="A761">
        <v>1274</v>
      </c>
      <c r="B761" t="str">
        <f>IF('Crowdfunding Raw Data'!G761="Successful", 'Crowdfunding Raw Data'!I761, "")</f>
        <v/>
      </c>
      <c r="C761" t="str">
        <f>IF('Crowdfunding Raw Data'!G761="Successful", 'Crowdfunding Raw Data'!G761, "")</f>
        <v/>
      </c>
      <c r="J761">
        <f>IF('Crowdfunding Raw Data'!G761="failed", 'Crowdfunding Raw Data'!I761, "")</f>
        <v>1274</v>
      </c>
      <c r="K761" t="str">
        <f>IF('Crowdfunding Raw Data'!G761="failed", 'Crowdfunding Raw Data'!G761, "")</f>
        <v>failed</v>
      </c>
    </row>
    <row r="762" spans="1:11" x14ac:dyDescent="0.3">
      <c r="A762">
        <v>210</v>
      </c>
      <c r="B762" t="str">
        <f>IF('Crowdfunding Raw Data'!G762="Successful", 'Crowdfunding Raw Data'!I762, "")</f>
        <v/>
      </c>
      <c r="C762" t="str">
        <f>IF('Crowdfunding Raw Data'!G762="Successful", 'Crowdfunding Raw Data'!G762, "")</f>
        <v/>
      </c>
      <c r="J762">
        <f>IF('Crowdfunding Raw Data'!G762="failed", 'Crowdfunding Raw Data'!I762, "")</f>
        <v>210</v>
      </c>
      <c r="K762" t="str">
        <f>IF('Crowdfunding Raw Data'!G762="failed", 'Crowdfunding Raw Data'!G762, "")</f>
        <v>failed</v>
      </c>
    </row>
    <row r="763" spans="1:11" x14ac:dyDescent="0.3">
      <c r="A763">
        <v>166</v>
      </c>
      <c r="B763">
        <f>IF('Crowdfunding Raw Data'!G763="Successful", 'Crowdfunding Raw Data'!I763, "")</f>
        <v>166</v>
      </c>
      <c r="C763" t="str">
        <f>IF('Crowdfunding Raw Data'!G763="Successful", 'Crowdfunding Raw Data'!G763, "")</f>
        <v>successful</v>
      </c>
      <c r="J763" t="str">
        <f>IF('Crowdfunding Raw Data'!G763="failed", 'Crowdfunding Raw Data'!I763, "")</f>
        <v/>
      </c>
      <c r="K763" t="str">
        <f>IF('Crowdfunding Raw Data'!G763="failed", 'Crowdfunding Raw Data'!G763, "")</f>
        <v/>
      </c>
    </row>
    <row r="764" spans="1:11" x14ac:dyDescent="0.3">
      <c r="A764">
        <v>100</v>
      </c>
      <c r="B764">
        <f>IF('Crowdfunding Raw Data'!G764="Successful", 'Crowdfunding Raw Data'!I764, "")</f>
        <v>100</v>
      </c>
      <c r="C764" t="str">
        <f>IF('Crowdfunding Raw Data'!G764="Successful", 'Crowdfunding Raw Data'!G764, "")</f>
        <v>successful</v>
      </c>
      <c r="J764" t="str">
        <f>IF('Crowdfunding Raw Data'!G764="failed", 'Crowdfunding Raw Data'!I764, "")</f>
        <v/>
      </c>
      <c r="K764" t="str">
        <f>IF('Crowdfunding Raw Data'!G764="failed", 'Crowdfunding Raw Data'!G764, "")</f>
        <v/>
      </c>
    </row>
    <row r="765" spans="1:11" x14ac:dyDescent="0.3">
      <c r="A765">
        <v>235</v>
      </c>
      <c r="B765">
        <f>IF('Crowdfunding Raw Data'!G765="Successful", 'Crowdfunding Raw Data'!I765, "")</f>
        <v>235</v>
      </c>
      <c r="C765" t="str">
        <f>IF('Crowdfunding Raw Data'!G765="Successful", 'Crowdfunding Raw Data'!G765, "")</f>
        <v>successful</v>
      </c>
      <c r="J765" t="str">
        <f>IF('Crowdfunding Raw Data'!G765="failed", 'Crowdfunding Raw Data'!I765, "")</f>
        <v/>
      </c>
      <c r="K765" t="str">
        <f>IF('Crowdfunding Raw Data'!G765="failed", 'Crowdfunding Raw Data'!G765, "")</f>
        <v/>
      </c>
    </row>
    <row r="766" spans="1:11" x14ac:dyDescent="0.3">
      <c r="A766">
        <v>148</v>
      </c>
      <c r="B766">
        <f>IF('Crowdfunding Raw Data'!G766="Successful", 'Crowdfunding Raw Data'!I766, "")</f>
        <v>148</v>
      </c>
      <c r="C766" t="str">
        <f>IF('Crowdfunding Raw Data'!G766="Successful", 'Crowdfunding Raw Data'!G766, "")</f>
        <v>successful</v>
      </c>
      <c r="J766" t="str">
        <f>IF('Crowdfunding Raw Data'!G766="failed", 'Crowdfunding Raw Data'!I766, "")</f>
        <v/>
      </c>
      <c r="K766" t="str">
        <f>IF('Crowdfunding Raw Data'!G766="failed", 'Crowdfunding Raw Data'!G766, "")</f>
        <v/>
      </c>
    </row>
    <row r="767" spans="1:11" x14ac:dyDescent="0.3">
      <c r="A767">
        <v>198</v>
      </c>
      <c r="B767">
        <f>IF('Crowdfunding Raw Data'!G767="Successful", 'Crowdfunding Raw Data'!I767, "")</f>
        <v>198</v>
      </c>
      <c r="C767" t="str">
        <f>IF('Crowdfunding Raw Data'!G767="Successful", 'Crowdfunding Raw Data'!G767, "")</f>
        <v>successful</v>
      </c>
      <c r="J767" t="str">
        <f>IF('Crowdfunding Raw Data'!G767="failed", 'Crowdfunding Raw Data'!I767, "")</f>
        <v/>
      </c>
      <c r="K767" t="str">
        <f>IF('Crowdfunding Raw Data'!G767="failed", 'Crowdfunding Raw Data'!G767, "")</f>
        <v/>
      </c>
    </row>
    <row r="768" spans="1:11" x14ac:dyDescent="0.3">
      <c r="A768">
        <v>248</v>
      </c>
      <c r="B768" t="str">
        <f>IF('Crowdfunding Raw Data'!G768="Successful", 'Crowdfunding Raw Data'!I768, "")</f>
        <v/>
      </c>
      <c r="C768" t="str">
        <f>IF('Crowdfunding Raw Data'!G768="Successful", 'Crowdfunding Raw Data'!G768, "")</f>
        <v/>
      </c>
      <c r="J768">
        <f>IF('Crowdfunding Raw Data'!G768="failed", 'Crowdfunding Raw Data'!I768, "")</f>
        <v>248</v>
      </c>
      <c r="K768" t="str">
        <f>IF('Crowdfunding Raw Data'!G768="failed", 'Crowdfunding Raw Data'!G768, "")</f>
        <v>failed</v>
      </c>
    </row>
    <row r="769" spans="1:11" x14ac:dyDescent="0.3">
      <c r="A769">
        <v>513</v>
      </c>
      <c r="B769" t="str">
        <f>IF('Crowdfunding Raw Data'!G769="Successful", 'Crowdfunding Raw Data'!I769, "")</f>
        <v/>
      </c>
      <c r="C769" t="str">
        <f>IF('Crowdfunding Raw Data'!G769="Successful", 'Crowdfunding Raw Data'!G769, "")</f>
        <v/>
      </c>
      <c r="J769">
        <f>IF('Crowdfunding Raw Data'!G769="failed", 'Crowdfunding Raw Data'!I769, "")</f>
        <v>513</v>
      </c>
      <c r="K769" t="str">
        <f>IF('Crowdfunding Raw Data'!G769="failed", 'Crowdfunding Raw Data'!G769, "")</f>
        <v>failed</v>
      </c>
    </row>
    <row r="770" spans="1:11" x14ac:dyDescent="0.3">
      <c r="A770">
        <v>150</v>
      </c>
      <c r="B770">
        <f>IF('Crowdfunding Raw Data'!G770="Successful", 'Crowdfunding Raw Data'!I770, "")</f>
        <v>150</v>
      </c>
      <c r="C770" t="str">
        <f>IF('Crowdfunding Raw Data'!G770="Successful", 'Crowdfunding Raw Data'!G770, "")</f>
        <v>successful</v>
      </c>
      <c r="J770" t="str">
        <f>IF('Crowdfunding Raw Data'!G770="failed", 'Crowdfunding Raw Data'!I770, "")</f>
        <v/>
      </c>
      <c r="K770" t="str">
        <f>IF('Crowdfunding Raw Data'!G770="failed", 'Crowdfunding Raw Data'!G770, "")</f>
        <v/>
      </c>
    </row>
    <row r="771" spans="1:11" x14ac:dyDescent="0.3">
      <c r="A771">
        <v>3410</v>
      </c>
      <c r="B771" t="str">
        <f>IF('Crowdfunding Raw Data'!G771="Successful", 'Crowdfunding Raw Data'!I771, "")</f>
        <v/>
      </c>
      <c r="C771" t="str">
        <f>IF('Crowdfunding Raw Data'!G771="Successful", 'Crowdfunding Raw Data'!G771, "")</f>
        <v/>
      </c>
      <c r="J771">
        <f>IF('Crowdfunding Raw Data'!G771="failed", 'Crowdfunding Raw Data'!I771, "")</f>
        <v>3410</v>
      </c>
      <c r="K771" t="str">
        <f>IF('Crowdfunding Raw Data'!G771="failed", 'Crowdfunding Raw Data'!G771, "")</f>
        <v>failed</v>
      </c>
    </row>
    <row r="772" spans="1:11" x14ac:dyDescent="0.3">
      <c r="A772">
        <v>216</v>
      </c>
      <c r="B772">
        <f>IF('Crowdfunding Raw Data'!G772="Successful", 'Crowdfunding Raw Data'!I772, "")</f>
        <v>216</v>
      </c>
      <c r="C772" t="str">
        <f>IF('Crowdfunding Raw Data'!G772="Successful", 'Crowdfunding Raw Data'!G772, "")</f>
        <v>successful</v>
      </c>
      <c r="J772" t="str">
        <f>IF('Crowdfunding Raw Data'!G772="failed", 'Crowdfunding Raw Data'!I772, "")</f>
        <v/>
      </c>
      <c r="K772" t="str">
        <f>IF('Crowdfunding Raw Data'!G772="failed", 'Crowdfunding Raw Data'!G772, "")</f>
        <v/>
      </c>
    </row>
    <row r="773" spans="1:11" x14ac:dyDescent="0.3">
      <c r="A773">
        <v>26</v>
      </c>
      <c r="B773" t="str">
        <f>IF('Crowdfunding Raw Data'!G773="Successful", 'Crowdfunding Raw Data'!I773, "")</f>
        <v/>
      </c>
      <c r="C773" t="str">
        <f>IF('Crowdfunding Raw Data'!G773="Successful", 'Crowdfunding Raw Data'!G773, "")</f>
        <v/>
      </c>
      <c r="J773" t="str">
        <f>IF('Crowdfunding Raw Data'!G773="failed", 'Crowdfunding Raw Data'!I773, "")</f>
        <v/>
      </c>
      <c r="K773" t="str">
        <f>IF('Crowdfunding Raw Data'!G773="failed", 'Crowdfunding Raw Data'!G773, "")</f>
        <v/>
      </c>
    </row>
    <row r="774" spans="1:11" x14ac:dyDescent="0.3">
      <c r="A774">
        <v>5139</v>
      </c>
      <c r="B774">
        <f>IF('Crowdfunding Raw Data'!G774="Successful", 'Crowdfunding Raw Data'!I774, "")</f>
        <v>5139</v>
      </c>
      <c r="C774" t="str">
        <f>IF('Crowdfunding Raw Data'!G774="Successful", 'Crowdfunding Raw Data'!G774, "")</f>
        <v>successful</v>
      </c>
      <c r="J774" t="str">
        <f>IF('Crowdfunding Raw Data'!G774="failed", 'Crowdfunding Raw Data'!I774, "")</f>
        <v/>
      </c>
      <c r="K774" t="str">
        <f>IF('Crowdfunding Raw Data'!G774="failed", 'Crowdfunding Raw Data'!G774, "")</f>
        <v/>
      </c>
    </row>
    <row r="775" spans="1:11" x14ac:dyDescent="0.3">
      <c r="A775">
        <v>2353</v>
      </c>
      <c r="B775">
        <f>IF('Crowdfunding Raw Data'!G775="Successful", 'Crowdfunding Raw Data'!I775, "")</f>
        <v>2353</v>
      </c>
      <c r="C775" t="str">
        <f>IF('Crowdfunding Raw Data'!G775="Successful", 'Crowdfunding Raw Data'!G775, "")</f>
        <v>successful</v>
      </c>
      <c r="J775" t="str">
        <f>IF('Crowdfunding Raw Data'!G775="failed", 'Crowdfunding Raw Data'!I775, "")</f>
        <v/>
      </c>
      <c r="K775" t="str">
        <f>IF('Crowdfunding Raw Data'!G775="failed", 'Crowdfunding Raw Data'!G775, "")</f>
        <v/>
      </c>
    </row>
    <row r="776" spans="1:11" x14ac:dyDescent="0.3">
      <c r="A776">
        <v>78</v>
      </c>
      <c r="B776">
        <f>IF('Crowdfunding Raw Data'!G776="Successful", 'Crowdfunding Raw Data'!I776, "")</f>
        <v>78</v>
      </c>
      <c r="C776" t="str">
        <f>IF('Crowdfunding Raw Data'!G776="Successful", 'Crowdfunding Raw Data'!G776, "")</f>
        <v>successful</v>
      </c>
      <c r="J776" t="str">
        <f>IF('Crowdfunding Raw Data'!G776="failed", 'Crowdfunding Raw Data'!I776, "")</f>
        <v/>
      </c>
      <c r="K776" t="str">
        <f>IF('Crowdfunding Raw Data'!G776="failed", 'Crowdfunding Raw Data'!G776, "")</f>
        <v/>
      </c>
    </row>
    <row r="777" spans="1:11" x14ac:dyDescent="0.3">
      <c r="A777">
        <v>10</v>
      </c>
      <c r="B777" t="str">
        <f>IF('Crowdfunding Raw Data'!G777="Successful", 'Crowdfunding Raw Data'!I777, "")</f>
        <v/>
      </c>
      <c r="C777" t="str">
        <f>IF('Crowdfunding Raw Data'!G777="Successful", 'Crowdfunding Raw Data'!G777, "")</f>
        <v/>
      </c>
      <c r="J777">
        <f>IF('Crowdfunding Raw Data'!G777="failed", 'Crowdfunding Raw Data'!I777, "")</f>
        <v>10</v>
      </c>
      <c r="K777" t="str">
        <f>IF('Crowdfunding Raw Data'!G777="failed", 'Crowdfunding Raw Data'!G777, "")</f>
        <v>failed</v>
      </c>
    </row>
    <row r="778" spans="1:11" x14ac:dyDescent="0.3">
      <c r="A778">
        <v>2201</v>
      </c>
      <c r="B778" t="str">
        <f>IF('Crowdfunding Raw Data'!G778="Successful", 'Crowdfunding Raw Data'!I778, "")</f>
        <v/>
      </c>
      <c r="C778" t="str">
        <f>IF('Crowdfunding Raw Data'!G778="Successful", 'Crowdfunding Raw Data'!G778, "")</f>
        <v/>
      </c>
      <c r="J778">
        <f>IF('Crowdfunding Raw Data'!G778="failed", 'Crowdfunding Raw Data'!I778, "")</f>
        <v>2201</v>
      </c>
      <c r="K778" t="str">
        <f>IF('Crowdfunding Raw Data'!G778="failed", 'Crowdfunding Raw Data'!G778, "")</f>
        <v>failed</v>
      </c>
    </row>
    <row r="779" spans="1:11" x14ac:dyDescent="0.3">
      <c r="A779">
        <v>676</v>
      </c>
      <c r="B779" t="str">
        <f>IF('Crowdfunding Raw Data'!G779="Successful", 'Crowdfunding Raw Data'!I779, "")</f>
        <v/>
      </c>
      <c r="C779" t="str">
        <f>IF('Crowdfunding Raw Data'!G779="Successful", 'Crowdfunding Raw Data'!G779, "")</f>
        <v/>
      </c>
      <c r="J779">
        <f>IF('Crowdfunding Raw Data'!G779="failed", 'Crowdfunding Raw Data'!I779, "")</f>
        <v>676</v>
      </c>
      <c r="K779" t="str">
        <f>IF('Crowdfunding Raw Data'!G779="failed", 'Crowdfunding Raw Data'!G779, "")</f>
        <v>failed</v>
      </c>
    </row>
    <row r="780" spans="1:11" x14ac:dyDescent="0.3">
      <c r="A780">
        <v>174</v>
      </c>
      <c r="B780">
        <f>IF('Crowdfunding Raw Data'!G780="Successful", 'Crowdfunding Raw Data'!I780, "")</f>
        <v>174</v>
      </c>
      <c r="C780" t="str">
        <f>IF('Crowdfunding Raw Data'!G780="Successful", 'Crowdfunding Raw Data'!G780, "")</f>
        <v>successful</v>
      </c>
      <c r="J780" t="str">
        <f>IF('Crowdfunding Raw Data'!G780="failed", 'Crowdfunding Raw Data'!I780, "")</f>
        <v/>
      </c>
      <c r="K780" t="str">
        <f>IF('Crowdfunding Raw Data'!G780="failed", 'Crowdfunding Raw Data'!G780, "")</f>
        <v/>
      </c>
    </row>
    <row r="781" spans="1:11" x14ac:dyDescent="0.3">
      <c r="A781">
        <v>831</v>
      </c>
      <c r="B781" t="str">
        <f>IF('Crowdfunding Raw Data'!G781="Successful", 'Crowdfunding Raw Data'!I781, "")</f>
        <v/>
      </c>
      <c r="C781" t="str">
        <f>IF('Crowdfunding Raw Data'!G781="Successful", 'Crowdfunding Raw Data'!G781, "")</f>
        <v/>
      </c>
      <c r="J781">
        <f>IF('Crowdfunding Raw Data'!G781="failed", 'Crowdfunding Raw Data'!I781, "")</f>
        <v>831</v>
      </c>
      <c r="K781" t="str">
        <f>IF('Crowdfunding Raw Data'!G781="failed", 'Crowdfunding Raw Data'!G781, "")</f>
        <v>failed</v>
      </c>
    </row>
    <row r="782" spans="1:11" x14ac:dyDescent="0.3">
      <c r="A782">
        <v>164</v>
      </c>
      <c r="B782">
        <f>IF('Crowdfunding Raw Data'!G782="Successful", 'Crowdfunding Raw Data'!I782, "")</f>
        <v>164</v>
      </c>
      <c r="C782" t="str">
        <f>IF('Crowdfunding Raw Data'!G782="Successful", 'Crowdfunding Raw Data'!G782, "")</f>
        <v>successful</v>
      </c>
      <c r="J782" t="str">
        <f>IF('Crowdfunding Raw Data'!G782="failed", 'Crowdfunding Raw Data'!I782, "")</f>
        <v/>
      </c>
      <c r="K782" t="str">
        <f>IF('Crowdfunding Raw Data'!G782="failed", 'Crowdfunding Raw Data'!G782, "")</f>
        <v/>
      </c>
    </row>
    <row r="783" spans="1:11" x14ac:dyDescent="0.3">
      <c r="A783">
        <v>56</v>
      </c>
      <c r="B783" t="str">
        <f>IF('Crowdfunding Raw Data'!G783="Successful", 'Crowdfunding Raw Data'!I783, "")</f>
        <v/>
      </c>
      <c r="C783" t="str">
        <f>IF('Crowdfunding Raw Data'!G783="Successful", 'Crowdfunding Raw Data'!G783, "")</f>
        <v/>
      </c>
      <c r="J783" t="str">
        <f>IF('Crowdfunding Raw Data'!G783="failed", 'Crowdfunding Raw Data'!I783, "")</f>
        <v/>
      </c>
      <c r="K783" t="str">
        <f>IF('Crowdfunding Raw Data'!G783="failed", 'Crowdfunding Raw Data'!G783, "")</f>
        <v/>
      </c>
    </row>
    <row r="784" spans="1:11" x14ac:dyDescent="0.3">
      <c r="A784">
        <v>161</v>
      </c>
      <c r="B784">
        <f>IF('Crowdfunding Raw Data'!G784="Successful", 'Crowdfunding Raw Data'!I784, "")</f>
        <v>161</v>
      </c>
      <c r="C784" t="str">
        <f>IF('Crowdfunding Raw Data'!G784="Successful", 'Crowdfunding Raw Data'!G784, "")</f>
        <v>successful</v>
      </c>
      <c r="J784" t="str">
        <f>IF('Crowdfunding Raw Data'!G784="failed", 'Crowdfunding Raw Data'!I784, "")</f>
        <v/>
      </c>
      <c r="K784" t="str">
        <f>IF('Crowdfunding Raw Data'!G784="failed", 'Crowdfunding Raw Data'!G784, "")</f>
        <v/>
      </c>
    </row>
    <row r="785" spans="1:11" x14ac:dyDescent="0.3">
      <c r="A785">
        <v>138</v>
      </c>
      <c r="B785">
        <f>IF('Crowdfunding Raw Data'!G785="Successful", 'Crowdfunding Raw Data'!I785, "")</f>
        <v>138</v>
      </c>
      <c r="C785" t="str">
        <f>IF('Crowdfunding Raw Data'!G785="Successful", 'Crowdfunding Raw Data'!G785, "")</f>
        <v>successful</v>
      </c>
      <c r="J785" t="str">
        <f>IF('Crowdfunding Raw Data'!G785="failed", 'Crowdfunding Raw Data'!I785, "")</f>
        <v/>
      </c>
      <c r="K785" t="str">
        <f>IF('Crowdfunding Raw Data'!G785="failed", 'Crowdfunding Raw Data'!G785, "")</f>
        <v/>
      </c>
    </row>
    <row r="786" spans="1:11" x14ac:dyDescent="0.3">
      <c r="A786">
        <v>3308</v>
      </c>
      <c r="B786">
        <f>IF('Crowdfunding Raw Data'!G786="Successful", 'Crowdfunding Raw Data'!I786, "")</f>
        <v>3308</v>
      </c>
      <c r="C786" t="str">
        <f>IF('Crowdfunding Raw Data'!G786="Successful", 'Crowdfunding Raw Data'!G786, "")</f>
        <v>successful</v>
      </c>
      <c r="J786" t="str">
        <f>IF('Crowdfunding Raw Data'!G786="failed", 'Crowdfunding Raw Data'!I786, "")</f>
        <v/>
      </c>
      <c r="K786" t="str">
        <f>IF('Crowdfunding Raw Data'!G786="failed", 'Crowdfunding Raw Data'!G786, "")</f>
        <v/>
      </c>
    </row>
    <row r="787" spans="1:11" x14ac:dyDescent="0.3">
      <c r="A787">
        <v>127</v>
      </c>
      <c r="B787">
        <f>IF('Crowdfunding Raw Data'!G787="Successful", 'Crowdfunding Raw Data'!I787, "")</f>
        <v>127</v>
      </c>
      <c r="C787" t="str">
        <f>IF('Crowdfunding Raw Data'!G787="Successful", 'Crowdfunding Raw Data'!G787, "")</f>
        <v>successful</v>
      </c>
      <c r="J787" t="str">
        <f>IF('Crowdfunding Raw Data'!G787="failed", 'Crowdfunding Raw Data'!I787, "")</f>
        <v/>
      </c>
      <c r="K787" t="str">
        <f>IF('Crowdfunding Raw Data'!G787="failed", 'Crowdfunding Raw Data'!G787, "")</f>
        <v/>
      </c>
    </row>
    <row r="788" spans="1:11" x14ac:dyDescent="0.3">
      <c r="A788">
        <v>207</v>
      </c>
      <c r="B788">
        <f>IF('Crowdfunding Raw Data'!G788="Successful", 'Crowdfunding Raw Data'!I788, "")</f>
        <v>207</v>
      </c>
      <c r="C788" t="str">
        <f>IF('Crowdfunding Raw Data'!G788="Successful", 'Crowdfunding Raw Data'!G788, "")</f>
        <v>successful</v>
      </c>
      <c r="J788" t="str">
        <f>IF('Crowdfunding Raw Data'!G788="failed", 'Crowdfunding Raw Data'!I788, "")</f>
        <v/>
      </c>
      <c r="K788" t="str">
        <f>IF('Crowdfunding Raw Data'!G788="failed", 'Crowdfunding Raw Data'!G788, "")</f>
        <v/>
      </c>
    </row>
    <row r="789" spans="1:11" x14ac:dyDescent="0.3">
      <c r="A789">
        <v>859</v>
      </c>
      <c r="B789" t="str">
        <f>IF('Crowdfunding Raw Data'!G789="Successful", 'Crowdfunding Raw Data'!I789, "")</f>
        <v/>
      </c>
      <c r="C789" t="str">
        <f>IF('Crowdfunding Raw Data'!G789="Successful", 'Crowdfunding Raw Data'!G789, "")</f>
        <v/>
      </c>
      <c r="J789">
        <f>IF('Crowdfunding Raw Data'!G789="failed", 'Crowdfunding Raw Data'!I789, "")</f>
        <v>859</v>
      </c>
      <c r="K789" t="str">
        <f>IF('Crowdfunding Raw Data'!G789="failed", 'Crowdfunding Raw Data'!G789, "")</f>
        <v>failed</v>
      </c>
    </row>
    <row r="790" spans="1:11" x14ac:dyDescent="0.3">
      <c r="A790">
        <v>31</v>
      </c>
      <c r="B790" t="str">
        <f>IF('Crowdfunding Raw Data'!G790="Successful", 'Crowdfunding Raw Data'!I790, "")</f>
        <v/>
      </c>
      <c r="C790" t="str">
        <f>IF('Crowdfunding Raw Data'!G790="Successful", 'Crowdfunding Raw Data'!G790, "")</f>
        <v/>
      </c>
      <c r="J790" t="str">
        <f>IF('Crowdfunding Raw Data'!G790="failed", 'Crowdfunding Raw Data'!I790, "")</f>
        <v/>
      </c>
      <c r="K790" t="str">
        <f>IF('Crowdfunding Raw Data'!G790="failed", 'Crowdfunding Raw Data'!G790, "")</f>
        <v/>
      </c>
    </row>
    <row r="791" spans="1:11" x14ac:dyDescent="0.3">
      <c r="A791">
        <v>45</v>
      </c>
      <c r="B791" t="str">
        <f>IF('Crowdfunding Raw Data'!G791="Successful", 'Crowdfunding Raw Data'!I791, "")</f>
        <v/>
      </c>
      <c r="C791" t="str">
        <f>IF('Crowdfunding Raw Data'!G791="Successful", 'Crowdfunding Raw Data'!G791, "")</f>
        <v/>
      </c>
      <c r="J791">
        <f>IF('Crowdfunding Raw Data'!G791="failed", 'Crowdfunding Raw Data'!I791, "")</f>
        <v>45</v>
      </c>
      <c r="K791" t="str">
        <f>IF('Crowdfunding Raw Data'!G791="failed", 'Crowdfunding Raw Data'!G791, "")</f>
        <v>failed</v>
      </c>
    </row>
    <row r="792" spans="1:11" x14ac:dyDescent="0.3">
      <c r="A792">
        <v>1113</v>
      </c>
      <c r="B792" t="str">
        <f>IF('Crowdfunding Raw Data'!G792="Successful", 'Crowdfunding Raw Data'!I792, "")</f>
        <v/>
      </c>
      <c r="C792" t="str">
        <f>IF('Crowdfunding Raw Data'!G792="Successful", 'Crowdfunding Raw Data'!G792, "")</f>
        <v/>
      </c>
      <c r="J792" t="str">
        <f>IF('Crowdfunding Raw Data'!G792="failed", 'Crowdfunding Raw Data'!I792, "")</f>
        <v/>
      </c>
      <c r="K792" t="str">
        <f>IF('Crowdfunding Raw Data'!G792="failed", 'Crowdfunding Raw Data'!G792, "")</f>
        <v/>
      </c>
    </row>
    <row r="793" spans="1:11" x14ac:dyDescent="0.3">
      <c r="A793">
        <v>6</v>
      </c>
      <c r="B793" t="str">
        <f>IF('Crowdfunding Raw Data'!G793="Successful", 'Crowdfunding Raw Data'!I793, "")</f>
        <v/>
      </c>
      <c r="C793" t="str">
        <f>IF('Crowdfunding Raw Data'!G793="Successful", 'Crowdfunding Raw Data'!G793, "")</f>
        <v/>
      </c>
      <c r="J793">
        <f>IF('Crowdfunding Raw Data'!G793="failed", 'Crowdfunding Raw Data'!I793, "")</f>
        <v>6</v>
      </c>
      <c r="K793" t="str">
        <f>IF('Crowdfunding Raw Data'!G793="failed", 'Crowdfunding Raw Data'!G793, "")</f>
        <v>failed</v>
      </c>
    </row>
    <row r="794" spans="1:11" x14ac:dyDescent="0.3">
      <c r="A794">
        <v>7</v>
      </c>
      <c r="B794" t="str">
        <f>IF('Crowdfunding Raw Data'!G794="Successful", 'Crowdfunding Raw Data'!I794, "")</f>
        <v/>
      </c>
      <c r="C794" t="str">
        <f>IF('Crowdfunding Raw Data'!G794="Successful", 'Crowdfunding Raw Data'!G794, "")</f>
        <v/>
      </c>
      <c r="J794">
        <f>IF('Crowdfunding Raw Data'!G794="failed", 'Crowdfunding Raw Data'!I794, "")</f>
        <v>7</v>
      </c>
      <c r="K794" t="str">
        <f>IF('Crowdfunding Raw Data'!G794="failed", 'Crowdfunding Raw Data'!G794, "")</f>
        <v>failed</v>
      </c>
    </row>
    <row r="795" spans="1:11" x14ac:dyDescent="0.3">
      <c r="A795">
        <v>181</v>
      </c>
      <c r="B795">
        <f>IF('Crowdfunding Raw Data'!G795="Successful", 'Crowdfunding Raw Data'!I795, "")</f>
        <v>181</v>
      </c>
      <c r="C795" t="str">
        <f>IF('Crowdfunding Raw Data'!G795="Successful", 'Crowdfunding Raw Data'!G795, "")</f>
        <v>successful</v>
      </c>
      <c r="J795" t="str">
        <f>IF('Crowdfunding Raw Data'!G795="failed", 'Crowdfunding Raw Data'!I795, "")</f>
        <v/>
      </c>
      <c r="K795" t="str">
        <f>IF('Crowdfunding Raw Data'!G795="failed", 'Crowdfunding Raw Data'!G795, "")</f>
        <v/>
      </c>
    </row>
    <row r="796" spans="1:11" x14ac:dyDescent="0.3">
      <c r="A796">
        <v>110</v>
      </c>
      <c r="B796">
        <f>IF('Crowdfunding Raw Data'!G796="Successful", 'Crowdfunding Raw Data'!I796, "")</f>
        <v>110</v>
      </c>
      <c r="C796" t="str">
        <f>IF('Crowdfunding Raw Data'!G796="Successful", 'Crowdfunding Raw Data'!G796, "")</f>
        <v>successful</v>
      </c>
      <c r="J796" t="str">
        <f>IF('Crowdfunding Raw Data'!G796="failed", 'Crowdfunding Raw Data'!I796, "")</f>
        <v/>
      </c>
      <c r="K796" t="str">
        <f>IF('Crowdfunding Raw Data'!G796="failed", 'Crowdfunding Raw Data'!G796, "")</f>
        <v/>
      </c>
    </row>
    <row r="797" spans="1:11" x14ac:dyDescent="0.3">
      <c r="A797">
        <v>31</v>
      </c>
      <c r="B797" t="str">
        <f>IF('Crowdfunding Raw Data'!G797="Successful", 'Crowdfunding Raw Data'!I797, "")</f>
        <v/>
      </c>
      <c r="C797" t="str">
        <f>IF('Crowdfunding Raw Data'!G797="Successful", 'Crowdfunding Raw Data'!G797, "")</f>
        <v/>
      </c>
      <c r="J797">
        <f>IF('Crowdfunding Raw Data'!G797="failed", 'Crowdfunding Raw Data'!I797, "")</f>
        <v>31</v>
      </c>
      <c r="K797" t="str">
        <f>IF('Crowdfunding Raw Data'!G797="failed", 'Crowdfunding Raw Data'!G797, "")</f>
        <v>failed</v>
      </c>
    </row>
    <row r="798" spans="1:11" x14ac:dyDescent="0.3">
      <c r="A798">
        <v>78</v>
      </c>
      <c r="B798" t="str">
        <f>IF('Crowdfunding Raw Data'!G798="Successful", 'Crowdfunding Raw Data'!I798, "")</f>
        <v/>
      </c>
      <c r="C798" t="str">
        <f>IF('Crowdfunding Raw Data'!G798="Successful", 'Crowdfunding Raw Data'!G798, "")</f>
        <v/>
      </c>
      <c r="J798">
        <f>IF('Crowdfunding Raw Data'!G798="failed", 'Crowdfunding Raw Data'!I798, "")</f>
        <v>78</v>
      </c>
      <c r="K798" t="str">
        <f>IF('Crowdfunding Raw Data'!G798="failed", 'Crowdfunding Raw Data'!G798, "")</f>
        <v>failed</v>
      </c>
    </row>
    <row r="799" spans="1:11" x14ac:dyDescent="0.3">
      <c r="A799">
        <v>185</v>
      </c>
      <c r="B799">
        <f>IF('Crowdfunding Raw Data'!G799="Successful", 'Crowdfunding Raw Data'!I799, "")</f>
        <v>185</v>
      </c>
      <c r="C799" t="str">
        <f>IF('Crowdfunding Raw Data'!G799="Successful", 'Crowdfunding Raw Data'!G799, "")</f>
        <v>successful</v>
      </c>
      <c r="J799" t="str">
        <f>IF('Crowdfunding Raw Data'!G799="failed", 'Crowdfunding Raw Data'!I799, "")</f>
        <v/>
      </c>
      <c r="K799" t="str">
        <f>IF('Crowdfunding Raw Data'!G799="failed", 'Crowdfunding Raw Data'!G799, "")</f>
        <v/>
      </c>
    </row>
    <row r="800" spans="1:11" x14ac:dyDescent="0.3">
      <c r="A800">
        <v>121</v>
      </c>
      <c r="B800">
        <f>IF('Crowdfunding Raw Data'!G800="Successful", 'Crowdfunding Raw Data'!I800, "")</f>
        <v>121</v>
      </c>
      <c r="C800" t="str">
        <f>IF('Crowdfunding Raw Data'!G800="Successful", 'Crowdfunding Raw Data'!G800, "")</f>
        <v>successful</v>
      </c>
      <c r="J800" t="str">
        <f>IF('Crowdfunding Raw Data'!G800="failed", 'Crowdfunding Raw Data'!I800, "")</f>
        <v/>
      </c>
      <c r="K800" t="str">
        <f>IF('Crowdfunding Raw Data'!G800="failed", 'Crowdfunding Raw Data'!G800, "")</f>
        <v/>
      </c>
    </row>
    <row r="801" spans="1:11" x14ac:dyDescent="0.3">
      <c r="A801">
        <v>1225</v>
      </c>
      <c r="B801" t="str">
        <f>IF('Crowdfunding Raw Data'!G801="Successful", 'Crowdfunding Raw Data'!I801, "")</f>
        <v/>
      </c>
      <c r="C801" t="str">
        <f>IF('Crowdfunding Raw Data'!G801="Successful", 'Crowdfunding Raw Data'!G801, "")</f>
        <v/>
      </c>
      <c r="J801">
        <f>IF('Crowdfunding Raw Data'!G801="failed", 'Crowdfunding Raw Data'!I801, "")</f>
        <v>1225</v>
      </c>
      <c r="K801" t="str">
        <f>IF('Crowdfunding Raw Data'!G801="failed", 'Crowdfunding Raw Data'!G801, "")</f>
        <v>failed</v>
      </c>
    </row>
    <row r="802" spans="1:11" x14ac:dyDescent="0.3">
      <c r="A802">
        <v>1</v>
      </c>
      <c r="B802" t="str">
        <f>IF('Crowdfunding Raw Data'!G802="Successful", 'Crowdfunding Raw Data'!I802, "")</f>
        <v/>
      </c>
      <c r="C802" t="str">
        <f>IF('Crowdfunding Raw Data'!G802="Successful", 'Crowdfunding Raw Data'!G802, "")</f>
        <v/>
      </c>
      <c r="J802">
        <f>IF('Crowdfunding Raw Data'!G802="failed", 'Crowdfunding Raw Data'!I802, "")</f>
        <v>1</v>
      </c>
      <c r="K802" t="str">
        <f>IF('Crowdfunding Raw Data'!G802="failed", 'Crowdfunding Raw Data'!G802, "")</f>
        <v>failed</v>
      </c>
    </row>
    <row r="803" spans="1:11" x14ac:dyDescent="0.3">
      <c r="A803">
        <v>106</v>
      </c>
      <c r="B803">
        <f>IF('Crowdfunding Raw Data'!G803="Successful", 'Crowdfunding Raw Data'!I803, "")</f>
        <v>106</v>
      </c>
      <c r="C803" t="str">
        <f>IF('Crowdfunding Raw Data'!G803="Successful", 'Crowdfunding Raw Data'!G803, "")</f>
        <v>successful</v>
      </c>
      <c r="J803" t="str">
        <f>IF('Crowdfunding Raw Data'!G803="failed", 'Crowdfunding Raw Data'!I803, "")</f>
        <v/>
      </c>
      <c r="K803" t="str">
        <f>IF('Crowdfunding Raw Data'!G803="failed", 'Crowdfunding Raw Data'!G803, "")</f>
        <v/>
      </c>
    </row>
    <row r="804" spans="1:11" x14ac:dyDescent="0.3">
      <c r="A804">
        <v>142</v>
      </c>
      <c r="B804">
        <f>IF('Crowdfunding Raw Data'!G804="Successful", 'Crowdfunding Raw Data'!I804, "")</f>
        <v>142</v>
      </c>
      <c r="C804" t="str">
        <f>IF('Crowdfunding Raw Data'!G804="Successful", 'Crowdfunding Raw Data'!G804, "")</f>
        <v>successful</v>
      </c>
      <c r="J804" t="str">
        <f>IF('Crowdfunding Raw Data'!G804="failed", 'Crowdfunding Raw Data'!I804, "")</f>
        <v/>
      </c>
      <c r="K804" t="str">
        <f>IF('Crowdfunding Raw Data'!G804="failed", 'Crowdfunding Raw Data'!G804, "")</f>
        <v/>
      </c>
    </row>
    <row r="805" spans="1:11" x14ac:dyDescent="0.3">
      <c r="A805">
        <v>233</v>
      </c>
      <c r="B805">
        <f>IF('Crowdfunding Raw Data'!G805="Successful", 'Crowdfunding Raw Data'!I805, "")</f>
        <v>233</v>
      </c>
      <c r="C805" t="str">
        <f>IF('Crowdfunding Raw Data'!G805="Successful", 'Crowdfunding Raw Data'!G805, "")</f>
        <v>successful</v>
      </c>
      <c r="J805" t="str">
        <f>IF('Crowdfunding Raw Data'!G805="failed", 'Crowdfunding Raw Data'!I805, "")</f>
        <v/>
      </c>
      <c r="K805" t="str">
        <f>IF('Crowdfunding Raw Data'!G805="failed", 'Crowdfunding Raw Data'!G805, "")</f>
        <v/>
      </c>
    </row>
    <row r="806" spans="1:11" x14ac:dyDescent="0.3">
      <c r="A806">
        <v>218</v>
      </c>
      <c r="B806">
        <f>IF('Crowdfunding Raw Data'!G806="Successful", 'Crowdfunding Raw Data'!I806, "")</f>
        <v>218</v>
      </c>
      <c r="C806" t="str">
        <f>IF('Crowdfunding Raw Data'!G806="Successful", 'Crowdfunding Raw Data'!G806, "")</f>
        <v>successful</v>
      </c>
      <c r="J806" t="str">
        <f>IF('Crowdfunding Raw Data'!G806="failed", 'Crowdfunding Raw Data'!I806, "")</f>
        <v/>
      </c>
      <c r="K806" t="str">
        <f>IF('Crowdfunding Raw Data'!G806="failed", 'Crowdfunding Raw Data'!G806, "")</f>
        <v/>
      </c>
    </row>
    <row r="807" spans="1:11" x14ac:dyDescent="0.3">
      <c r="A807">
        <v>67</v>
      </c>
      <c r="B807" t="str">
        <f>IF('Crowdfunding Raw Data'!G807="Successful", 'Crowdfunding Raw Data'!I807, "")</f>
        <v/>
      </c>
      <c r="C807" t="str">
        <f>IF('Crowdfunding Raw Data'!G807="Successful", 'Crowdfunding Raw Data'!G807, "")</f>
        <v/>
      </c>
      <c r="J807">
        <f>IF('Crowdfunding Raw Data'!G807="failed", 'Crowdfunding Raw Data'!I807, "")</f>
        <v>67</v>
      </c>
      <c r="K807" t="str">
        <f>IF('Crowdfunding Raw Data'!G807="failed", 'Crowdfunding Raw Data'!G807, "")</f>
        <v>failed</v>
      </c>
    </row>
    <row r="808" spans="1:11" x14ac:dyDescent="0.3">
      <c r="A808">
        <v>76</v>
      </c>
      <c r="B808">
        <f>IF('Crowdfunding Raw Data'!G808="Successful", 'Crowdfunding Raw Data'!I808, "")</f>
        <v>76</v>
      </c>
      <c r="C808" t="str">
        <f>IF('Crowdfunding Raw Data'!G808="Successful", 'Crowdfunding Raw Data'!G808, "")</f>
        <v>successful</v>
      </c>
      <c r="J808" t="str">
        <f>IF('Crowdfunding Raw Data'!G808="failed", 'Crowdfunding Raw Data'!I808, "")</f>
        <v/>
      </c>
      <c r="K808" t="str">
        <f>IF('Crowdfunding Raw Data'!G808="failed", 'Crowdfunding Raw Data'!G808, "")</f>
        <v/>
      </c>
    </row>
    <row r="809" spans="1:11" x14ac:dyDescent="0.3">
      <c r="A809">
        <v>43</v>
      </c>
      <c r="B809">
        <f>IF('Crowdfunding Raw Data'!G809="Successful", 'Crowdfunding Raw Data'!I809, "")</f>
        <v>43</v>
      </c>
      <c r="C809" t="str">
        <f>IF('Crowdfunding Raw Data'!G809="Successful", 'Crowdfunding Raw Data'!G809, "")</f>
        <v>successful</v>
      </c>
      <c r="J809" t="str">
        <f>IF('Crowdfunding Raw Data'!G809="failed", 'Crowdfunding Raw Data'!I809, "")</f>
        <v/>
      </c>
      <c r="K809" t="str">
        <f>IF('Crowdfunding Raw Data'!G809="failed", 'Crowdfunding Raw Data'!G809, "")</f>
        <v/>
      </c>
    </row>
    <row r="810" spans="1:11" x14ac:dyDescent="0.3">
      <c r="A810">
        <v>19</v>
      </c>
      <c r="B810" t="str">
        <f>IF('Crowdfunding Raw Data'!G810="Successful", 'Crowdfunding Raw Data'!I810, "")</f>
        <v/>
      </c>
      <c r="C810" t="str">
        <f>IF('Crowdfunding Raw Data'!G810="Successful", 'Crowdfunding Raw Data'!G810, "")</f>
        <v/>
      </c>
      <c r="J810">
        <f>IF('Crowdfunding Raw Data'!G810="failed", 'Crowdfunding Raw Data'!I810, "")</f>
        <v>19</v>
      </c>
      <c r="K810" t="str">
        <f>IF('Crowdfunding Raw Data'!G810="failed", 'Crowdfunding Raw Data'!G810, "")</f>
        <v>failed</v>
      </c>
    </row>
    <row r="811" spans="1:11" x14ac:dyDescent="0.3">
      <c r="A811">
        <v>2108</v>
      </c>
      <c r="B811" t="str">
        <f>IF('Crowdfunding Raw Data'!G811="Successful", 'Crowdfunding Raw Data'!I811, "")</f>
        <v/>
      </c>
      <c r="C811" t="str">
        <f>IF('Crowdfunding Raw Data'!G811="Successful", 'Crowdfunding Raw Data'!G811, "")</f>
        <v/>
      </c>
      <c r="J811">
        <f>IF('Crowdfunding Raw Data'!G811="failed", 'Crowdfunding Raw Data'!I811, "")</f>
        <v>2108</v>
      </c>
      <c r="K811" t="str">
        <f>IF('Crowdfunding Raw Data'!G811="failed", 'Crowdfunding Raw Data'!G811, "")</f>
        <v>failed</v>
      </c>
    </row>
    <row r="812" spans="1:11" x14ac:dyDescent="0.3">
      <c r="A812">
        <v>221</v>
      </c>
      <c r="B812">
        <f>IF('Crowdfunding Raw Data'!G812="Successful", 'Crowdfunding Raw Data'!I812, "")</f>
        <v>221</v>
      </c>
      <c r="C812" t="str">
        <f>IF('Crowdfunding Raw Data'!G812="Successful", 'Crowdfunding Raw Data'!G812, "")</f>
        <v>successful</v>
      </c>
      <c r="J812" t="str">
        <f>IF('Crowdfunding Raw Data'!G812="failed", 'Crowdfunding Raw Data'!I812, "")</f>
        <v/>
      </c>
      <c r="K812" t="str">
        <f>IF('Crowdfunding Raw Data'!G812="failed", 'Crowdfunding Raw Data'!G812, "")</f>
        <v/>
      </c>
    </row>
    <row r="813" spans="1:11" x14ac:dyDescent="0.3">
      <c r="A813">
        <v>679</v>
      </c>
      <c r="B813" t="str">
        <f>IF('Crowdfunding Raw Data'!G813="Successful", 'Crowdfunding Raw Data'!I813, "")</f>
        <v/>
      </c>
      <c r="C813" t="str">
        <f>IF('Crowdfunding Raw Data'!G813="Successful", 'Crowdfunding Raw Data'!G813, "")</f>
        <v/>
      </c>
      <c r="J813">
        <f>IF('Crowdfunding Raw Data'!G813="failed", 'Crowdfunding Raw Data'!I813, "")</f>
        <v>679</v>
      </c>
      <c r="K813" t="str">
        <f>IF('Crowdfunding Raw Data'!G813="failed", 'Crowdfunding Raw Data'!G813, "")</f>
        <v>failed</v>
      </c>
    </row>
    <row r="814" spans="1:11" x14ac:dyDescent="0.3">
      <c r="A814">
        <v>2805</v>
      </c>
      <c r="B814">
        <f>IF('Crowdfunding Raw Data'!G814="Successful", 'Crowdfunding Raw Data'!I814, "")</f>
        <v>2805</v>
      </c>
      <c r="C814" t="str">
        <f>IF('Crowdfunding Raw Data'!G814="Successful", 'Crowdfunding Raw Data'!G814, "")</f>
        <v>successful</v>
      </c>
      <c r="J814" t="str">
        <f>IF('Crowdfunding Raw Data'!G814="failed", 'Crowdfunding Raw Data'!I814, "")</f>
        <v/>
      </c>
      <c r="K814" t="str">
        <f>IF('Crowdfunding Raw Data'!G814="failed", 'Crowdfunding Raw Data'!G814, "")</f>
        <v/>
      </c>
    </row>
    <row r="815" spans="1:11" x14ac:dyDescent="0.3">
      <c r="A815">
        <v>68</v>
      </c>
      <c r="B815">
        <f>IF('Crowdfunding Raw Data'!G815="Successful", 'Crowdfunding Raw Data'!I815, "")</f>
        <v>68</v>
      </c>
      <c r="C815" t="str">
        <f>IF('Crowdfunding Raw Data'!G815="Successful", 'Crowdfunding Raw Data'!G815, "")</f>
        <v>successful</v>
      </c>
      <c r="J815" t="str">
        <f>IF('Crowdfunding Raw Data'!G815="failed", 'Crowdfunding Raw Data'!I815, "")</f>
        <v/>
      </c>
      <c r="K815" t="str">
        <f>IF('Crowdfunding Raw Data'!G815="failed", 'Crowdfunding Raw Data'!G815, "")</f>
        <v/>
      </c>
    </row>
    <row r="816" spans="1:11" x14ac:dyDescent="0.3">
      <c r="A816">
        <v>36</v>
      </c>
      <c r="B816" t="str">
        <f>IF('Crowdfunding Raw Data'!G816="Successful", 'Crowdfunding Raw Data'!I816, "")</f>
        <v/>
      </c>
      <c r="C816" t="str">
        <f>IF('Crowdfunding Raw Data'!G816="Successful", 'Crowdfunding Raw Data'!G816, "")</f>
        <v/>
      </c>
      <c r="J816">
        <f>IF('Crowdfunding Raw Data'!G816="failed", 'Crowdfunding Raw Data'!I816, "")</f>
        <v>36</v>
      </c>
      <c r="K816" t="str">
        <f>IF('Crowdfunding Raw Data'!G816="failed", 'Crowdfunding Raw Data'!G816, "")</f>
        <v>failed</v>
      </c>
    </row>
    <row r="817" spans="1:11" x14ac:dyDescent="0.3">
      <c r="A817">
        <v>183</v>
      </c>
      <c r="B817">
        <f>IF('Crowdfunding Raw Data'!G817="Successful", 'Crowdfunding Raw Data'!I817, "")</f>
        <v>183</v>
      </c>
      <c r="C817" t="str">
        <f>IF('Crowdfunding Raw Data'!G817="Successful", 'Crowdfunding Raw Data'!G817, "")</f>
        <v>successful</v>
      </c>
      <c r="J817" t="str">
        <f>IF('Crowdfunding Raw Data'!G817="failed", 'Crowdfunding Raw Data'!I817, "")</f>
        <v/>
      </c>
      <c r="K817" t="str">
        <f>IF('Crowdfunding Raw Data'!G817="failed", 'Crowdfunding Raw Data'!G817, "")</f>
        <v/>
      </c>
    </row>
    <row r="818" spans="1:11" x14ac:dyDescent="0.3">
      <c r="A818">
        <v>133</v>
      </c>
      <c r="B818">
        <f>IF('Crowdfunding Raw Data'!G818="Successful", 'Crowdfunding Raw Data'!I818, "")</f>
        <v>133</v>
      </c>
      <c r="C818" t="str">
        <f>IF('Crowdfunding Raw Data'!G818="Successful", 'Crowdfunding Raw Data'!G818, "")</f>
        <v>successful</v>
      </c>
      <c r="J818" t="str">
        <f>IF('Crowdfunding Raw Data'!G818="failed", 'Crowdfunding Raw Data'!I818, "")</f>
        <v/>
      </c>
      <c r="K818" t="str">
        <f>IF('Crowdfunding Raw Data'!G818="failed", 'Crowdfunding Raw Data'!G818, "")</f>
        <v/>
      </c>
    </row>
    <row r="819" spans="1:11" x14ac:dyDescent="0.3">
      <c r="A819">
        <v>2489</v>
      </c>
      <c r="B819">
        <f>IF('Crowdfunding Raw Data'!G819="Successful", 'Crowdfunding Raw Data'!I819, "")</f>
        <v>2489</v>
      </c>
      <c r="C819" t="str">
        <f>IF('Crowdfunding Raw Data'!G819="Successful", 'Crowdfunding Raw Data'!G819, "")</f>
        <v>successful</v>
      </c>
      <c r="J819" t="str">
        <f>IF('Crowdfunding Raw Data'!G819="failed", 'Crowdfunding Raw Data'!I819, "")</f>
        <v/>
      </c>
      <c r="K819" t="str">
        <f>IF('Crowdfunding Raw Data'!G819="failed", 'Crowdfunding Raw Data'!G819, "")</f>
        <v/>
      </c>
    </row>
    <row r="820" spans="1:11" x14ac:dyDescent="0.3">
      <c r="A820">
        <v>69</v>
      </c>
      <c r="B820">
        <f>IF('Crowdfunding Raw Data'!G820="Successful", 'Crowdfunding Raw Data'!I820, "")</f>
        <v>69</v>
      </c>
      <c r="C820" t="str">
        <f>IF('Crowdfunding Raw Data'!G820="Successful", 'Crowdfunding Raw Data'!G820, "")</f>
        <v>successful</v>
      </c>
      <c r="J820" t="str">
        <f>IF('Crowdfunding Raw Data'!G820="failed", 'Crowdfunding Raw Data'!I820, "")</f>
        <v/>
      </c>
      <c r="K820" t="str">
        <f>IF('Crowdfunding Raw Data'!G820="failed", 'Crowdfunding Raw Data'!G820, "")</f>
        <v/>
      </c>
    </row>
    <row r="821" spans="1:11" x14ac:dyDescent="0.3">
      <c r="A821">
        <v>47</v>
      </c>
      <c r="B821" t="str">
        <f>IF('Crowdfunding Raw Data'!G821="Successful", 'Crowdfunding Raw Data'!I821, "")</f>
        <v/>
      </c>
      <c r="C821" t="str">
        <f>IF('Crowdfunding Raw Data'!G821="Successful", 'Crowdfunding Raw Data'!G821, "")</f>
        <v/>
      </c>
      <c r="J821">
        <f>IF('Crowdfunding Raw Data'!G821="failed", 'Crowdfunding Raw Data'!I821, "")</f>
        <v>47</v>
      </c>
      <c r="K821" t="str">
        <f>IF('Crowdfunding Raw Data'!G821="failed", 'Crowdfunding Raw Data'!G821, "")</f>
        <v>failed</v>
      </c>
    </row>
    <row r="822" spans="1:11" x14ac:dyDescent="0.3">
      <c r="A822">
        <v>279</v>
      </c>
      <c r="B822">
        <f>IF('Crowdfunding Raw Data'!G822="Successful", 'Crowdfunding Raw Data'!I822, "")</f>
        <v>279</v>
      </c>
      <c r="C822" t="str">
        <f>IF('Crowdfunding Raw Data'!G822="Successful", 'Crowdfunding Raw Data'!G822, "")</f>
        <v>successful</v>
      </c>
      <c r="J822" t="str">
        <f>IF('Crowdfunding Raw Data'!G822="failed", 'Crowdfunding Raw Data'!I822, "")</f>
        <v/>
      </c>
      <c r="K822" t="str">
        <f>IF('Crowdfunding Raw Data'!G822="failed", 'Crowdfunding Raw Data'!G822, "")</f>
        <v/>
      </c>
    </row>
    <row r="823" spans="1:11" x14ac:dyDescent="0.3">
      <c r="A823">
        <v>210</v>
      </c>
      <c r="B823">
        <f>IF('Crowdfunding Raw Data'!G823="Successful", 'Crowdfunding Raw Data'!I823, "")</f>
        <v>210</v>
      </c>
      <c r="C823" t="str">
        <f>IF('Crowdfunding Raw Data'!G823="Successful", 'Crowdfunding Raw Data'!G823, "")</f>
        <v>successful</v>
      </c>
      <c r="J823" t="str">
        <f>IF('Crowdfunding Raw Data'!G823="failed", 'Crowdfunding Raw Data'!I823, "")</f>
        <v/>
      </c>
      <c r="K823" t="str">
        <f>IF('Crowdfunding Raw Data'!G823="failed", 'Crowdfunding Raw Data'!G823, "")</f>
        <v/>
      </c>
    </row>
    <row r="824" spans="1:11" x14ac:dyDescent="0.3">
      <c r="A824">
        <v>2100</v>
      </c>
      <c r="B824">
        <f>IF('Crowdfunding Raw Data'!G824="Successful", 'Crowdfunding Raw Data'!I824, "")</f>
        <v>2100</v>
      </c>
      <c r="C824" t="str">
        <f>IF('Crowdfunding Raw Data'!G824="Successful", 'Crowdfunding Raw Data'!G824, "")</f>
        <v>successful</v>
      </c>
      <c r="J824" t="str">
        <f>IF('Crowdfunding Raw Data'!G824="failed", 'Crowdfunding Raw Data'!I824, "")</f>
        <v/>
      </c>
      <c r="K824" t="str">
        <f>IF('Crowdfunding Raw Data'!G824="failed", 'Crowdfunding Raw Data'!G824, "")</f>
        <v/>
      </c>
    </row>
    <row r="825" spans="1:11" x14ac:dyDescent="0.3">
      <c r="A825">
        <v>252</v>
      </c>
      <c r="B825">
        <f>IF('Crowdfunding Raw Data'!G825="Successful", 'Crowdfunding Raw Data'!I825, "")</f>
        <v>252</v>
      </c>
      <c r="C825" t="str">
        <f>IF('Crowdfunding Raw Data'!G825="Successful", 'Crowdfunding Raw Data'!G825, "")</f>
        <v>successful</v>
      </c>
      <c r="J825" t="str">
        <f>IF('Crowdfunding Raw Data'!G825="failed", 'Crowdfunding Raw Data'!I825, "")</f>
        <v/>
      </c>
      <c r="K825" t="str">
        <f>IF('Crowdfunding Raw Data'!G825="failed", 'Crowdfunding Raw Data'!G825, "")</f>
        <v/>
      </c>
    </row>
    <row r="826" spans="1:11" x14ac:dyDescent="0.3">
      <c r="A826">
        <v>1280</v>
      </c>
      <c r="B826">
        <f>IF('Crowdfunding Raw Data'!G826="Successful", 'Crowdfunding Raw Data'!I826, "")</f>
        <v>1280</v>
      </c>
      <c r="C826" t="str">
        <f>IF('Crowdfunding Raw Data'!G826="Successful", 'Crowdfunding Raw Data'!G826, "")</f>
        <v>successful</v>
      </c>
      <c r="J826" t="str">
        <f>IF('Crowdfunding Raw Data'!G826="failed", 'Crowdfunding Raw Data'!I826, "")</f>
        <v/>
      </c>
      <c r="K826" t="str">
        <f>IF('Crowdfunding Raw Data'!G826="failed", 'Crowdfunding Raw Data'!G826, "")</f>
        <v/>
      </c>
    </row>
    <row r="827" spans="1:11" x14ac:dyDescent="0.3">
      <c r="A827">
        <v>157</v>
      </c>
      <c r="B827">
        <f>IF('Crowdfunding Raw Data'!G827="Successful", 'Crowdfunding Raw Data'!I827, "")</f>
        <v>157</v>
      </c>
      <c r="C827" t="str">
        <f>IF('Crowdfunding Raw Data'!G827="Successful", 'Crowdfunding Raw Data'!G827, "")</f>
        <v>successful</v>
      </c>
      <c r="J827" t="str">
        <f>IF('Crowdfunding Raw Data'!G827="failed", 'Crowdfunding Raw Data'!I827, "")</f>
        <v/>
      </c>
      <c r="K827" t="str">
        <f>IF('Crowdfunding Raw Data'!G827="failed", 'Crowdfunding Raw Data'!G827, "")</f>
        <v/>
      </c>
    </row>
    <row r="828" spans="1:11" x14ac:dyDescent="0.3">
      <c r="A828">
        <v>194</v>
      </c>
      <c r="B828">
        <f>IF('Crowdfunding Raw Data'!G828="Successful", 'Crowdfunding Raw Data'!I828, "")</f>
        <v>194</v>
      </c>
      <c r="C828" t="str">
        <f>IF('Crowdfunding Raw Data'!G828="Successful", 'Crowdfunding Raw Data'!G828, "")</f>
        <v>successful</v>
      </c>
      <c r="J828" t="str">
        <f>IF('Crowdfunding Raw Data'!G828="failed", 'Crowdfunding Raw Data'!I828, "")</f>
        <v/>
      </c>
      <c r="K828" t="str">
        <f>IF('Crowdfunding Raw Data'!G828="failed", 'Crowdfunding Raw Data'!G828, "")</f>
        <v/>
      </c>
    </row>
    <row r="829" spans="1:11" x14ac:dyDescent="0.3">
      <c r="A829">
        <v>82</v>
      </c>
      <c r="B829">
        <f>IF('Crowdfunding Raw Data'!G829="Successful", 'Crowdfunding Raw Data'!I829, "")</f>
        <v>82</v>
      </c>
      <c r="C829" t="str">
        <f>IF('Crowdfunding Raw Data'!G829="Successful", 'Crowdfunding Raw Data'!G829, "")</f>
        <v>successful</v>
      </c>
      <c r="J829" t="str">
        <f>IF('Crowdfunding Raw Data'!G829="failed", 'Crowdfunding Raw Data'!I829, "")</f>
        <v/>
      </c>
      <c r="K829" t="str">
        <f>IF('Crowdfunding Raw Data'!G829="failed", 'Crowdfunding Raw Data'!G829, "")</f>
        <v/>
      </c>
    </row>
    <row r="830" spans="1:11" x14ac:dyDescent="0.3">
      <c r="A830">
        <v>70</v>
      </c>
      <c r="B830" t="str">
        <f>IF('Crowdfunding Raw Data'!G830="Successful", 'Crowdfunding Raw Data'!I830, "")</f>
        <v/>
      </c>
      <c r="C830" t="str">
        <f>IF('Crowdfunding Raw Data'!G830="Successful", 'Crowdfunding Raw Data'!G830, "")</f>
        <v/>
      </c>
      <c r="J830">
        <f>IF('Crowdfunding Raw Data'!G830="failed", 'Crowdfunding Raw Data'!I830, "")</f>
        <v>70</v>
      </c>
      <c r="K830" t="str">
        <f>IF('Crowdfunding Raw Data'!G830="failed", 'Crowdfunding Raw Data'!G830, "")</f>
        <v>failed</v>
      </c>
    </row>
    <row r="831" spans="1:11" x14ac:dyDescent="0.3">
      <c r="A831">
        <v>154</v>
      </c>
      <c r="B831" t="str">
        <f>IF('Crowdfunding Raw Data'!G831="Successful", 'Crowdfunding Raw Data'!I831, "")</f>
        <v/>
      </c>
      <c r="C831" t="str">
        <f>IF('Crowdfunding Raw Data'!G831="Successful", 'Crowdfunding Raw Data'!G831, "")</f>
        <v/>
      </c>
      <c r="J831">
        <f>IF('Crowdfunding Raw Data'!G831="failed", 'Crowdfunding Raw Data'!I831, "")</f>
        <v>154</v>
      </c>
      <c r="K831" t="str">
        <f>IF('Crowdfunding Raw Data'!G831="failed", 'Crowdfunding Raw Data'!G831, "")</f>
        <v>failed</v>
      </c>
    </row>
    <row r="832" spans="1:11" x14ac:dyDescent="0.3">
      <c r="A832">
        <v>22</v>
      </c>
      <c r="B832" t="str">
        <f>IF('Crowdfunding Raw Data'!G832="Successful", 'Crowdfunding Raw Data'!I832, "")</f>
        <v/>
      </c>
      <c r="C832" t="str">
        <f>IF('Crowdfunding Raw Data'!G832="Successful", 'Crowdfunding Raw Data'!G832, "")</f>
        <v/>
      </c>
      <c r="J832">
        <f>IF('Crowdfunding Raw Data'!G832="failed", 'Crowdfunding Raw Data'!I832, "")</f>
        <v>22</v>
      </c>
      <c r="K832" t="str">
        <f>IF('Crowdfunding Raw Data'!G832="failed", 'Crowdfunding Raw Data'!G832, "")</f>
        <v>failed</v>
      </c>
    </row>
    <row r="833" spans="1:11" x14ac:dyDescent="0.3">
      <c r="A833">
        <v>4233</v>
      </c>
      <c r="B833">
        <f>IF('Crowdfunding Raw Data'!G833="Successful", 'Crowdfunding Raw Data'!I833, "")</f>
        <v>4233</v>
      </c>
      <c r="C833" t="str">
        <f>IF('Crowdfunding Raw Data'!G833="Successful", 'Crowdfunding Raw Data'!G833, "")</f>
        <v>successful</v>
      </c>
      <c r="J833" t="str">
        <f>IF('Crowdfunding Raw Data'!G833="failed", 'Crowdfunding Raw Data'!I833, "")</f>
        <v/>
      </c>
      <c r="K833" t="str">
        <f>IF('Crowdfunding Raw Data'!G833="failed", 'Crowdfunding Raw Data'!G833, "")</f>
        <v/>
      </c>
    </row>
    <row r="834" spans="1:11" x14ac:dyDescent="0.3">
      <c r="A834">
        <v>1297</v>
      </c>
      <c r="B834">
        <f>IF('Crowdfunding Raw Data'!G834="Successful", 'Crowdfunding Raw Data'!I834, "")</f>
        <v>1297</v>
      </c>
      <c r="C834" t="str">
        <f>IF('Crowdfunding Raw Data'!G834="Successful", 'Crowdfunding Raw Data'!G834, "")</f>
        <v>successful</v>
      </c>
      <c r="J834" t="str">
        <f>IF('Crowdfunding Raw Data'!G834="failed", 'Crowdfunding Raw Data'!I834, "")</f>
        <v/>
      </c>
      <c r="K834" t="str">
        <f>IF('Crowdfunding Raw Data'!G834="failed", 'Crowdfunding Raw Data'!G834, "")</f>
        <v/>
      </c>
    </row>
    <row r="835" spans="1:11" x14ac:dyDescent="0.3">
      <c r="A835">
        <v>165</v>
      </c>
      <c r="B835">
        <f>IF('Crowdfunding Raw Data'!G835="Successful", 'Crowdfunding Raw Data'!I835, "")</f>
        <v>165</v>
      </c>
      <c r="C835" t="str">
        <f>IF('Crowdfunding Raw Data'!G835="Successful", 'Crowdfunding Raw Data'!G835, "")</f>
        <v>successful</v>
      </c>
      <c r="J835" t="str">
        <f>IF('Crowdfunding Raw Data'!G835="failed", 'Crowdfunding Raw Data'!I835, "")</f>
        <v/>
      </c>
      <c r="K835" t="str">
        <f>IF('Crowdfunding Raw Data'!G835="failed", 'Crowdfunding Raw Data'!G835, "")</f>
        <v/>
      </c>
    </row>
    <row r="836" spans="1:11" x14ac:dyDescent="0.3">
      <c r="A836">
        <v>119</v>
      </c>
      <c r="B836">
        <f>IF('Crowdfunding Raw Data'!G836="Successful", 'Crowdfunding Raw Data'!I836, "")</f>
        <v>119</v>
      </c>
      <c r="C836" t="str">
        <f>IF('Crowdfunding Raw Data'!G836="Successful", 'Crowdfunding Raw Data'!G836, "")</f>
        <v>successful</v>
      </c>
      <c r="J836" t="str">
        <f>IF('Crowdfunding Raw Data'!G836="failed", 'Crowdfunding Raw Data'!I836, "")</f>
        <v/>
      </c>
      <c r="K836" t="str">
        <f>IF('Crowdfunding Raw Data'!G836="failed", 'Crowdfunding Raw Data'!G836, "")</f>
        <v/>
      </c>
    </row>
    <row r="837" spans="1:11" x14ac:dyDescent="0.3">
      <c r="A837">
        <v>1758</v>
      </c>
      <c r="B837" t="str">
        <f>IF('Crowdfunding Raw Data'!G837="Successful", 'Crowdfunding Raw Data'!I837, "")</f>
        <v/>
      </c>
      <c r="C837" t="str">
        <f>IF('Crowdfunding Raw Data'!G837="Successful", 'Crowdfunding Raw Data'!G837, "")</f>
        <v/>
      </c>
      <c r="J837">
        <f>IF('Crowdfunding Raw Data'!G837="failed", 'Crowdfunding Raw Data'!I837, "")</f>
        <v>1758</v>
      </c>
      <c r="K837" t="str">
        <f>IF('Crowdfunding Raw Data'!G837="failed", 'Crowdfunding Raw Data'!G837, "")</f>
        <v>failed</v>
      </c>
    </row>
    <row r="838" spans="1:11" x14ac:dyDescent="0.3">
      <c r="A838">
        <v>94</v>
      </c>
      <c r="B838" t="str">
        <f>IF('Crowdfunding Raw Data'!G838="Successful", 'Crowdfunding Raw Data'!I838, "")</f>
        <v/>
      </c>
      <c r="C838" t="str">
        <f>IF('Crowdfunding Raw Data'!G838="Successful", 'Crowdfunding Raw Data'!G838, "")</f>
        <v/>
      </c>
      <c r="J838">
        <f>IF('Crowdfunding Raw Data'!G838="failed", 'Crowdfunding Raw Data'!I838, "")</f>
        <v>94</v>
      </c>
      <c r="K838" t="str">
        <f>IF('Crowdfunding Raw Data'!G838="failed", 'Crowdfunding Raw Data'!G838, "")</f>
        <v>failed</v>
      </c>
    </row>
    <row r="839" spans="1:11" x14ac:dyDescent="0.3">
      <c r="A839">
        <v>1797</v>
      </c>
      <c r="B839">
        <f>IF('Crowdfunding Raw Data'!G839="Successful", 'Crowdfunding Raw Data'!I839, "")</f>
        <v>1797</v>
      </c>
      <c r="C839" t="str">
        <f>IF('Crowdfunding Raw Data'!G839="Successful", 'Crowdfunding Raw Data'!G839, "")</f>
        <v>successful</v>
      </c>
      <c r="J839" t="str">
        <f>IF('Crowdfunding Raw Data'!G839="failed", 'Crowdfunding Raw Data'!I839, "")</f>
        <v/>
      </c>
      <c r="K839" t="str">
        <f>IF('Crowdfunding Raw Data'!G839="failed", 'Crowdfunding Raw Data'!G839, "")</f>
        <v/>
      </c>
    </row>
    <row r="840" spans="1:11" x14ac:dyDescent="0.3">
      <c r="A840">
        <v>261</v>
      </c>
      <c r="B840">
        <f>IF('Crowdfunding Raw Data'!G840="Successful", 'Crowdfunding Raw Data'!I840, "")</f>
        <v>261</v>
      </c>
      <c r="C840" t="str">
        <f>IF('Crowdfunding Raw Data'!G840="Successful", 'Crowdfunding Raw Data'!G840, "")</f>
        <v>successful</v>
      </c>
      <c r="J840" t="str">
        <f>IF('Crowdfunding Raw Data'!G840="failed", 'Crowdfunding Raw Data'!I840, "")</f>
        <v/>
      </c>
      <c r="K840" t="str">
        <f>IF('Crowdfunding Raw Data'!G840="failed", 'Crowdfunding Raw Data'!G840, "")</f>
        <v/>
      </c>
    </row>
    <row r="841" spans="1:11" x14ac:dyDescent="0.3">
      <c r="A841">
        <v>157</v>
      </c>
      <c r="B841">
        <f>IF('Crowdfunding Raw Data'!G841="Successful", 'Crowdfunding Raw Data'!I841, "")</f>
        <v>157</v>
      </c>
      <c r="C841" t="str">
        <f>IF('Crowdfunding Raw Data'!G841="Successful", 'Crowdfunding Raw Data'!G841, "")</f>
        <v>successful</v>
      </c>
      <c r="J841" t="str">
        <f>IF('Crowdfunding Raw Data'!G841="failed", 'Crowdfunding Raw Data'!I841, "")</f>
        <v/>
      </c>
      <c r="K841" t="str">
        <f>IF('Crowdfunding Raw Data'!G841="failed", 'Crowdfunding Raw Data'!G841, "")</f>
        <v/>
      </c>
    </row>
    <row r="842" spans="1:11" x14ac:dyDescent="0.3">
      <c r="A842">
        <v>3533</v>
      </c>
      <c r="B842">
        <f>IF('Crowdfunding Raw Data'!G842="Successful", 'Crowdfunding Raw Data'!I842, "")</f>
        <v>3533</v>
      </c>
      <c r="C842" t="str">
        <f>IF('Crowdfunding Raw Data'!G842="Successful", 'Crowdfunding Raw Data'!G842, "")</f>
        <v>successful</v>
      </c>
      <c r="J842" t="str">
        <f>IF('Crowdfunding Raw Data'!G842="failed", 'Crowdfunding Raw Data'!I842, "")</f>
        <v/>
      </c>
      <c r="K842" t="str">
        <f>IF('Crowdfunding Raw Data'!G842="failed", 'Crowdfunding Raw Data'!G842, "")</f>
        <v/>
      </c>
    </row>
    <row r="843" spans="1:11" x14ac:dyDescent="0.3">
      <c r="A843">
        <v>155</v>
      </c>
      <c r="B843">
        <f>IF('Crowdfunding Raw Data'!G843="Successful", 'Crowdfunding Raw Data'!I843, "")</f>
        <v>155</v>
      </c>
      <c r="C843" t="str">
        <f>IF('Crowdfunding Raw Data'!G843="Successful", 'Crowdfunding Raw Data'!G843, "")</f>
        <v>successful</v>
      </c>
      <c r="J843" t="str">
        <f>IF('Crowdfunding Raw Data'!G843="failed", 'Crowdfunding Raw Data'!I843, "")</f>
        <v/>
      </c>
      <c r="K843" t="str">
        <f>IF('Crowdfunding Raw Data'!G843="failed", 'Crowdfunding Raw Data'!G843, "")</f>
        <v/>
      </c>
    </row>
    <row r="844" spans="1:11" x14ac:dyDescent="0.3">
      <c r="A844">
        <v>132</v>
      </c>
      <c r="B844">
        <f>IF('Crowdfunding Raw Data'!G844="Successful", 'Crowdfunding Raw Data'!I844, "")</f>
        <v>132</v>
      </c>
      <c r="C844" t="str">
        <f>IF('Crowdfunding Raw Data'!G844="Successful", 'Crowdfunding Raw Data'!G844, "")</f>
        <v>successful</v>
      </c>
      <c r="J844" t="str">
        <f>IF('Crowdfunding Raw Data'!G844="failed", 'Crowdfunding Raw Data'!I844, "")</f>
        <v/>
      </c>
      <c r="K844" t="str">
        <f>IF('Crowdfunding Raw Data'!G844="failed", 'Crowdfunding Raw Data'!G844, "")</f>
        <v/>
      </c>
    </row>
    <row r="845" spans="1:11" x14ac:dyDescent="0.3">
      <c r="A845">
        <v>33</v>
      </c>
      <c r="B845" t="str">
        <f>IF('Crowdfunding Raw Data'!G845="Successful", 'Crowdfunding Raw Data'!I845, "")</f>
        <v/>
      </c>
      <c r="C845" t="str">
        <f>IF('Crowdfunding Raw Data'!G845="Successful", 'Crowdfunding Raw Data'!G845, "")</f>
        <v/>
      </c>
      <c r="J845">
        <f>IF('Crowdfunding Raw Data'!G845="failed", 'Crowdfunding Raw Data'!I845, "")</f>
        <v>33</v>
      </c>
      <c r="K845" t="str">
        <f>IF('Crowdfunding Raw Data'!G845="failed", 'Crowdfunding Raw Data'!G845, "")</f>
        <v>failed</v>
      </c>
    </row>
    <row r="846" spans="1:11" x14ac:dyDescent="0.3">
      <c r="A846">
        <v>94</v>
      </c>
      <c r="B846" t="str">
        <f>IF('Crowdfunding Raw Data'!G846="Successful", 'Crowdfunding Raw Data'!I846, "")</f>
        <v/>
      </c>
      <c r="C846" t="str">
        <f>IF('Crowdfunding Raw Data'!G846="Successful", 'Crowdfunding Raw Data'!G846, "")</f>
        <v/>
      </c>
      <c r="J846" t="str">
        <f>IF('Crowdfunding Raw Data'!G846="failed", 'Crowdfunding Raw Data'!I846, "")</f>
        <v/>
      </c>
      <c r="K846" t="str">
        <f>IF('Crowdfunding Raw Data'!G846="failed", 'Crowdfunding Raw Data'!G846, "")</f>
        <v/>
      </c>
    </row>
    <row r="847" spans="1:11" x14ac:dyDescent="0.3">
      <c r="A847">
        <v>1354</v>
      </c>
      <c r="B847">
        <f>IF('Crowdfunding Raw Data'!G847="Successful", 'Crowdfunding Raw Data'!I847, "")</f>
        <v>1354</v>
      </c>
      <c r="C847" t="str">
        <f>IF('Crowdfunding Raw Data'!G847="Successful", 'Crowdfunding Raw Data'!G847, "")</f>
        <v>successful</v>
      </c>
      <c r="J847" t="str">
        <f>IF('Crowdfunding Raw Data'!G847="failed", 'Crowdfunding Raw Data'!I847, "")</f>
        <v/>
      </c>
      <c r="K847" t="str">
        <f>IF('Crowdfunding Raw Data'!G847="failed", 'Crowdfunding Raw Data'!G847, "")</f>
        <v/>
      </c>
    </row>
    <row r="848" spans="1:11" x14ac:dyDescent="0.3">
      <c r="A848">
        <v>48</v>
      </c>
      <c r="B848">
        <f>IF('Crowdfunding Raw Data'!G848="Successful", 'Crowdfunding Raw Data'!I848, "")</f>
        <v>48</v>
      </c>
      <c r="C848" t="str">
        <f>IF('Crowdfunding Raw Data'!G848="Successful", 'Crowdfunding Raw Data'!G848, "")</f>
        <v>successful</v>
      </c>
      <c r="J848" t="str">
        <f>IF('Crowdfunding Raw Data'!G848="failed", 'Crowdfunding Raw Data'!I848, "")</f>
        <v/>
      </c>
      <c r="K848" t="str">
        <f>IF('Crowdfunding Raw Data'!G848="failed", 'Crowdfunding Raw Data'!G848, "")</f>
        <v/>
      </c>
    </row>
    <row r="849" spans="1:11" x14ac:dyDescent="0.3">
      <c r="A849">
        <v>110</v>
      </c>
      <c r="B849">
        <f>IF('Crowdfunding Raw Data'!G849="Successful", 'Crowdfunding Raw Data'!I849, "")</f>
        <v>110</v>
      </c>
      <c r="C849" t="str">
        <f>IF('Crowdfunding Raw Data'!G849="Successful", 'Crowdfunding Raw Data'!G849, "")</f>
        <v>successful</v>
      </c>
      <c r="J849" t="str">
        <f>IF('Crowdfunding Raw Data'!G849="failed", 'Crowdfunding Raw Data'!I849, "")</f>
        <v/>
      </c>
      <c r="K849" t="str">
        <f>IF('Crowdfunding Raw Data'!G849="failed", 'Crowdfunding Raw Data'!G849, "")</f>
        <v/>
      </c>
    </row>
    <row r="850" spans="1:11" x14ac:dyDescent="0.3">
      <c r="A850">
        <v>172</v>
      </c>
      <c r="B850">
        <f>IF('Crowdfunding Raw Data'!G850="Successful", 'Crowdfunding Raw Data'!I850, "")</f>
        <v>172</v>
      </c>
      <c r="C850" t="str">
        <f>IF('Crowdfunding Raw Data'!G850="Successful", 'Crowdfunding Raw Data'!G850, "")</f>
        <v>successful</v>
      </c>
      <c r="J850" t="str">
        <f>IF('Crowdfunding Raw Data'!G850="failed", 'Crowdfunding Raw Data'!I850, "")</f>
        <v/>
      </c>
      <c r="K850" t="str">
        <f>IF('Crowdfunding Raw Data'!G850="failed", 'Crowdfunding Raw Data'!G850, "")</f>
        <v/>
      </c>
    </row>
    <row r="851" spans="1:11" x14ac:dyDescent="0.3">
      <c r="A851">
        <v>307</v>
      </c>
      <c r="B851">
        <f>IF('Crowdfunding Raw Data'!G851="Successful", 'Crowdfunding Raw Data'!I851, "")</f>
        <v>307</v>
      </c>
      <c r="C851" t="str">
        <f>IF('Crowdfunding Raw Data'!G851="Successful", 'Crowdfunding Raw Data'!G851, "")</f>
        <v>successful</v>
      </c>
      <c r="J851" t="str">
        <f>IF('Crowdfunding Raw Data'!G851="failed", 'Crowdfunding Raw Data'!I851, "")</f>
        <v/>
      </c>
      <c r="K851" t="str">
        <f>IF('Crowdfunding Raw Data'!G851="failed", 'Crowdfunding Raw Data'!G851, "")</f>
        <v/>
      </c>
    </row>
    <row r="852" spans="1:11" x14ac:dyDescent="0.3">
      <c r="A852">
        <v>1</v>
      </c>
      <c r="B852" t="str">
        <f>IF('Crowdfunding Raw Data'!G852="Successful", 'Crowdfunding Raw Data'!I852, "")</f>
        <v/>
      </c>
      <c r="C852" t="str">
        <f>IF('Crowdfunding Raw Data'!G852="Successful", 'Crowdfunding Raw Data'!G852, "")</f>
        <v/>
      </c>
      <c r="J852">
        <f>IF('Crowdfunding Raw Data'!G852="failed", 'Crowdfunding Raw Data'!I852, "")</f>
        <v>1</v>
      </c>
      <c r="K852" t="str">
        <f>IF('Crowdfunding Raw Data'!G852="failed", 'Crowdfunding Raw Data'!G852, "")</f>
        <v>failed</v>
      </c>
    </row>
    <row r="853" spans="1:11" x14ac:dyDescent="0.3">
      <c r="A853">
        <v>160</v>
      </c>
      <c r="B853">
        <f>IF('Crowdfunding Raw Data'!G853="Successful", 'Crowdfunding Raw Data'!I853, "")</f>
        <v>160</v>
      </c>
      <c r="C853" t="str">
        <f>IF('Crowdfunding Raw Data'!G853="Successful", 'Crowdfunding Raw Data'!G853, "")</f>
        <v>successful</v>
      </c>
      <c r="J853" t="str">
        <f>IF('Crowdfunding Raw Data'!G853="failed", 'Crowdfunding Raw Data'!I853, "")</f>
        <v/>
      </c>
      <c r="K853" t="str">
        <f>IF('Crowdfunding Raw Data'!G853="failed", 'Crowdfunding Raw Data'!G853, "")</f>
        <v/>
      </c>
    </row>
    <row r="854" spans="1:11" x14ac:dyDescent="0.3">
      <c r="A854">
        <v>31</v>
      </c>
      <c r="B854" t="str">
        <f>IF('Crowdfunding Raw Data'!G854="Successful", 'Crowdfunding Raw Data'!I854, "")</f>
        <v/>
      </c>
      <c r="C854" t="str">
        <f>IF('Crowdfunding Raw Data'!G854="Successful", 'Crowdfunding Raw Data'!G854, "")</f>
        <v/>
      </c>
      <c r="J854">
        <f>IF('Crowdfunding Raw Data'!G854="failed", 'Crowdfunding Raw Data'!I854, "")</f>
        <v>31</v>
      </c>
      <c r="K854" t="str">
        <f>IF('Crowdfunding Raw Data'!G854="failed", 'Crowdfunding Raw Data'!G854, "")</f>
        <v>failed</v>
      </c>
    </row>
    <row r="855" spans="1:11" x14ac:dyDescent="0.3">
      <c r="A855">
        <v>1467</v>
      </c>
      <c r="B855">
        <f>IF('Crowdfunding Raw Data'!G855="Successful", 'Crowdfunding Raw Data'!I855, "")</f>
        <v>1467</v>
      </c>
      <c r="C855" t="str">
        <f>IF('Crowdfunding Raw Data'!G855="Successful", 'Crowdfunding Raw Data'!G855, "")</f>
        <v>successful</v>
      </c>
      <c r="J855" t="str">
        <f>IF('Crowdfunding Raw Data'!G855="failed", 'Crowdfunding Raw Data'!I855, "")</f>
        <v/>
      </c>
      <c r="K855" t="str">
        <f>IF('Crowdfunding Raw Data'!G855="failed", 'Crowdfunding Raw Data'!G855, "")</f>
        <v/>
      </c>
    </row>
    <row r="856" spans="1:11" x14ac:dyDescent="0.3">
      <c r="A856">
        <v>2662</v>
      </c>
      <c r="B856">
        <f>IF('Crowdfunding Raw Data'!G856="Successful", 'Crowdfunding Raw Data'!I856, "")</f>
        <v>2662</v>
      </c>
      <c r="C856" t="str">
        <f>IF('Crowdfunding Raw Data'!G856="Successful", 'Crowdfunding Raw Data'!G856, "")</f>
        <v>successful</v>
      </c>
      <c r="J856" t="str">
        <f>IF('Crowdfunding Raw Data'!G856="failed", 'Crowdfunding Raw Data'!I856, "")</f>
        <v/>
      </c>
      <c r="K856" t="str">
        <f>IF('Crowdfunding Raw Data'!G856="failed", 'Crowdfunding Raw Data'!G856, "")</f>
        <v/>
      </c>
    </row>
    <row r="857" spans="1:11" x14ac:dyDescent="0.3">
      <c r="A857">
        <v>452</v>
      </c>
      <c r="B857">
        <f>IF('Crowdfunding Raw Data'!G857="Successful", 'Crowdfunding Raw Data'!I857, "")</f>
        <v>452</v>
      </c>
      <c r="C857" t="str">
        <f>IF('Crowdfunding Raw Data'!G857="Successful", 'Crowdfunding Raw Data'!G857, "")</f>
        <v>successful</v>
      </c>
      <c r="J857" t="str">
        <f>IF('Crowdfunding Raw Data'!G857="failed", 'Crowdfunding Raw Data'!I857, "")</f>
        <v/>
      </c>
      <c r="K857" t="str">
        <f>IF('Crowdfunding Raw Data'!G857="failed", 'Crowdfunding Raw Data'!G857, "")</f>
        <v/>
      </c>
    </row>
    <row r="858" spans="1:11" x14ac:dyDescent="0.3">
      <c r="A858">
        <v>158</v>
      </c>
      <c r="B858">
        <f>IF('Crowdfunding Raw Data'!G858="Successful", 'Crowdfunding Raw Data'!I858, "")</f>
        <v>158</v>
      </c>
      <c r="C858" t="str">
        <f>IF('Crowdfunding Raw Data'!G858="Successful", 'Crowdfunding Raw Data'!G858, "")</f>
        <v>successful</v>
      </c>
      <c r="J858" t="str">
        <f>IF('Crowdfunding Raw Data'!G858="failed", 'Crowdfunding Raw Data'!I858, "")</f>
        <v/>
      </c>
      <c r="K858" t="str">
        <f>IF('Crowdfunding Raw Data'!G858="failed", 'Crowdfunding Raw Data'!G858, "")</f>
        <v/>
      </c>
    </row>
    <row r="859" spans="1:11" x14ac:dyDescent="0.3">
      <c r="A859">
        <v>225</v>
      </c>
      <c r="B859">
        <f>IF('Crowdfunding Raw Data'!G859="Successful", 'Crowdfunding Raw Data'!I859, "")</f>
        <v>225</v>
      </c>
      <c r="C859" t="str">
        <f>IF('Crowdfunding Raw Data'!G859="Successful", 'Crowdfunding Raw Data'!G859, "")</f>
        <v>successful</v>
      </c>
      <c r="J859" t="str">
        <f>IF('Crowdfunding Raw Data'!G859="failed", 'Crowdfunding Raw Data'!I859, "")</f>
        <v/>
      </c>
      <c r="K859" t="str">
        <f>IF('Crowdfunding Raw Data'!G859="failed", 'Crowdfunding Raw Data'!G859, "")</f>
        <v/>
      </c>
    </row>
    <row r="860" spans="1:11" x14ac:dyDescent="0.3">
      <c r="A860">
        <v>35</v>
      </c>
      <c r="B860" t="str">
        <f>IF('Crowdfunding Raw Data'!G860="Successful", 'Crowdfunding Raw Data'!I860, "")</f>
        <v/>
      </c>
      <c r="C860" t="str">
        <f>IF('Crowdfunding Raw Data'!G860="Successful", 'Crowdfunding Raw Data'!G860, "")</f>
        <v/>
      </c>
      <c r="J860">
        <f>IF('Crowdfunding Raw Data'!G860="failed", 'Crowdfunding Raw Data'!I860, "")</f>
        <v>35</v>
      </c>
      <c r="K860" t="str">
        <f>IF('Crowdfunding Raw Data'!G860="failed", 'Crowdfunding Raw Data'!G860, "")</f>
        <v>failed</v>
      </c>
    </row>
    <row r="861" spans="1:11" x14ac:dyDescent="0.3">
      <c r="A861">
        <v>63</v>
      </c>
      <c r="B861" t="str">
        <f>IF('Crowdfunding Raw Data'!G861="Successful", 'Crowdfunding Raw Data'!I861, "")</f>
        <v/>
      </c>
      <c r="C861" t="str">
        <f>IF('Crowdfunding Raw Data'!G861="Successful", 'Crowdfunding Raw Data'!G861, "")</f>
        <v/>
      </c>
      <c r="J861">
        <f>IF('Crowdfunding Raw Data'!G861="failed", 'Crowdfunding Raw Data'!I861, "")</f>
        <v>63</v>
      </c>
      <c r="K861" t="str">
        <f>IF('Crowdfunding Raw Data'!G861="failed", 'Crowdfunding Raw Data'!G861, "")</f>
        <v>failed</v>
      </c>
    </row>
    <row r="862" spans="1:11" x14ac:dyDescent="0.3">
      <c r="A862">
        <v>65</v>
      </c>
      <c r="B862">
        <f>IF('Crowdfunding Raw Data'!G862="Successful", 'Crowdfunding Raw Data'!I862, "")</f>
        <v>65</v>
      </c>
      <c r="C862" t="str">
        <f>IF('Crowdfunding Raw Data'!G862="Successful", 'Crowdfunding Raw Data'!G862, "")</f>
        <v>successful</v>
      </c>
      <c r="J862" t="str">
        <f>IF('Crowdfunding Raw Data'!G862="failed", 'Crowdfunding Raw Data'!I862, "")</f>
        <v/>
      </c>
      <c r="K862" t="str">
        <f>IF('Crowdfunding Raw Data'!G862="failed", 'Crowdfunding Raw Data'!G862, "")</f>
        <v/>
      </c>
    </row>
    <row r="863" spans="1:11" x14ac:dyDescent="0.3">
      <c r="A863">
        <v>163</v>
      </c>
      <c r="B863">
        <f>IF('Crowdfunding Raw Data'!G863="Successful", 'Crowdfunding Raw Data'!I863, "")</f>
        <v>163</v>
      </c>
      <c r="C863" t="str">
        <f>IF('Crowdfunding Raw Data'!G863="Successful", 'Crowdfunding Raw Data'!G863, "")</f>
        <v>successful</v>
      </c>
      <c r="J863" t="str">
        <f>IF('Crowdfunding Raw Data'!G863="failed", 'Crowdfunding Raw Data'!I863, "")</f>
        <v/>
      </c>
      <c r="K863" t="str">
        <f>IF('Crowdfunding Raw Data'!G863="failed", 'Crowdfunding Raw Data'!G863, "")</f>
        <v/>
      </c>
    </row>
    <row r="864" spans="1:11" x14ac:dyDescent="0.3">
      <c r="A864">
        <v>85</v>
      </c>
      <c r="B864">
        <f>IF('Crowdfunding Raw Data'!G864="Successful", 'Crowdfunding Raw Data'!I864, "")</f>
        <v>85</v>
      </c>
      <c r="C864" t="str">
        <f>IF('Crowdfunding Raw Data'!G864="Successful", 'Crowdfunding Raw Data'!G864, "")</f>
        <v>successful</v>
      </c>
      <c r="J864" t="str">
        <f>IF('Crowdfunding Raw Data'!G864="failed", 'Crowdfunding Raw Data'!I864, "")</f>
        <v/>
      </c>
      <c r="K864" t="str">
        <f>IF('Crowdfunding Raw Data'!G864="failed", 'Crowdfunding Raw Data'!G864, "")</f>
        <v/>
      </c>
    </row>
    <row r="865" spans="1:11" x14ac:dyDescent="0.3">
      <c r="A865">
        <v>217</v>
      </c>
      <c r="B865">
        <f>IF('Crowdfunding Raw Data'!G865="Successful", 'Crowdfunding Raw Data'!I865, "")</f>
        <v>217</v>
      </c>
      <c r="C865" t="str">
        <f>IF('Crowdfunding Raw Data'!G865="Successful", 'Crowdfunding Raw Data'!G865, "")</f>
        <v>successful</v>
      </c>
      <c r="J865" t="str">
        <f>IF('Crowdfunding Raw Data'!G865="failed", 'Crowdfunding Raw Data'!I865, "")</f>
        <v/>
      </c>
      <c r="K865" t="str">
        <f>IF('Crowdfunding Raw Data'!G865="failed", 'Crowdfunding Raw Data'!G865, "")</f>
        <v/>
      </c>
    </row>
    <row r="866" spans="1:11" x14ac:dyDescent="0.3">
      <c r="A866">
        <v>150</v>
      </c>
      <c r="B866">
        <f>IF('Crowdfunding Raw Data'!G866="Successful", 'Crowdfunding Raw Data'!I866, "")</f>
        <v>150</v>
      </c>
      <c r="C866" t="str">
        <f>IF('Crowdfunding Raw Data'!G866="Successful", 'Crowdfunding Raw Data'!G866, "")</f>
        <v>successful</v>
      </c>
      <c r="J866" t="str">
        <f>IF('Crowdfunding Raw Data'!G866="failed", 'Crowdfunding Raw Data'!I866, "")</f>
        <v/>
      </c>
      <c r="K866" t="str">
        <f>IF('Crowdfunding Raw Data'!G866="failed", 'Crowdfunding Raw Data'!G866, "")</f>
        <v/>
      </c>
    </row>
    <row r="867" spans="1:11" x14ac:dyDescent="0.3">
      <c r="A867">
        <v>3272</v>
      </c>
      <c r="B867">
        <f>IF('Crowdfunding Raw Data'!G867="Successful", 'Crowdfunding Raw Data'!I867, "")</f>
        <v>3272</v>
      </c>
      <c r="C867" t="str">
        <f>IF('Crowdfunding Raw Data'!G867="Successful", 'Crowdfunding Raw Data'!G867, "")</f>
        <v>successful</v>
      </c>
      <c r="J867" t="str">
        <f>IF('Crowdfunding Raw Data'!G867="failed", 'Crowdfunding Raw Data'!I867, "")</f>
        <v/>
      </c>
      <c r="K867" t="str">
        <f>IF('Crowdfunding Raw Data'!G867="failed", 'Crowdfunding Raw Data'!G867, "")</f>
        <v/>
      </c>
    </row>
    <row r="868" spans="1:11" x14ac:dyDescent="0.3">
      <c r="A868">
        <v>898</v>
      </c>
      <c r="B868" t="str">
        <f>IF('Crowdfunding Raw Data'!G868="Successful", 'Crowdfunding Raw Data'!I868, "")</f>
        <v/>
      </c>
      <c r="C868" t="str">
        <f>IF('Crowdfunding Raw Data'!G868="Successful", 'Crowdfunding Raw Data'!G868, "")</f>
        <v/>
      </c>
      <c r="J868" t="str">
        <f>IF('Crowdfunding Raw Data'!G868="failed", 'Crowdfunding Raw Data'!I868, "")</f>
        <v/>
      </c>
      <c r="K868" t="str">
        <f>IF('Crowdfunding Raw Data'!G868="failed", 'Crowdfunding Raw Data'!G868, "")</f>
        <v/>
      </c>
    </row>
    <row r="869" spans="1:11" x14ac:dyDescent="0.3">
      <c r="A869">
        <v>300</v>
      </c>
      <c r="B869">
        <f>IF('Crowdfunding Raw Data'!G869="Successful", 'Crowdfunding Raw Data'!I869, "")</f>
        <v>300</v>
      </c>
      <c r="C869" t="str">
        <f>IF('Crowdfunding Raw Data'!G869="Successful", 'Crowdfunding Raw Data'!G869, "")</f>
        <v>successful</v>
      </c>
      <c r="J869" t="str">
        <f>IF('Crowdfunding Raw Data'!G869="failed", 'Crowdfunding Raw Data'!I869, "")</f>
        <v/>
      </c>
      <c r="K869" t="str">
        <f>IF('Crowdfunding Raw Data'!G869="failed", 'Crowdfunding Raw Data'!G869, "")</f>
        <v/>
      </c>
    </row>
    <row r="870" spans="1:11" x14ac:dyDescent="0.3">
      <c r="A870">
        <v>126</v>
      </c>
      <c r="B870">
        <f>IF('Crowdfunding Raw Data'!G870="Successful", 'Crowdfunding Raw Data'!I870, "")</f>
        <v>126</v>
      </c>
      <c r="C870" t="str">
        <f>IF('Crowdfunding Raw Data'!G870="Successful", 'Crowdfunding Raw Data'!G870, "")</f>
        <v>successful</v>
      </c>
      <c r="J870" t="str">
        <f>IF('Crowdfunding Raw Data'!G870="failed", 'Crowdfunding Raw Data'!I870, "")</f>
        <v/>
      </c>
      <c r="K870" t="str">
        <f>IF('Crowdfunding Raw Data'!G870="failed", 'Crowdfunding Raw Data'!G870, "")</f>
        <v/>
      </c>
    </row>
    <row r="871" spans="1:11" x14ac:dyDescent="0.3">
      <c r="A871">
        <v>526</v>
      </c>
      <c r="B871" t="str">
        <f>IF('Crowdfunding Raw Data'!G871="Successful", 'Crowdfunding Raw Data'!I871, "")</f>
        <v/>
      </c>
      <c r="C871" t="str">
        <f>IF('Crowdfunding Raw Data'!G871="Successful", 'Crowdfunding Raw Data'!G871, "")</f>
        <v/>
      </c>
      <c r="J871">
        <f>IF('Crowdfunding Raw Data'!G871="failed", 'Crowdfunding Raw Data'!I871, "")</f>
        <v>526</v>
      </c>
      <c r="K871" t="str">
        <f>IF('Crowdfunding Raw Data'!G871="failed", 'Crowdfunding Raw Data'!G871, "")</f>
        <v>failed</v>
      </c>
    </row>
    <row r="872" spans="1:11" x14ac:dyDescent="0.3">
      <c r="A872">
        <v>121</v>
      </c>
      <c r="B872" t="str">
        <f>IF('Crowdfunding Raw Data'!G872="Successful", 'Crowdfunding Raw Data'!I872, "")</f>
        <v/>
      </c>
      <c r="C872" t="str">
        <f>IF('Crowdfunding Raw Data'!G872="Successful", 'Crowdfunding Raw Data'!G872, "")</f>
        <v/>
      </c>
      <c r="J872">
        <f>IF('Crowdfunding Raw Data'!G872="failed", 'Crowdfunding Raw Data'!I872, "")</f>
        <v>121</v>
      </c>
      <c r="K872" t="str">
        <f>IF('Crowdfunding Raw Data'!G872="failed", 'Crowdfunding Raw Data'!G872, "")</f>
        <v>failed</v>
      </c>
    </row>
    <row r="873" spans="1:11" x14ac:dyDescent="0.3">
      <c r="A873">
        <v>2320</v>
      </c>
      <c r="B873">
        <f>IF('Crowdfunding Raw Data'!G873="Successful", 'Crowdfunding Raw Data'!I873, "")</f>
        <v>2320</v>
      </c>
      <c r="C873" t="str">
        <f>IF('Crowdfunding Raw Data'!G873="Successful", 'Crowdfunding Raw Data'!G873, "")</f>
        <v>successful</v>
      </c>
      <c r="J873" t="str">
        <f>IF('Crowdfunding Raw Data'!G873="failed", 'Crowdfunding Raw Data'!I873, "")</f>
        <v/>
      </c>
      <c r="K873" t="str">
        <f>IF('Crowdfunding Raw Data'!G873="failed", 'Crowdfunding Raw Data'!G873, "")</f>
        <v/>
      </c>
    </row>
    <row r="874" spans="1:11" x14ac:dyDescent="0.3">
      <c r="A874">
        <v>81</v>
      </c>
      <c r="B874">
        <f>IF('Crowdfunding Raw Data'!G874="Successful", 'Crowdfunding Raw Data'!I874, "")</f>
        <v>81</v>
      </c>
      <c r="C874" t="str">
        <f>IF('Crowdfunding Raw Data'!G874="Successful", 'Crowdfunding Raw Data'!G874, "")</f>
        <v>successful</v>
      </c>
      <c r="J874" t="str">
        <f>IF('Crowdfunding Raw Data'!G874="failed", 'Crowdfunding Raw Data'!I874, "")</f>
        <v/>
      </c>
      <c r="K874" t="str">
        <f>IF('Crowdfunding Raw Data'!G874="failed", 'Crowdfunding Raw Data'!G874, "")</f>
        <v/>
      </c>
    </row>
    <row r="875" spans="1:11" x14ac:dyDescent="0.3">
      <c r="A875">
        <v>1887</v>
      </c>
      <c r="B875">
        <f>IF('Crowdfunding Raw Data'!G875="Successful", 'Crowdfunding Raw Data'!I875, "")</f>
        <v>1887</v>
      </c>
      <c r="C875" t="str">
        <f>IF('Crowdfunding Raw Data'!G875="Successful", 'Crowdfunding Raw Data'!G875, "")</f>
        <v>successful</v>
      </c>
      <c r="J875" t="str">
        <f>IF('Crowdfunding Raw Data'!G875="failed", 'Crowdfunding Raw Data'!I875, "")</f>
        <v/>
      </c>
      <c r="K875" t="str">
        <f>IF('Crowdfunding Raw Data'!G875="failed", 'Crowdfunding Raw Data'!G875, "")</f>
        <v/>
      </c>
    </row>
    <row r="876" spans="1:11" x14ac:dyDescent="0.3">
      <c r="A876">
        <v>4358</v>
      </c>
      <c r="B876">
        <f>IF('Crowdfunding Raw Data'!G876="Successful", 'Crowdfunding Raw Data'!I876, "")</f>
        <v>4358</v>
      </c>
      <c r="C876" t="str">
        <f>IF('Crowdfunding Raw Data'!G876="Successful", 'Crowdfunding Raw Data'!G876, "")</f>
        <v>successful</v>
      </c>
      <c r="J876" t="str">
        <f>IF('Crowdfunding Raw Data'!G876="failed", 'Crowdfunding Raw Data'!I876, "")</f>
        <v/>
      </c>
      <c r="K876" t="str">
        <f>IF('Crowdfunding Raw Data'!G876="failed", 'Crowdfunding Raw Data'!G876, "")</f>
        <v/>
      </c>
    </row>
    <row r="877" spans="1:11" x14ac:dyDescent="0.3">
      <c r="A877">
        <v>67</v>
      </c>
      <c r="B877" t="str">
        <f>IF('Crowdfunding Raw Data'!G877="Successful", 'Crowdfunding Raw Data'!I877, "")</f>
        <v/>
      </c>
      <c r="C877" t="str">
        <f>IF('Crowdfunding Raw Data'!G877="Successful", 'Crowdfunding Raw Data'!G877, "")</f>
        <v/>
      </c>
      <c r="J877">
        <f>IF('Crowdfunding Raw Data'!G877="failed", 'Crowdfunding Raw Data'!I877, "")</f>
        <v>67</v>
      </c>
      <c r="K877" t="str">
        <f>IF('Crowdfunding Raw Data'!G877="failed", 'Crowdfunding Raw Data'!G877, "")</f>
        <v>failed</v>
      </c>
    </row>
    <row r="878" spans="1:11" x14ac:dyDescent="0.3">
      <c r="A878">
        <v>57</v>
      </c>
      <c r="B878" t="str">
        <f>IF('Crowdfunding Raw Data'!G878="Successful", 'Crowdfunding Raw Data'!I878, "")</f>
        <v/>
      </c>
      <c r="C878" t="str">
        <f>IF('Crowdfunding Raw Data'!G878="Successful", 'Crowdfunding Raw Data'!G878, "")</f>
        <v/>
      </c>
      <c r="J878">
        <f>IF('Crowdfunding Raw Data'!G878="failed", 'Crowdfunding Raw Data'!I878, "")</f>
        <v>57</v>
      </c>
      <c r="K878" t="str">
        <f>IF('Crowdfunding Raw Data'!G878="failed", 'Crowdfunding Raw Data'!G878, "")</f>
        <v>failed</v>
      </c>
    </row>
    <row r="879" spans="1:11" x14ac:dyDescent="0.3">
      <c r="A879">
        <v>1229</v>
      </c>
      <c r="B879" t="str">
        <f>IF('Crowdfunding Raw Data'!G879="Successful", 'Crowdfunding Raw Data'!I879, "")</f>
        <v/>
      </c>
      <c r="C879" t="str">
        <f>IF('Crowdfunding Raw Data'!G879="Successful", 'Crowdfunding Raw Data'!G879, "")</f>
        <v/>
      </c>
      <c r="J879">
        <f>IF('Crowdfunding Raw Data'!G879="failed", 'Crowdfunding Raw Data'!I879, "")</f>
        <v>1229</v>
      </c>
      <c r="K879" t="str">
        <f>IF('Crowdfunding Raw Data'!G879="failed", 'Crowdfunding Raw Data'!G879, "")</f>
        <v>failed</v>
      </c>
    </row>
    <row r="880" spans="1:11" x14ac:dyDescent="0.3">
      <c r="A880">
        <v>12</v>
      </c>
      <c r="B880" t="str">
        <f>IF('Crowdfunding Raw Data'!G880="Successful", 'Crowdfunding Raw Data'!I880, "")</f>
        <v/>
      </c>
      <c r="C880" t="str">
        <f>IF('Crowdfunding Raw Data'!G880="Successful", 'Crowdfunding Raw Data'!G880, "")</f>
        <v/>
      </c>
      <c r="J880">
        <f>IF('Crowdfunding Raw Data'!G880="failed", 'Crowdfunding Raw Data'!I880, "")</f>
        <v>12</v>
      </c>
      <c r="K880" t="str">
        <f>IF('Crowdfunding Raw Data'!G880="failed", 'Crowdfunding Raw Data'!G880, "")</f>
        <v>failed</v>
      </c>
    </row>
    <row r="881" spans="1:11" x14ac:dyDescent="0.3">
      <c r="A881">
        <v>53</v>
      </c>
      <c r="B881">
        <f>IF('Crowdfunding Raw Data'!G881="Successful", 'Crowdfunding Raw Data'!I881, "")</f>
        <v>53</v>
      </c>
      <c r="C881" t="str">
        <f>IF('Crowdfunding Raw Data'!G881="Successful", 'Crowdfunding Raw Data'!G881, "")</f>
        <v>successful</v>
      </c>
      <c r="J881" t="str">
        <f>IF('Crowdfunding Raw Data'!G881="failed", 'Crowdfunding Raw Data'!I881, "")</f>
        <v/>
      </c>
      <c r="K881" t="str">
        <f>IF('Crowdfunding Raw Data'!G881="failed", 'Crowdfunding Raw Data'!G881, "")</f>
        <v/>
      </c>
    </row>
    <row r="882" spans="1:11" x14ac:dyDescent="0.3">
      <c r="A882">
        <v>2414</v>
      </c>
      <c r="B882">
        <f>IF('Crowdfunding Raw Data'!G882="Successful", 'Crowdfunding Raw Data'!I882, "")</f>
        <v>2414</v>
      </c>
      <c r="C882" t="str">
        <f>IF('Crowdfunding Raw Data'!G882="Successful", 'Crowdfunding Raw Data'!G882, "")</f>
        <v>successful</v>
      </c>
      <c r="J882" t="str">
        <f>IF('Crowdfunding Raw Data'!G882="failed", 'Crowdfunding Raw Data'!I882, "")</f>
        <v/>
      </c>
      <c r="K882" t="str">
        <f>IF('Crowdfunding Raw Data'!G882="failed", 'Crowdfunding Raw Data'!G882, "")</f>
        <v/>
      </c>
    </row>
    <row r="883" spans="1:11" x14ac:dyDescent="0.3">
      <c r="A883">
        <v>452</v>
      </c>
      <c r="B883" t="str">
        <f>IF('Crowdfunding Raw Data'!G883="Successful", 'Crowdfunding Raw Data'!I883, "")</f>
        <v/>
      </c>
      <c r="C883" t="str">
        <f>IF('Crowdfunding Raw Data'!G883="Successful", 'Crowdfunding Raw Data'!G883, "")</f>
        <v/>
      </c>
      <c r="J883">
        <f>IF('Crowdfunding Raw Data'!G883="failed", 'Crowdfunding Raw Data'!I883, "")</f>
        <v>452</v>
      </c>
      <c r="K883" t="str">
        <f>IF('Crowdfunding Raw Data'!G883="failed", 'Crowdfunding Raw Data'!G883, "")</f>
        <v>failed</v>
      </c>
    </row>
    <row r="884" spans="1:11" x14ac:dyDescent="0.3">
      <c r="A884">
        <v>80</v>
      </c>
      <c r="B884">
        <f>IF('Crowdfunding Raw Data'!G884="Successful", 'Crowdfunding Raw Data'!I884, "")</f>
        <v>80</v>
      </c>
      <c r="C884" t="str">
        <f>IF('Crowdfunding Raw Data'!G884="Successful", 'Crowdfunding Raw Data'!G884, "")</f>
        <v>successful</v>
      </c>
      <c r="J884" t="str">
        <f>IF('Crowdfunding Raw Data'!G884="failed", 'Crowdfunding Raw Data'!I884, "")</f>
        <v/>
      </c>
      <c r="K884" t="str">
        <f>IF('Crowdfunding Raw Data'!G884="failed", 'Crowdfunding Raw Data'!G884, "")</f>
        <v/>
      </c>
    </row>
    <row r="885" spans="1:11" x14ac:dyDescent="0.3">
      <c r="A885">
        <v>193</v>
      </c>
      <c r="B885">
        <f>IF('Crowdfunding Raw Data'!G885="Successful", 'Crowdfunding Raw Data'!I885, "")</f>
        <v>193</v>
      </c>
      <c r="C885" t="str">
        <f>IF('Crowdfunding Raw Data'!G885="Successful", 'Crowdfunding Raw Data'!G885, "")</f>
        <v>successful</v>
      </c>
      <c r="J885" t="str">
        <f>IF('Crowdfunding Raw Data'!G885="failed", 'Crowdfunding Raw Data'!I885, "")</f>
        <v/>
      </c>
      <c r="K885" t="str">
        <f>IF('Crowdfunding Raw Data'!G885="failed", 'Crowdfunding Raw Data'!G885, "")</f>
        <v/>
      </c>
    </row>
    <row r="886" spans="1:11" x14ac:dyDescent="0.3">
      <c r="A886">
        <v>1886</v>
      </c>
      <c r="B886" t="str">
        <f>IF('Crowdfunding Raw Data'!G886="Successful", 'Crowdfunding Raw Data'!I886, "")</f>
        <v/>
      </c>
      <c r="C886" t="str">
        <f>IF('Crowdfunding Raw Data'!G886="Successful", 'Crowdfunding Raw Data'!G886, "")</f>
        <v/>
      </c>
      <c r="J886">
        <f>IF('Crowdfunding Raw Data'!G886="failed", 'Crowdfunding Raw Data'!I886, "")</f>
        <v>1886</v>
      </c>
      <c r="K886" t="str">
        <f>IF('Crowdfunding Raw Data'!G886="failed", 'Crowdfunding Raw Data'!G886, "")</f>
        <v>failed</v>
      </c>
    </row>
    <row r="887" spans="1:11" x14ac:dyDescent="0.3">
      <c r="A887">
        <v>52</v>
      </c>
      <c r="B887">
        <f>IF('Crowdfunding Raw Data'!G887="Successful", 'Crowdfunding Raw Data'!I887, "")</f>
        <v>52</v>
      </c>
      <c r="C887" t="str">
        <f>IF('Crowdfunding Raw Data'!G887="Successful", 'Crowdfunding Raw Data'!G887, "")</f>
        <v>successful</v>
      </c>
      <c r="J887" t="str">
        <f>IF('Crowdfunding Raw Data'!G887="failed", 'Crowdfunding Raw Data'!I887, "")</f>
        <v/>
      </c>
      <c r="K887" t="str">
        <f>IF('Crowdfunding Raw Data'!G887="failed", 'Crowdfunding Raw Data'!G887, "")</f>
        <v/>
      </c>
    </row>
    <row r="888" spans="1:11" x14ac:dyDescent="0.3">
      <c r="A888">
        <v>1825</v>
      </c>
      <c r="B888" t="str">
        <f>IF('Crowdfunding Raw Data'!G888="Successful", 'Crowdfunding Raw Data'!I888, "")</f>
        <v/>
      </c>
      <c r="C888" t="str">
        <f>IF('Crowdfunding Raw Data'!G888="Successful", 'Crowdfunding Raw Data'!G888, "")</f>
        <v/>
      </c>
      <c r="J888">
        <f>IF('Crowdfunding Raw Data'!G888="failed", 'Crowdfunding Raw Data'!I888, "")</f>
        <v>1825</v>
      </c>
      <c r="K888" t="str">
        <f>IF('Crowdfunding Raw Data'!G888="failed", 'Crowdfunding Raw Data'!G888, "")</f>
        <v>failed</v>
      </c>
    </row>
    <row r="889" spans="1:11" x14ac:dyDescent="0.3">
      <c r="A889">
        <v>31</v>
      </c>
      <c r="B889" t="str">
        <f>IF('Crowdfunding Raw Data'!G889="Successful", 'Crowdfunding Raw Data'!I889, "")</f>
        <v/>
      </c>
      <c r="C889" t="str">
        <f>IF('Crowdfunding Raw Data'!G889="Successful", 'Crowdfunding Raw Data'!G889, "")</f>
        <v/>
      </c>
      <c r="J889">
        <f>IF('Crowdfunding Raw Data'!G889="failed", 'Crowdfunding Raw Data'!I889, "")</f>
        <v>31</v>
      </c>
      <c r="K889" t="str">
        <f>IF('Crowdfunding Raw Data'!G889="failed", 'Crowdfunding Raw Data'!G889, "")</f>
        <v>failed</v>
      </c>
    </row>
    <row r="890" spans="1:11" x14ac:dyDescent="0.3">
      <c r="A890">
        <v>290</v>
      </c>
      <c r="B890">
        <f>IF('Crowdfunding Raw Data'!G890="Successful", 'Crowdfunding Raw Data'!I890, "")</f>
        <v>290</v>
      </c>
      <c r="C890" t="str">
        <f>IF('Crowdfunding Raw Data'!G890="Successful", 'Crowdfunding Raw Data'!G890, "")</f>
        <v>successful</v>
      </c>
      <c r="J890" t="str">
        <f>IF('Crowdfunding Raw Data'!G890="failed", 'Crowdfunding Raw Data'!I890, "")</f>
        <v/>
      </c>
      <c r="K890" t="str">
        <f>IF('Crowdfunding Raw Data'!G890="failed", 'Crowdfunding Raw Data'!G890, "")</f>
        <v/>
      </c>
    </row>
    <row r="891" spans="1:11" x14ac:dyDescent="0.3">
      <c r="A891">
        <v>122</v>
      </c>
      <c r="B891">
        <f>IF('Crowdfunding Raw Data'!G891="Successful", 'Crowdfunding Raw Data'!I891, "")</f>
        <v>122</v>
      </c>
      <c r="C891" t="str">
        <f>IF('Crowdfunding Raw Data'!G891="Successful", 'Crowdfunding Raw Data'!G891, "")</f>
        <v>successful</v>
      </c>
      <c r="J891" t="str">
        <f>IF('Crowdfunding Raw Data'!G891="failed", 'Crowdfunding Raw Data'!I891, "")</f>
        <v/>
      </c>
      <c r="K891" t="str">
        <f>IF('Crowdfunding Raw Data'!G891="failed", 'Crowdfunding Raw Data'!G891, "")</f>
        <v/>
      </c>
    </row>
    <row r="892" spans="1:11" x14ac:dyDescent="0.3">
      <c r="A892">
        <v>1470</v>
      </c>
      <c r="B892">
        <f>IF('Crowdfunding Raw Data'!G892="Successful", 'Crowdfunding Raw Data'!I892, "")</f>
        <v>1470</v>
      </c>
      <c r="C892" t="str">
        <f>IF('Crowdfunding Raw Data'!G892="Successful", 'Crowdfunding Raw Data'!G892, "")</f>
        <v>successful</v>
      </c>
      <c r="J892" t="str">
        <f>IF('Crowdfunding Raw Data'!G892="failed", 'Crowdfunding Raw Data'!I892, "")</f>
        <v/>
      </c>
      <c r="K892" t="str">
        <f>IF('Crowdfunding Raw Data'!G892="failed", 'Crowdfunding Raw Data'!G892, "")</f>
        <v/>
      </c>
    </row>
    <row r="893" spans="1:11" x14ac:dyDescent="0.3">
      <c r="A893">
        <v>165</v>
      </c>
      <c r="B893">
        <f>IF('Crowdfunding Raw Data'!G893="Successful", 'Crowdfunding Raw Data'!I893, "")</f>
        <v>165</v>
      </c>
      <c r="C893" t="str">
        <f>IF('Crowdfunding Raw Data'!G893="Successful", 'Crowdfunding Raw Data'!G893, "")</f>
        <v>successful</v>
      </c>
      <c r="J893" t="str">
        <f>IF('Crowdfunding Raw Data'!G893="failed", 'Crowdfunding Raw Data'!I893, "")</f>
        <v/>
      </c>
      <c r="K893" t="str">
        <f>IF('Crowdfunding Raw Data'!G893="failed", 'Crowdfunding Raw Data'!G893, "")</f>
        <v/>
      </c>
    </row>
    <row r="894" spans="1:11" x14ac:dyDescent="0.3">
      <c r="A894">
        <v>182</v>
      </c>
      <c r="B894">
        <f>IF('Crowdfunding Raw Data'!G894="Successful", 'Crowdfunding Raw Data'!I894, "")</f>
        <v>182</v>
      </c>
      <c r="C894" t="str">
        <f>IF('Crowdfunding Raw Data'!G894="Successful", 'Crowdfunding Raw Data'!G894, "")</f>
        <v>successful</v>
      </c>
      <c r="J894" t="str">
        <f>IF('Crowdfunding Raw Data'!G894="failed", 'Crowdfunding Raw Data'!I894, "")</f>
        <v/>
      </c>
      <c r="K894" t="str">
        <f>IF('Crowdfunding Raw Data'!G894="failed", 'Crowdfunding Raw Data'!G894, "")</f>
        <v/>
      </c>
    </row>
    <row r="895" spans="1:11" x14ac:dyDescent="0.3">
      <c r="A895">
        <v>199</v>
      </c>
      <c r="B895">
        <f>IF('Crowdfunding Raw Data'!G895="Successful", 'Crowdfunding Raw Data'!I895, "")</f>
        <v>199</v>
      </c>
      <c r="C895" t="str">
        <f>IF('Crowdfunding Raw Data'!G895="Successful", 'Crowdfunding Raw Data'!G895, "")</f>
        <v>successful</v>
      </c>
      <c r="J895" t="str">
        <f>IF('Crowdfunding Raw Data'!G895="failed", 'Crowdfunding Raw Data'!I895, "")</f>
        <v/>
      </c>
      <c r="K895" t="str">
        <f>IF('Crowdfunding Raw Data'!G895="failed", 'Crowdfunding Raw Data'!G895, "")</f>
        <v/>
      </c>
    </row>
    <row r="896" spans="1:11" x14ac:dyDescent="0.3">
      <c r="A896">
        <v>56</v>
      </c>
      <c r="B896">
        <f>IF('Crowdfunding Raw Data'!G896="Successful", 'Crowdfunding Raw Data'!I896, "")</f>
        <v>56</v>
      </c>
      <c r="C896" t="str">
        <f>IF('Crowdfunding Raw Data'!G896="Successful", 'Crowdfunding Raw Data'!G896, "")</f>
        <v>successful</v>
      </c>
      <c r="J896" t="str">
        <f>IF('Crowdfunding Raw Data'!G896="failed", 'Crowdfunding Raw Data'!I896, "")</f>
        <v/>
      </c>
      <c r="K896" t="str">
        <f>IF('Crowdfunding Raw Data'!G896="failed", 'Crowdfunding Raw Data'!G896, "")</f>
        <v/>
      </c>
    </row>
    <row r="897" spans="1:11" x14ac:dyDescent="0.3">
      <c r="A897">
        <v>107</v>
      </c>
      <c r="B897" t="str">
        <f>IF('Crowdfunding Raw Data'!G897="Successful", 'Crowdfunding Raw Data'!I897, "")</f>
        <v/>
      </c>
      <c r="C897" t="str">
        <f>IF('Crowdfunding Raw Data'!G897="Successful", 'Crowdfunding Raw Data'!G897, "")</f>
        <v/>
      </c>
      <c r="J897">
        <f>IF('Crowdfunding Raw Data'!G897="failed", 'Crowdfunding Raw Data'!I897, "")</f>
        <v>107</v>
      </c>
      <c r="K897" t="str">
        <f>IF('Crowdfunding Raw Data'!G897="failed", 'Crowdfunding Raw Data'!G897, "")</f>
        <v>failed</v>
      </c>
    </row>
    <row r="898" spans="1:11" x14ac:dyDescent="0.3">
      <c r="A898">
        <v>1460</v>
      </c>
      <c r="B898">
        <f>IF('Crowdfunding Raw Data'!G898="Successful", 'Crowdfunding Raw Data'!I898, "")</f>
        <v>1460</v>
      </c>
      <c r="C898" t="str">
        <f>IF('Crowdfunding Raw Data'!G898="Successful", 'Crowdfunding Raw Data'!G898, "")</f>
        <v>successful</v>
      </c>
      <c r="J898" t="str">
        <f>IF('Crowdfunding Raw Data'!G898="failed", 'Crowdfunding Raw Data'!I898, "")</f>
        <v/>
      </c>
      <c r="K898" t="str">
        <f>IF('Crowdfunding Raw Data'!G898="failed", 'Crowdfunding Raw Data'!G898, "")</f>
        <v/>
      </c>
    </row>
    <row r="899" spans="1:11" x14ac:dyDescent="0.3">
      <c r="A899">
        <v>27</v>
      </c>
      <c r="B899" t="str">
        <f>IF('Crowdfunding Raw Data'!G899="Successful", 'Crowdfunding Raw Data'!I899, "")</f>
        <v/>
      </c>
      <c r="C899" t="str">
        <f>IF('Crowdfunding Raw Data'!G899="Successful", 'Crowdfunding Raw Data'!G899, "")</f>
        <v/>
      </c>
      <c r="J899">
        <f>IF('Crowdfunding Raw Data'!G899="failed", 'Crowdfunding Raw Data'!I899, "")</f>
        <v>27</v>
      </c>
      <c r="K899" t="str">
        <f>IF('Crowdfunding Raw Data'!G899="failed", 'Crowdfunding Raw Data'!G899, "")</f>
        <v>failed</v>
      </c>
    </row>
    <row r="900" spans="1:11" x14ac:dyDescent="0.3">
      <c r="A900">
        <v>1221</v>
      </c>
      <c r="B900" t="str">
        <f>IF('Crowdfunding Raw Data'!G900="Successful", 'Crowdfunding Raw Data'!I900, "")</f>
        <v/>
      </c>
      <c r="C900" t="str">
        <f>IF('Crowdfunding Raw Data'!G900="Successful", 'Crowdfunding Raw Data'!G900, "")</f>
        <v/>
      </c>
      <c r="J900">
        <f>IF('Crowdfunding Raw Data'!G900="failed", 'Crowdfunding Raw Data'!I900, "")</f>
        <v>1221</v>
      </c>
      <c r="K900" t="str">
        <f>IF('Crowdfunding Raw Data'!G900="failed", 'Crowdfunding Raw Data'!G900, "")</f>
        <v>failed</v>
      </c>
    </row>
    <row r="901" spans="1:11" x14ac:dyDescent="0.3">
      <c r="A901">
        <v>123</v>
      </c>
      <c r="B901">
        <f>IF('Crowdfunding Raw Data'!G901="Successful", 'Crowdfunding Raw Data'!I901, "")</f>
        <v>123</v>
      </c>
      <c r="C901" t="str">
        <f>IF('Crowdfunding Raw Data'!G901="Successful", 'Crowdfunding Raw Data'!G901, "")</f>
        <v>successful</v>
      </c>
      <c r="J901" t="str">
        <f>IF('Crowdfunding Raw Data'!G901="failed", 'Crowdfunding Raw Data'!I901, "")</f>
        <v/>
      </c>
      <c r="K901" t="str">
        <f>IF('Crowdfunding Raw Data'!G901="failed", 'Crowdfunding Raw Data'!G901, "")</f>
        <v/>
      </c>
    </row>
    <row r="902" spans="1:11" x14ac:dyDescent="0.3">
      <c r="A902">
        <v>1</v>
      </c>
      <c r="B902" t="str">
        <f>IF('Crowdfunding Raw Data'!G902="Successful", 'Crowdfunding Raw Data'!I902, "")</f>
        <v/>
      </c>
      <c r="C902" t="str">
        <f>IF('Crowdfunding Raw Data'!G902="Successful", 'Crowdfunding Raw Data'!G902, "")</f>
        <v/>
      </c>
      <c r="J902">
        <f>IF('Crowdfunding Raw Data'!G902="failed", 'Crowdfunding Raw Data'!I902, "")</f>
        <v>1</v>
      </c>
      <c r="K902" t="str">
        <f>IF('Crowdfunding Raw Data'!G902="failed", 'Crowdfunding Raw Data'!G902, "")</f>
        <v>failed</v>
      </c>
    </row>
    <row r="903" spans="1:11" x14ac:dyDescent="0.3">
      <c r="A903">
        <v>159</v>
      </c>
      <c r="B903">
        <f>IF('Crowdfunding Raw Data'!G903="Successful", 'Crowdfunding Raw Data'!I903, "")</f>
        <v>159</v>
      </c>
      <c r="C903" t="str">
        <f>IF('Crowdfunding Raw Data'!G903="Successful", 'Crowdfunding Raw Data'!G903, "")</f>
        <v>successful</v>
      </c>
      <c r="J903" t="str">
        <f>IF('Crowdfunding Raw Data'!G903="failed", 'Crowdfunding Raw Data'!I903, "")</f>
        <v/>
      </c>
      <c r="K903" t="str">
        <f>IF('Crowdfunding Raw Data'!G903="failed", 'Crowdfunding Raw Data'!G903, "")</f>
        <v/>
      </c>
    </row>
    <row r="904" spans="1:11" x14ac:dyDescent="0.3">
      <c r="A904">
        <v>110</v>
      </c>
      <c r="B904">
        <f>IF('Crowdfunding Raw Data'!G904="Successful", 'Crowdfunding Raw Data'!I904, "")</f>
        <v>110</v>
      </c>
      <c r="C904" t="str">
        <f>IF('Crowdfunding Raw Data'!G904="Successful", 'Crowdfunding Raw Data'!G904, "")</f>
        <v>successful</v>
      </c>
      <c r="J904" t="str">
        <f>IF('Crowdfunding Raw Data'!G904="failed", 'Crowdfunding Raw Data'!I904, "")</f>
        <v/>
      </c>
      <c r="K904" t="str">
        <f>IF('Crowdfunding Raw Data'!G904="failed", 'Crowdfunding Raw Data'!G904, "")</f>
        <v/>
      </c>
    </row>
    <row r="905" spans="1:11" x14ac:dyDescent="0.3">
      <c r="A905">
        <v>14</v>
      </c>
      <c r="B905" t="str">
        <f>IF('Crowdfunding Raw Data'!G905="Successful", 'Crowdfunding Raw Data'!I905, "")</f>
        <v/>
      </c>
      <c r="C905" t="str">
        <f>IF('Crowdfunding Raw Data'!G905="Successful", 'Crowdfunding Raw Data'!G905, "")</f>
        <v/>
      </c>
      <c r="J905" t="str">
        <f>IF('Crowdfunding Raw Data'!G905="failed", 'Crowdfunding Raw Data'!I905, "")</f>
        <v/>
      </c>
      <c r="K905" t="str">
        <f>IF('Crowdfunding Raw Data'!G905="failed", 'Crowdfunding Raw Data'!G905, "")</f>
        <v/>
      </c>
    </row>
    <row r="906" spans="1:11" x14ac:dyDescent="0.3">
      <c r="A906">
        <v>16</v>
      </c>
      <c r="B906" t="str">
        <f>IF('Crowdfunding Raw Data'!G906="Successful", 'Crowdfunding Raw Data'!I906, "")</f>
        <v/>
      </c>
      <c r="C906" t="str">
        <f>IF('Crowdfunding Raw Data'!G906="Successful", 'Crowdfunding Raw Data'!G906, "")</f>
        <v/>
      </c>
      <c r="J906">
        <f>IF('Crowdfunding Raw Data'!G906="failed", 'Crowdfunding Raw Data'!I906, "")</f>
        <v>16</v>
      </c>
      <c r="K906" t="str">
        <f>IF('Crowdfunding Raw Data'!G906="failed", 'Crowdfunding Raw Data'!G906, "")</f>
        <v>failed</v>
      </c>
    </row>
    <row r="907" spans="1:11" x14ac:dyDescent="0.3">
      <c r="A907">
        <v>236</v>
      </c>
      <c r="B907">
        <f>IF('Crowdfunding Raw Data'!G907="Successful", 'Crowdfunding Raw Data'!I907, "")</f>
        <v>236</v>
      </c>
      <c r="C907" t="str">
        <f>IF('Crowdfunding Raw Data'!G907="Successful", 'Crowdfunding Raw Data'!G907, "")</f>
        <v>successful</v>
      </c>
      <c r="J907" t="str">
        <f>IF('Crowdfunding Raw Data'!G907="failed", 'Crowdfunding Raw Data'!I907, "")</f>
        <v/>
      </c>
      <c r="K907" t="str">
        <f>IF('Crowdfunding Raw Data'!G907="failed", 'Crowdfunding Raw Data'!G907, "")</f>
        <v/>
      </c>
    </row>
    <row r="908" spans="1:11" x14ac:dyDescent="0.3">
      <c r="A908">
        <v>191</v>
      </c>
      <c r="B908">
        <f>IF('Crowdfunding Raw Data'!G908="Successful", 'Crowdfunding Raw Data'!I908, "")</f>
        <v>191</v>
      </c>
      <c r="C908" t="str">
        <f>IF('Crowdfunding Raw Data'!G908="Successful", 'Crowdfunding Raw Data'!G908, "")</f>
        <v>successful</v>
      </c>
      <c r="J908" t="str">
        <f>IF('Crowdfunding Raw Data'!G908="failed", 'Crowdfunding Raw Data'!I908, "")</f>
        <v/>
      </c>
      <c r="K908" t="str">
        <f>IF('Crowdfunding Raw Data'!G908="failed", 'Crowdfunding Raw Data'!G908, "")</f>
        <v/>
      </c>
    </row>
    <row r="909" spans="1:11" x14ac:dyDescent="0.3">
      <c r="A909">
        <v>41</v>
      </c>
      <c r="B909" t="str">
        <f>IF('Crowdfunding Raw Data'!G909="Successful", 'Crowdfunding Raw Data'!I909, "")</f>
        <v/>
      </c>
      <c r="C909" t="str">
        <f>IF('Crowdfunding Raw Data'!G909="Successful", 'Crowdfunding Raw Data'!G909, "")</f>
        <v/>
      </c>
      <c r="J909">
        <f>IF('Crowdfunding Raw Data'!G909="failed", 'Crowdfunding Raw Data'!I909, "")</f>
        <v>41</v>
      </c>
      <c r="K909" t="str">
        <f>IF('Crowdfunding Raw Data'!G909="failed", 'Crowdfunding Raw Data'!G909, "")</f>
        <v>failed</v>
      </c>
    </row>
    <row r="910" spans="1:11" x14ac:dyDescent="0.3">
      <c r="A910">
        <v>3934</v>
      </c>
      <c r="B910">
        <f>IF('Crowdfunding Raw Data'!G910="Successful", 'Crowdfunding Raw Data'!I910, "")</f>
        <v>3934</v>
      </c>
      <c r="C910" t="str">
        <f>IF('Crowdfunding Raw Data'!G910="Successful", 'Crowdfunding Raw Data'!G910, "")</f>
        <v>successful</v>
      </c>
      <c r="J910" t="str">
        <f>IF('Crowdfunding Raw Data'!G910="failed", 'Crowdfunding Raw Data'!I910, "")</f>
        <v/>
      </c>
      <c r="K910" t="str">
        <f>IF('Crowdfunding Raw Data'!G910="failed", 'Crowdfunding Raw Data'!G910, "")</f>
        <v/>
      </c>
    </row>
    <row r="911" spans="1:11" x14ac:dyDescent="0.3">
      <c r="A911">
        <v>80</v>
      </c>
      <c r="B911">
        <f>IF('Crowdfunding Raw Data'!G911="Successful", 'Crowdfunding Raw Data'!I911, "")</f>
        <v>80</v>
      </c>
      <c r="C911" t="str">
        <f>IF('Crowdfunding Raw Data'!G911="Successful", 'Crowdfunding Raw Data'!G911, "")</f>
        <v>successful</v>
      </c>
      <c r="J911" t="str">
        <f>IF('Crowdfunding Raw Data'!G911="failed", 'Crowdfunding Raw Data'!I911, "")</f>
        <v/>
      </c>
      <c r="K911" t="str">
        <f>IF('Crowdfunding Raw Data'!G911="failed", 'Crowdfunding Raw Data'!G911, "")</f>
        <v/>
      </c>
    </row>
    <row r="912" spans="1:11" x14ac:dyDescent="0.3">
      <c r="A912">
        <v>296</v>
      </c>
      <c r="B912" t="str">
        <f>IF('Crowdfunding Raw Data'!G912="Successful", 'Crowdfunding Raw Data'!I912, "")</f>
        <v/>
      </c>
      <c r="C912" t="str">
        <f>IF('Crowdfunding Raw Data'!G912="Successful", 'Crowdfunding Raw Data'!G912, "")</f>
        <v/>
      </c>
      <c r="J912" t="str">
        <f>IF('Crowdfunding Raw Data'!G912="failed", 'Crowdfunding Raw Data'!I912, "")</f>
        <v/>
      </c>
      <c r="K912" t="str">
        <f>IF('Crowdfunding Raw Data'!G912="failed", 'Crowdfunding Raw Data'!G912, "")</f>
        <v/>
      </c>
    </row>
    <row r="913" spans="1:11" x14ac:dyDescent="0.3">
      <c r="A913">
        <v>462</v>
      </c>
      <c r="B913">
        <f>IF('Crowdfunding Raw Data'!G913="Successful", 'Crowdfunding Raw Data'!I913, "")</f>
        <v>462</v>
      </c>
      <c r="C913" t="str">
        <f>IF('Crowdfunding Raw Data'!G913="Successful", 'Crowdfunding Raw Data'!G913, "")</f>
        <v>successful</v>
      </c>
      <c r="J913" t="str">
        <f>IF('Crowdfunding Raw Data'!G913="failed", 'Crowdfunding Raw Data'!I913, "")</f>
        <v/>
      </c>
      <c r="K913" t="str">
        <f>IF('Crowdfunding Raw Data'!G913="failed", 'Crowdfunding Raw Data'!G913, "")</f>
        <v/>
      </c>
    </row>
    <row r="914" spans="1:11" x14ac:dyDescent="0.3">
      <c r="A914">
        <v>179</v>
      </c>
      <c r="B914">
        <f>IF('Crowdfunding Raw Data'!G914="Successful", 'Crowdfunding Raw Data'!I914, "")</f>
        <v>179</v>
      </c>
      <c r="C914" t="str">
        <f>IF('Crowdfunding Raw Data'!G914="Successful", 'Crowdfunding Raw Data'!G914, "")</f>
        <v>successful</v>
      </c>
      <c r="J914" t="str">
        <f>IF('Crowdfunding Raw Data'!G914="failed", 'Crowdfunding Raw Data'!I914, "")</f>
        <v/>
      </c>
      <c r="K914" t="str">
        <f>IF('Crowdfunding Raw Data'!G914="failed", 'Crowdfunding Raw Data'!G914, "")</f>
        <v/>
      </c>
    </row>
    <row r="915" spans="1:11" x14ac:dyDescent="0.3">
      <c r="A915">
        <v>523</v>
      </c>
      <c r="B915" t="str">
        <f>IF('Crowdfunding Raw Data'!G915="Successful", 'Crowdfunding Raw Data'!I915, "")</f>
        <v/>
      </c>
      <c r="C915" t="str">
        <f>IF('Crowdfunding Raw Data'!G915="Successful", 'Crowdfunding Raw Data'!G915, "")</f>
        <v/>
      </c>
      <c r="J915">
        <f>IF('Crowdfunding Raw Data'!G915="failed", 'Crowdfunding Raw Data'!I915, "")</f>
        <v>523</v>
      </c>
      <c r="K915" t="str">
        <f>IF('Crowdfunding Raw Data'!G915="failed", 'Crowdfunding Raw Data'!G915, "")</f>
        <v>failed</v>
      </c>
    </row>
    <row r="916" spans="1:11" x14ac:dyDescent="0.3">
      <c r="A916">
        <v>141</v>
      </c>
      <c r="B916" t="str">
        <f>IF('Crowdfunding Raw Data'!G916="Successful", 'Crowdfunding Raw Data'!I916, "")</f>
        <v/>
      </c>
      <c r="C916" t="str">
        <f>IF('Crowdfunding Raw Data'!G916="Successful", 'Crowdfunding Raw Data'!G916, "")</f>
        <v/>
      </c>
      <c r="J916">
        <f>IF('Crowdfunding Raw Data'!G916="failed", 'Crowdfunding Raw Data'!I916, "")</f>
        <v>141</v>
      </c>
      <c r="K916" t="str">
        <f>IF('Crowdfunding Raw Data'!G916="failed", 'Crowdfunding Raw Data'!G916, "")</f>
        <v>failed</v>
      </c>
    </row>
    <row r="917" spans="1:11" x14ac:dyDescent="0.3">
      <c r="A917">
        <v>1866</v>
      </c>
      <c r="B917">
        <f>IF('Crowdfunding Raw Data'!G917="Successful", 'Crowdfunding Raw Data'!I917, "")</f>
        <v>1866</v>
      </c>
      <c r="C917" t="str">
        <f>IF('Crowdfunding Raw Data'!G917="Successful", 'Crowdfunding Raw Data'!G917, "")</f>
        <v>successful</v>
      </c>
      <c r="J917" t="str">
        <f>IF('Crowdfunding Raw Data'!G917="failed", 'Crowdfunding Raw Data'!I917, "")</f>
        <v/>
      </c>
      <c r="K917" t="str">
        <f>IF('Crowdfunding Raw Data'!G917="failed", 'Crowdfunding Raw Data'!G917, "")</f>
        <v/>
      </c>
    </row>
    <row r="918" spans="1:11" x14ac:dyDescent="0.3">
      <c r="A918">
        <v>52</v>
      </c>
      <c r="B918" t="str">
        <f>IF('Crowdfunding Raw Data'!G918="Successful", 'Crowdfunding Raw Data'!I918, "")</f>
        <v/>
      </c>
      <c r="C918" t="str">
        <f>IF('Crowdfunding Raw Data'!G918="Successful", 'Crowdfunding Raw Data'!G918, "")</f>
        <v/>
      </c>
      <c r="J918">
        <f>IF('Crowdfunding Raw Data'!G918="failed", 'Crowdfunding Raw Data'!I918, "")</f>
        <v>52</v>
      </c>
      <c r="K918" t="str">
        <f>IF('Crowdfunding Raw Data'!G918="failed", 'Crowdfunding Raw Data'!G918, "")</f>
        <v>failed</v>
      </c>
    </row>
    <row r="919" spans="1:11" x14ac:dyDescent="0.3">
      <c r="A919">
        <v>27</v>
      </c>
      <c r="B919" t="str">
        <f>IF('Crowdfunding Raw Data'!G919="Successful", 'Crowdfunding Raw Data'!I919, "")</f>
        <v/>
      </c>
      <c r="C919" t="str">
        <f>IF('Crowdfunding Raw Data'!G919="Successful", 'Crowdfunding Raw Data'!G919, "")</f>
        <v/>
      </c>
      <c r="J919" t="str">
        <f>IF('Crowdfunding Raw Data'!G919="failed", 'Crowdfunding Raw Data'!I919, "")</f>
        <v/>
      </c>
      <c r="K919" t="str">
        <f>IF('Crowdfunding Raw Data'!G919="failed", 'Crowdfunding Raw Data'!G919, "")</f>
        <v/>
      </c>
    </row>
    <row r="920" spans="1:11" x14ac:dyDescent="0.3">
      <c r="A920">
        <v>156</v>
      </c>
      <c r="B920">
        <f>IF('Crowdfunding Raw Data'!G920="Successful", 'Crowdfunding Raw Data'!I920, "")</f>
        <v>156</v>
      </c>
      <c r="C920" t="str">
        <f>IF('Crowdfunding Raw Data'!G920="Successful", 'Crowdfunding Raw Data'!G920, "")</f>
        <v>successful</v>
      </c>
      <c r="J920" t="str">
        <f>IF('Crowdfunding Raw Data'!G920="failed", 'Crowdfunding Raw Data'!I920, "")</f>
        <v/>
      </c>
      <c r="K920" t="str">
        <f>IF('Crowdfunding Raw Data'!G920="failed", 'Crowdfunding Raw Data'!G920, "")</f>
        <v/>
      </c>
    </row>
    <row r="921" spans="1:11" x14ac:dyDescent="0.3">
      <c r="A921">
        <v>225</v>
      </c>
      <c r="B921" t="str">
        <f>IF('Crowdfunding Raw Data'!G921="Successful", 'Crowdfunding Raw Data'!I921, "")</f>
        <v/>
      </c>
      <c r="C921" t="str">
        <f>IF('Crowdfunding Raw Data'!G921="Successful", 'Crowdfunding Raw Data'!G921, "")</f>
        <v/>
      </c>
      <c r="J921">
        <f>IF('Crowdfunding Raw Data'!G921="failed", 'Crowdfunding Raw Data'!I921, "")</f>
        <v>225</v>
      </c>
      <c r="K921" t="str">
        <f>IF('Crowdfunding Raw Data'!G921="failed", 'Crowdfunding Raw Data'!G921, "")</f>
        <v>failed</v>
      </c>
    </row>
    <row r="922" spans="1:11" x14ac:dyDescent="0.3">
      <c r="A922">
        <v>255</v>
      </c>
      <c r="B922">
        <f>IF('Crowdfunding Raw Data'!G922="Successful", 'Crowdfunding Raw Data'!I922, "")</f>
        <v>255</v>
      </c>
      <c r="C922" t="str">
        <f>IF('Crowdfunding Raw Data'!G922="Successful", 'Crowdfunding Raw Data'!G922, "")</f>
        <v>successful</v>
      </c>
      <c r="J922" t="str">
        <f>IF('Crowdfunding Raw Data'!G922="failed", 'Crowdfunding Raw Data'!I922, "")</f>
        <v/>
      </c>
      <c r="K922" t="str">
        <f>IF('Crowdfunding Raw Data'!G922="failed", 'Crowdfunding Raw Data'!G922, "")</f>
        <v/>
      </c>
    </row>
    <row r="923" spans="1:11" x14ac:dyDescent="0.3">
      <c r="A923">
        <v>38</v>
      </c>
      <c r="B923" t="str">
        <f>IF('Crowdfunding Raw Data'!G923="Successful", 'Crowdfunding Raw Data'!I923, "")</f>
        <v/>
      </c>
      <c r="C923" t="str">
        <f>IF('Crowdfunding Raw Data'!G923="Successful", 'Crowdfunding Raw Data'!G923, "")</f>
        <v/>
      </c>
      <c r="J923">
        <f>IF('Crowdfunding Raw Data'!G923="failed", 'Crowdfunding Raw Data'!I923, "")</f>
        <v>38</v>
      </c>
      <c r="K923" t="str">
        <f>IF('Crowdfunding Raw Data'!G923="failed", 'Crowdfunding Raw Data'!G923, "")</f>
        <v>failed</v>
      </c>
    </row>
    <row r="924" spans="1:11" x14ac:dyDescent="0.3">
      <c r="A924">
        <v>2261</v>
      </c>
      <c r="B924">
        <f>IF('Crowdfunding Raw Data'!G924="Successful", 'Crowdfunding Raw Data'!I924, "")</f>
        <v>2261</v>
      </c>
      <c r="C924" t="str">
        <f>IF('Crowdfunding Raw Data'!G924="Successful", 'Crowdfunding Raw Data'!G924, "")</f>
        <v>successful</v>
      </c>
      <c r="J924" t="str">
        <f>IF('Crowdfunding Raw Data'!G924="failed", 'Crowdfunding Raw Data'!I924, "")</f>
        <v/>
      </c>
      <c r="K924" t="str">
        <f>IF('Crowdfunding Raw Data'!G924="failed", 'Crowdfunding Raw Data'!G924, "")</f>
        <v/>
      </c>
    </row>
    <row r="925" spans="1:11" x14ac:dyDescent="0.3">
      <c r="A925">
        <v>40</v>
      </c>
      <c r="B925">
        <f>IF('Crowdfunding Raw Data'!G925="Successful", 'Crowdfunding Raw Data'!I925, "")</f>
        <v>40</v>
      </c>
      <c r="C925" t="str">
        <f>IF('Crowdfunding Raw Data'!G925="Successful", 'Crowdfunding Raw Data'!G925, "")</f>
        <v>successful</v>
      </c>
      <c r="J925" t="str">
        <f>IF('Crowdfunding Raw Data'!G925="failed", 'Crowdfunding Raw Data'!I925, "")</f>
        <v/>
      </c>
      <c r="K925" t="str">
        <f>IF('Crowdfunding Raw Data'!G925="failed", 'Crowdfunding Raw Data'!G925, "")</f>
        <v/>
      </c>
    </row>
    <row r="926" spans="1:11" x14ac:dyDescent="0.3">
      <c r="A926">
        <v>2289</v>
      </c>
      <c r="B926">
        <f>IF('Crowdfunding Raw Data'!G926="Successful", 'Crowdfunding Raw Data'!I926, "")</f>
        <v>2289</v>
      </c>
      <c r="C926" t="str">
        <f>IF('Crowdfunding Raw Data'!G926="Successful", 'Crowdfunding Raw Data'!G926, "")</f>
        <v>successful</v>
      </c>
      <c r="J926" t="str">
        <f>IF('Crowdfunding Raw Data'!G926="failed", 'Crowdfunding Raw Data'!I926, "")</f>
        <v/>
      </c>
      <c r="K926" t="str">
        <f>IF('Crowdfunding Raw Data'!G926="failed", 'Crowdfunding Raw Data'!G926, "")</f>
        <v/>
      </c>
    </row>
    <row r="927" spans="1:11" x14ac:dyDescent="0.3">
      <c r="A927">
        <v>65</v>
      </c>
      <c r="B927">
        <f>IF('Crowdfunding Raw Data'!G927="Successful", 'Crowdfunding Raw Data'!I927, "")</f>
        <v>65</v>
      </c>
      <c r="C927" t="str">
        <f>IF('Crowdfunding Raw Data'!G927="Successful", 'Crowdfunding Raw Data'!G927, "")</f>
        <v>successful</v>
      </c>
      <c r="J927" t="str">
        <f>IF('Crowdfunding Raw Data'!G927="failed", 'Crowdfunding Raw Data'!I927, "")</f>
        <v/>
      </c>
      <c r="K927" t="str">
        <f>IF('Crowdfunding Raw Data'!G927="failed", 'Crowdfunding Raw Data'!G927, "")</f>
        <v/>
      </c>
    </row>
    <row r="928" spans="1:11" x14ac:dyDescent="0.3">
      <c r="A928">
        <v>15</v>
      </c>
      <c r="B928" t="str">
        <f>IF('Crowdfunding Raw Data'!G928="Successful", 'Crowdfunding Raw Data'!I928, "")</f>
        <v/>
      </c>
      <c r="C928" t="str">
        <f>IF('Crowdfunding Raw Data'!G928="Successful", 'Crowdfunding Raw Data'!G928, "")</f>
        <v/>
      </c>
      <c r="J928">
        <f>IF('Crowdfunding Raw Data'!G928="failed", 'Crowdfunding Raw Data'!I928, "")</f>
        <v>15</v>
      </c>
      <c r="K928" t="str">
        <f>IF('Crowdfunding Raw Data'!G928="failed", 'Crowdfunding Raw Data'!G928, "")</f>
        <v>failed</v>
      </c>
    </row>
    <row r="929" spans="1:11" x14ac:dyDescent="0.3">
      <c r="A929">
        <v>37</v>
      </c>
      <c r="B929" t="str">
        <f>IF('Crowdfunding Raw Data'!G929="Successful", 'Crowdfunding Raw Data'!I929, "")</f>
        <v/>
      </c>
      <c r="C929" t="str">
        <f>IF('Crowdfunding Raw Data'!G929="Successful", 'Crowdfunding Raw Data'!G929, "")</f>
        <v/>
      </c>
      <c r="J929">
        <f>IF('Crowdfunding Raw Data'!G929="failed", 'Crowdfunding Raw Data'!I929, "")</f>
        <v>37</v>
      </c>
      <c r="K929" t="str">
        <f>IF('Crowdfunding Raw Data'!G929="failed", 'Crowdfunding Raw Data'!G929, "")</f>
        <v>failed</v>
      </c>
    </row>
    <row r="930" spans="1:11" x14ac:dyDescent="0.3">
      <c r="A930">
        <v>3777</v>
      </c>
      <c r="B930">
        <f>IF('Crowdfunding Raw Data'!G930="Successful", 'Crowdfunding Raw Data'!I930, "")</f>
        <v>3777</v>
      </c>
      <c r="C930" t="str">
        <f>IF('Crowdfunding Raw Data'!G930="Successful", 'Crowdfunding Raw Data'!G930, "")</f>
        <v>successful</v>
      </c>
      <c r="J930" t="str">
        <f>IF('Crowdfunding Raw Data'!G930="failed", 'Crowdfunding Raw Data'!I930, "")</f>
        <v/>
      </c>
      <c r="K930" t="str">
        <f>IF('Crowdfunding Raw Data'!G930="failed", 'Crowdfunding Raw Data'!G930, "")</f>
        <v/>
      </c>
    </row>
    <row r="931" spans="1:11" x14ac:dyDescent="0.3">
      <c r="A931">
        <v>184</v>
      </c>
      <c r="B931">
        <f>IF('Crowdfunding Raw Data'!G931="Successful", 'Crowdfunding Raw Data'!I931, "")</f>
        <v>184</v>
      </c>
      <c r="C931" t="str">
        <f>IF('Crowdfunding Raw Data'!G931="Successful", 'Crowdfunding Raw Data'!G931, "")</f>
        <v>successful</v>
      </c>
      <c r="J931" t="str">
        <f>IF('Crowdfunding Raw Data'!G931="failed", 'Crowdfunding Raw Data'!I931, "")</f>
        <v/>
      </c>
      <c r="K931" t="str">
        <f>IF('Crowdfunding Raw Data'!G931="failed", 'Crowdfunding Raw Data'!G931, "")</f>
        <v/>
      </c>
    </row>
    <row r="932" spans="1:11" x14ac:dyDescent="0.3">
      <c r="A932">
        <v>85</v>
      </c>
      <c r="B932">
        <f>IF('Crowdfunding Raw Data'!G932="Successful", 'Crowdfunding Raw Data'!I932, "")</f>
        <v>85</v>
      </c>
      <c r="C932" t="str">
        <f>IF('Crowdfunding Raw Data'!G932="Successful", 'Crowdfunding Raw Data'!G932, "")</f>
        <v>successful</v>
      </c>
      <c r="J932" t="str">
        <f>IF('Crowdfunding Raw Data'!G932="failed", 'Crowdfunding Raw Data'!I932, "")</f>
        <v/>
      </c>
      <c r="K932" t="str">
        <f>IF('Crowdfunding Raw Data'!G932="failed", 'Crowdfunding Raw Data'!G932, "")</f>
        <v/>
      </c>
    </row>
    <row r="933" spans="1:11" x14ac:dyDescent="0.3">
      <c r="A933">
        <v>112</v>
      </c>
      <c r="B933" t="str">
        <f>IF('Crowdfunding Raw Data'!G933="Successful", 'Crowdfunding Raw Data'!I933, "")</f>
        <v/>
      </c>
      <c r="C933" t="str">
        <f>IF('Crowdfunding Raw Data'!G933="Successful", 'Crowdfunding Raw Data'!G933, "")</f>
        <v/>
      </c>
      <c r="J933">
        <f>IF('Crowdfunding Raw Data'!G933="failed", 'Crowdfunding Raw Data'!I933, "")</f>
        <v>112</v>
      </c>
      <c r="K933" t="str">
        <f>IF('Crowdfunding Raw Data'!G933="failed", 'Crowdfunding Raw Data'!G933, "")</f>
        <v>failed</v>
      </c>
    </row>
    <row r="934" spans="1:11" x14ac:dyDescent="0.3">
      <c r="A934">
        <v>144</v>
      </c>
      <c r="B934">
        <f>IF('Crowdfunding Raw Data'!G934="Successful", 'Crowdfunding Raw Data'!I934, "")</f>
        <v>144</v>
      </c>
      <c r="C934" t="str">
        <f>IF('Crowdfunding Raw Data'!G934="Successful", 'Crowdfunding Raw Data'!G934, "")</f>
        <v>successful</v>
      </c>
      <c r="J934" t="str">
        <f>IF('Crowdfunding Raw Data'!G934="failed", 'Crowdfunding Raw Data'!I934, "")</f>
        <v/>
      </c>
      <c r="K934" t="str">
        <f>IF('Crowdfunding Raw Data'!G934="failed", 'Crowdfunding Raw Data'!G934, "")</f>
        <v/>
      </c>
    </row>
    <row r="935" spans="1:11" x14ac:dyDescent="0.3">
      <c r="A935">
        <v>1902</v>
      </c>
      <c r="B935">
        <f>IF('Crowdfunding Raw Data'!G935="Successful", 'Crowdfunding Raw Data'!I935, "")</f>
        <v>1902</v>
      </c>
      <c r="C935" t="str">
        <f>IF('Crowdfunding Raw Data'!G935="Successful", 'Crowdfunding Raw Data'!G935, "")</f>
        <v>successful</v>
      </c>
      <c r="J935" t="str">
        <f>IF('Crowdfunding Raw Data'!G935="failed", 'Crowdfunding Raw Data'!I935, "")</f>
        <v/>
      </c>
      <c r="K935" t="str">
        <f>IF('Crowdfunding Raw Data'!G935="failed", 'Crowdfunding Raw Data'!G935, "")</f>
        <v/>
      </c>
    </row>
    <row r="936" spans="1:11" x14ac:dyDescent="0.3">
      <c r="A936">
        <v>105</v>
      </c>
      <c r="B936">
        <f>IF('Crowdfunding Raw Data'!G936="Successful", 'Crowdfunding Raw Data'!I936, "")</f>
        <v>105</v>
      </c>
      <c r="C936" t="str">
        <f>IF('Crowdfunding Raw Data'!G936="Successful", 'Crowdfunding Raw Data'!G936, "")</f>
        <v>successful</v>
      </c>
      <c r="J936" t="str">
        <f>IF('Crowdfunding Raw Data'!G936="failed", 'Crowdfunding Raw Data'!I936, "")</f>
        <v/>
      </c>
      <c r="K936" t="str">
        <f>IF('Crowdfunding Raw Data'!G936="failed", 'Crowdfunding Raw Data'!G936, "")</f>
        <v/>
      </c>
    </row>
    <row r="937" spans="1:11" x14ac:dyDescent="0.3">
      <c r="A937">
        <v>132</v>
      </c>
      <c r="B937">
        <f>IF('Crowdfunding Raw Data'!G937="Successful", 'Crowdfunding Raw Data'!I937, "")</f>
        <v>132</v>
      </c>
      <c r="C937" t="str">
        <f>IF('Crowdfunding Raw Data'!G937="Successful", 'Crowdfunding Raw Data'!G937, "")</f>
        <v>successful</v>
      </c>
      <c r="J937" t="str">
        <f>IF('Crowdfunding Raw Data'!G937="failed", 'Crowdfunding Raw Data'!I937, "")</f>
        <v/>
      </c>
      <c r="K937" t="str">
        <f>IF('Crowdfunding Raw Data'!G937="failed", 'Crowdfunding Raw Data'!G937, "")</f>
        <v/>
      </c>
    </row>
    <row r="938" spans="1:11" x14ac:dyDescent="0.3">
      <c r="A938">
        <v>21</v>
      </c>
      <c r="B938" t="str">
        <f>IF('Crowdfunding Raw Data'!G938="Successful", 'Crowdfunding Raw Data'!I938, "")</f>
        <v/>
      </c>
      <c r="C938" t="str">
        <f>IF('Crowdfunding Raw Data'!G938="Successful", 'Crowdfunding Raw Data'!G938, "")</f>
        <v/>
      </c>
      <c r="J938">
        <f>IF('Crowdfunding Raw Data'!G938="failed", 'Crowdfunding Raw Data'!I938, "")</f>
        <v>21</v>
      </c>
      <c r="K938" t="str">
        <f>IF('Crowdfunding Raw Data'!G938="failed", 'Crowdfunding Raw Data'!G938, "")</f>
        <v>failed</v>
      </c>
    </row>
    <row r="939" spans="1:11" x14ac:dyDescent="0.3">
      <c r="A939">
        <v>976</v>
      </c>
      <c r="B939" t="str">
        <f>IF('Crowdfunding Raw Data'!G939="Successful", 'Crowdfunding Raw Data'!I939, "")</f>
        <v/>
      </c>
      <c r="C939" t="str">
        <f>IF('Crowdfunding Raw Data'!G939="Successful", 'Crowdfunding Raw Data'!G939, "")</f>
        <v/>
      </c>
      <c r="J939" t="str">
        <f>IF('Crowdfunding Raw Data'!G939="failed", 'Crowdfunding Raw Data'!I939, "")</f>
        <v/>
      </c>
      <c r="K939" t="str">
        <f>IF('Crowdfunding Raw Data'!G939="failed", 'Crowdfunding Raw Data'!G939, "")</f>
        <v/>
      </c>
    </row>
    <row r="940" spans="1:11" x14ac:dyDescent="0.3">
      <c r="A940">
        <v>96</v>
      </c>
      <c r="B940">
        <f>IF('Crowdfunding Raw Data'!G940="Successful", 'Crowdfunding Raw Data'!I940, "")</f>
        <v>96</v>
      </c>
      <c r="C940" t="str">
        <f>IF('Crowdfunding Raw Data'!G940="Successful", 'Crowdfunding Raw Data'!G940, "")</f>
        <v>successful</v>
      </c>
      <c r="J940" t="str">
        <f>IF('Crowdfunding Raw Data'!G940="failed", 'Crowdfunding Raw Data'!I940, "")</f>
        <v/>
      </c>
      <c r="K940" t="str">
        <f>IF('Crowdfunding Raw Data'!G940="failed", 'Crowdfunding Raw Data'!G940, "")</f>
        <v/>
      </c>
    </row>
    <row r="941" spans="1:11" x14ac:dyDescent="0.3">
      <c r="A941">
        <v>67</v>
      </c>
      <c r="B941" t="str">
        <f>IF('Crowdfunding Raw Data'!G941="Successful", 'Crowdfunding Raw Data'!I941, "")</f>
        <v/>
      </c>
      <c r="C941" t="str">
        <f>IF('Crowdfunding Raw Data'!G941="Successful", 'Crowdfunding Raw Data'!G941, "")</f>
        <v/>
      </c>
      <c r="J941">
        <f>IF('Crowdfunding Raw Data'!G941="failed", 'Crowdfunding Raw Data'!I941, "")</f>
        <v>67</v>
      </c>
      <c r="K941" t="str">
        <f>IF('Crowdfunding Raw Data'!G941="failed", 'Crowdfunding Raw Data'!G941, "")</f>
        <v>failed</v>
      </c>
    </row>
    <row r="942" spans="1:11" x14ac:dyDescent="0.3">
      <c r="A942">
        <v>66</v>
      </c>
      <c r="B942" t="str">
        <f>IF('Crowdfunding Raw Data'!G942="Successful", 'Crowdfunding Raw Data'!I942, "")</f>
        <v/>
      </c>
      <c r="C942" t="str">
        <f>IF('Crowdfunding Raw Data'!G942="Successful", 'Crowdfunding Raw Data'!G942, "")</f>
        <v/>
      </c>
      <c r="J942" t="str">
        <f>IF('Crowdfunding Raw Data'!G942="failed", 'Crowdfunding Raw Data'!I942, "")</f>
        <v/>
      </c>
      <c r="K942" t="str">
        <f>IF('Crowdfunding Raw Data'!G942="failed", 'Crowdfunding Raw Data'!G942, "")</f>
        <v/>
      </c>
    </row>
    <row r="943" spans="1:11" x14ac:dyDescent="0.3">
      <c r="A943">
        <v>78</v>
      </c>
      <c r="B943" t="str">
        <f>IF('Crowdfunding Raw Data'!G943="Successful", 'Crowdfunding Raw Data'!I943, "")</f>
        <v/>
      </c>
      <c r="C943" t="str">
        <f>IF('Crowdfunding Raw Data'!G943="Successful", 'Crowdfunding Raw Data'!G943, "")</f>
        <v/>
      </c>
      <c r="J943">
        <f>IF('Crowdfunding Raw Data'!G943="failed", 'Crowdfunding Raw Data'!I943, "")</f>
        <v>78</v>
      </c>
      <c r="K943" t="str">
        <f>IF('Crowdfunding Raw Data'!G943="failed", 'Crowdfunding Raw Data'!G943, "")</f>
        <v>failed</v>
      </c>
    </row>
    <row r="944" spans="1:11" x14ac:dyDescent="0.3">
      <c r="A944">
        <v>67</v>
      </c>
      <c r="B944" t="str">
        <f>IF('Crowdfunding Raw Data'!G944="Successful", 'Crowdfunding Raw Data'!I944, "")</f>
        <v/>
      </c>
      <c r="C944" t="str">
        <f>IF('Crowdfunding Raw Data'!G944="Successful", 'Crowdfunding Raw Data'!G944, "")</f>
        <v/>
      </c>
      <c r="J944">
        <f>IF('Crowdfunding Raw Data'!G944="failed", 'Crowdfunding Raw Data'!I944, "")</f>
        <v>67</v>
      </c>
      <c r="K944" t="str">
        <f>IF('Crowdfunding Raw Data'!G944="failed", 'Crowdfunding Raw Data'!G944, "")</f>
        <v>failed</v>
      </c>
    </row>
    <row r="945" spans="1:11" x14ac:dyDescent="0.3">
      <c r="A945">
        <v>114</v>
      </c>
      <c r="B945">
        <f>IF('Crowdfunding Raw Data'!G945="Successful", 'Crowdfunding Raw Data'!I945, "")</f>
        <v>114</v>
      </c>
      <c r="C945" t="str">
        <f>IF('Crowdfunding Raw Data'!G945="Successful", 'Crowdfunding Raw Data'!G945, "")</f>
        <v>successful</v>
      </c>
      <c r="J945" t="str">
        <f>IF('Crowdfunding Raw Data'!G945="failed", 'Crowdfunding Raw Data'!I945, "")</f>
        <v/>
      </c>
      <c r="K945" t="str">
        <f>IF('Crowdfunding Raw Data'!G945="failed", 'Crowdfunding Raw Data'!G945, "")</f>
        <v/>
      </c>
    </row>
    <row r="946" spans="1:11" x14ac:dyDescent="0.3">
      <c r="A946">
        <v>263</v>
      </c>
      <c r="B946" t="str">
        <f>IF('Crowdfunding Raw Data'!G946="Successful", 'Crowdfunding Raw Data'!I946, "")</f>
        <v/>
      </c>
      <c r="C946" t="str">
        <f>IF('Crowdfunding Raw Data'!G946="Successful", 'Crowdfunding Raw Data'!G946, "")</f>
        <v/>
      </c>
      <c r="J946">
        <f>IF('Crowdfunding Raw Data'!G946="failed", 'Crowdfunding Raw Data'!I946, "")</f>
        <v>263</v>
      </c>
      <c r="K946" t="str">
        <f>IF('Crowdfunding Raw Data'!G946="failed", 'Crowdfunding Raw Data'!G946, "")</f>
        <v>failed</v>
      </c>
    </row>
    <row r="947" spans="1:11" x14ac:dyDescent="0.3">
      <c r="A947">
        <v>1691</v>
      </c>
      <c r="B947" t="str">
        <f>IF('Crowdfunding Raw Data'!G947="Successful", 'Crowdfunding Raw Data'!I947, "")</f>
        <v/>
      </c>
      <c r="C947" t="str">
        <f>IF('Crowdfunding Raw Data'!G947="Successful", 'Crowdfunding Raw Data'!G947, "")</f>
        <v/>
      </c>
      <c r="J947">
        <f>IF('Crowdfunding Raw Data'!G947="failed", 'Crowdfunding Raw Data'!I947, "")</f>
        <v>1691</v>
      </c>
      <c r="K947" t="str">
        <f>IF('Crowdfunding Raw Data'!G947="failed", 'Crowdfunding Raw Data'!G947, "")</f>
        <v>failed</v>
      </c>
    </row>
    <row r="948" spans="1:11" x14ac:dyDescent="0.3">
      <c r="A948">
        <v>181</v>
      </c>
      <c r="B948" t="str">
        <f>IF('Crowdfunding Raw Data'!G948="Successful", 'Crowdfunding Raw Data'!I948, "")</f>
        <v/>
      </c>
      <c r="C948" t="str">
        <f>IF('Crowdfunding Raw Data'!G948="Successful", 'Crowdfunding Raw Data'!G948, "")</f>
        <v/>
      </c>
      <c r="J948">
        <f>IF('Crowdfunding Raw Data'!G948="failed", 'Crowdfunding Raw Data'!I948, "")</f>
        <v>181</v>
      </c>
      <c r="K948" t="str">
        <f>IF('Crowdfunding Raw Data'!G948="failed", 'Crowdfunding Raw Data'!G948, "")</f>
        <v>failed</v>
      </c>
    </row>
    <row r="949" spans="1:11" x14ac:dyDescent="0.3">
      <c r="A949">
        <v>13</v>
      </c>
      <c r="B949" t="str">
        <f>IF('Crowdfunding Raw Data'!G949="Successful", 'Crowdfunding Raw Data'!I949, "")</f>
        <v/>
      </c>
      <c r="C949" t="str">
        <f>IF('Crowdfunding Raw Data'!G949="Successful", 'Crowdfunding Raw Data'!G949, "")</f>
        <v/>
      </c>
      <c r="J949">
        <f>IF('Crowdfunding Raw Data'!G949="failed", 'Crowdfunding Raw Data'!I949, "")</f>
        <v>13</v>
      </c>
      <c r="K949" t="str">
        <f>IF('Crowdfunding Raw Data'!G949="failed", 'Crowdfunding Raw Data'!G949, "")</f>
        <v>failed</v>
      </c>
    </row>
    <row r="950" spans="1:11" x14ac:dyDescent="0.3">
      <c r="A950">
        <v>160</v>
      </c>
      <c r="B950" t="str">
        <f>IF('Crowdfunding Raw Data'!G950="Successful", 'Crowdfunding Raw Data'!I950, "")</f>
        <v/>
      </c>
      <c r="C950" t="str">
        <f>IF('Crowdfunding Raw Data'!G950="Successful", 'Crowdfunding Raw Data'!G950, "")</f>
        <v/>
      </c>
      <c r="J950" t="str">
        <f>IF('Crowdfunding Raw Data'!G950="failed", 'Crowdfunding Raw Data'!I950, "")</f>
        <v/>
      </c>
      <c r="K950" t="str">
        <f>IF('Crowdfunding Raw Data'!G950="failed", 'Crowdfunding Raw Data'!G950, "")</f>
        <v/>
      </c>
    </row>
    <row r="951" spans="1:11" x14ac:dyDescent="0.3">
      <c r="A951">
        <v>203</v>
      </c>
      <c r="B951">
        <f>IF('Crowdfunding Raw Data'!G951="Successful", 'Crowdfunding Raw Data'!I951, "")</f>
        <v>203</v>
      </c>
      <c r="C951" t="str">
        <f>IF('Crowdfunding Raw Data'!G951="Successful", 'Crowdfunding Raw Data'!G951, "")</f>
        <v>successful</v>
      </c>
      <c r="J951" t="str">
        <f>IF('Crowdfunding Raw Data'!G951="failed", 'Crowdfunding Raw Data'!I951, "")</f>
        <v/>
      </c>
      <c r="K951" t="str">
        <f>IF('Crowdfunding Raw Data'!G951="failed", 'Crowdfunding Raw Data'!G951, "")</f>
        <v/>
      </c>
    </row>
    <row r="952" spans="1:11" x14ac:dyDescent="0.3">
      <c r="A952">
        <v>1</v>
      </c>
      <c r="B952" t="str">
        <f>IF('Crowdfunding Raw Data'!G952="Successful", 'Crowdfunding Raw Data'!I952, "")</f>
        <v/>
      </c>
      <c r="C952" t="str">
        <f>IF('Crowdfunding Raw Data'!G952="Successful", 'Crowdfunding Raw Data'!G952, "")</f>
        <v/>
      </c>
      <c r="J952">
        <f>IF('Crowdfunding Raw Data'!G952="failed", 'Crowdfunding Raw Data'!I952, "")</f>
        <v>1</v>
      </c>
      <c r="K952" t="str">
        <f>IF('Crowdfunding Raw Data'!G952="failed", 'Crowdfunding Raw Data'!G952, "")</f>
        <v>failed</v>
      </c>
    </row>
    <row r="953" spans="1:11" x14ac:dyDescent="0.3">
      <c r="A953">
        <v>1559</v>
      </c>
      <c r="B953">
        <f>IF('Crowdfunding Raw Data'!G953="Successful", 'Crowdfunding Raw Data'!I953, "")</f>
        <v>1559</v>
      </c>
      <c r="C953" t="str">
        <f>IF('Crowdfunding Raw Data'!G953="Successful", 'Crowdfunding Raw Data'!G953, "")</f>
        <v>successful</v>
      </c>
      <c r="J953" t="str">
        <f>IF('Crowdfunding Raw Data'!G953="failed", 'Crowdfunding Raw Data'!I953, "")</f>
        <v/>
      </c>
      <c r="K953" t="str">
        <f>IF('Crowdfunding Raw Data'!G953="failed", 'Crowdfunding Raw Data'!G953, "")</f>
        <v/>
      </c>
    </row>
    <row r="954" spans="1:11" x14ac:dyDescent="0.3">
      <c r="A954">
        <v>2266</v>
      </c>
      <c r="B954" t="str">
        <f>IF('Crowdfunding Raw Data'!G954="Successful", 'Crowdfunding Raw Data'!I954, "")</f>
        <v/>
      </c>
      <c r="C954" t="str">
        <f>IF('Crowdfunding Raw Data'!G954="Successful", 'Crowdfunding Raw Data'!G954, "")</f>
        <v/>
      </c>
      <c r="J954" t="str">
        <f>IF('Crowdfunding Raw Data'!G954="failed", 'Crowdfunding Raw Data'!I954, "")</f>
        <v/>
      </c>
      <c r="K954" t="str">
        <f>IF('Crowdfunding Raw Data'!G954="failed", 'Crowdfunding Raw Data'!G954, "")</f>
        <v/>
      </c>
    </row>
    <row r="955" spans="1:11" x14ac:dyDescent="0.3">
      <c r="A955">
        <v>21</v>
      </c>
      <c r="B955" t="str">
        <f>IF('Crowdfunding Raw Data'!G955="Successful", 'Crowdfunding Raw Data'!I955, "")</f>
        <v/>
      </c>
      <c r="C955" t="str">
        <f>IF('Crowdfunding Raw Data'!G955="Successful", 'Crowdfunding Raw Data'!G955, "")</f>
        <v/>
      </c>
      <c r="J955">
        <f>IF('Crowdfunding Raw Data'!G955="failed", 'Crowdfunding Raw Data'!I955, "")</f>
        <v>21</v>
      </c>
      <c r="K955" t="str">
        <f>IF('Crowdfunding Raw Data'!G955="failed", 'Crowdfunding Raw Data'!G955, "")</f>
        <v>failed</v>
      </c>
    </row>
    <row r="956" spans="1:11" x14ac:dyDescent="0.3">
      <c r="A956">
        <v>1548</v>
      </c>
      <c r="B956">
        <f>IF('Crowdfunding Raw Data'!G956="Successful", 'Crowdfunding Raw Data'!I956, "")</f>
        <v>1548</v>
      </c>
      <c r="C956" t="str">
        <f>IF('Crowdfunding Raw Data'!G956="Successful", 'Crowdfunding Raw Data'!G956, "")</f>
        <v>successful</v>
      </c>
      <c r="J956" t="str">
        <f>IF('Crowdfunding Raw Data'!G956="failed", 'Crowdfunding Raw Data'!I956, "")</f>
        <v/>
      </c>
      <c r="K956" t="str">
        <f>IF('Crowdfunding Raw Data'!G956="failed", 'Crowdfunding Raw Data'!G956, "")</f>
        <v/>
      </c>
    </row>
    <row r="957" spans="1:11" x14ac:dyDescent="0.3">
      <c r="A957">
        <v>80</v>
      </c>
      <c r="B957">
        <f>IF('Crowdfunding Raw Data'!G957="Successful", 'Crowdfunding Raw Data'!I957, "")</f>
        <v>80</v>
      </c>
      <c r="C957" t="str">
        <f>IF('Crowdfunding Raw Data'!G957="Successful", 'Crowdfunding Raw Data'!G957, "")</f>
        <v>successful</v>
      </c>
      <c r="J957" t="str">
        <f>IF('Crowdfunding Raw Data'!G957="failed", 'Crowdfunding Raw Data'!I957, "")</f>
        <v/>
      </c>
      <c r="K957" t="str">
        <f>IF('Crowdfunding Raw Data'!G957="failed", 'Crowdfunding Raw Data'!G957, "")</f>
        <v/>
      </c>
    </row>
    <row r="958" spans="1:11" x14ac:dyDescent="0.3">
      <c r="A958">
        <v>830</v>
      </c>
      <c r="B958" t="str">
        <f>IF('Crowdfunding Raw Data'!G958="Successful", 'Crowdfunding Raw Data'!I958, "")</f>
        <v/>
      </c>
      <c r="C958" t="str">
        <f>IF('Crowdfunding Raw Data'!G958="Successful", 'Crowdfunding Raw Data'!G958, "")</f>
        <v/>
      </c>
      <c r="J958">
        <f>IF('Crowdfunding Raw Data'!G958="failed", 'Crowdfunding Raw Data'!I958, "")</f>
        <v>830</v>
      </c>
      <c r="K958" t="str">
        <f>IF('Crowdfunding Raw Data'!G958="failed", 'Crowdfunding Raw Data'!G958, "")</f>
        <v>failed</v>
      </c>
    </row>
    <row r="959" spans="1:11" x14ac:dyDescent="0.3">
      <c r="A959">
        <v>131</v>
      </c>
      <c r="B959">
        <f>IF('Crowdfunding Raw Data'!G959="Successful", 'Crowdfunding Raw Data'!I959, "")</f>
        <v>131</v>
      </c>
      <c r="C959" t="str">
        <f>IF('Crowdfunding Raw Data'!G959="Successful", 'Crowdfunding Raw Data'!G959, "")</f>
        <v>successful</v>
      </c>
      <c r="J959" t="str">
        <f>IF('Crowdfunding Raw Data'!G959="failed", 'Crowdfunding Raw Data'!I959, "")</f>
        <v/>
      </c>
      <c r="K959" t="str">
        <f>IF('Crowdfunding Raw Data'!G959="failed", 'Crowdfunding Raw Data'!G959, "")</f>
        <v/>
      </c>
    </row>
    <row r="960" spans="1:11" x14ac:dyDescent="0.3">
      <c r="A960">
        <v>112</v>
      </c>
      <c r="B960">
        <f>IF('Crowdfunding Raw Data'!G960="Successful", 'Crowdfunding Raw Data'!I960, "")</f>
        <v>112</v>
      </c>
      <c r="C960" t="str">
        <f>IF('Crowdfunding Raw Data'!G960="Successful", 'Crowdfunding Raw Data'!G960, "")</f>
        <v>successful</v>
      </c>
      <c r="J960" t="str">
        <f>IF('Crowdfunding Raw Data'!G960="failed", 'Crowdfunding Raw Data'!I960, "")</f>
        <v/>
      </c>
      <c r="K960" t="str">
        <f>IF('Crowdfunding Raw Data'!G960="failed", 'Crowdfunding Raw Data'!G960, "")</f>
        <v/>
      </c>
    </row>
    <row r="961" spans="1:11" x14ac:dyDescent="0.3">
      <c r="A961">
        <v>130</v>
      </c>
      <c r="B961" t="str">
        <f>IF('Crowdfunding Raw Data'!G961="Successful", 'Crowdfunding Raw Data'!I961, "")</f>
        <v/>
      </c>
      <c r="C961" t="str">
        <f>IF('Crowdfunding Raw Data'!G961="Successful", 'Crowdfunding Raw Data'!G961, "")</f>
        <v/>
      </c>
      <c r="J961">
        <f>IF('Crowdfunding Raw Data'!G961="failed", 'Crowdfunding Raw Data'!I961, "")</f>
        <v>130</v>
      </c>
      <c r="K961" t="str">
        <f>IF('Crowdfunding Raw Data'!G961="failed", 'Crowdfunding Raw Data'!G961, "")</f>
        <v>failed</v>
      </c>
    </row>
    <row r="962" spans="1:11" x14ac:dyDescent="0.3">
      <c r="A962">
        <v>55</v>
      </c>
      <c r="B962" t="str">
        <f>IF('Crowdfunding Raw Data'!G962="Successful", 'Crowdfunding Raw Data'!I962, "")</f>
        <v/>
      </c>
      <c r="C962" t="str">
        <f>IF('Crowdfunding Raw Data'!G962="Successful", 'Crowdfunding Raw Data'!G962, "")</f>
        <v/>
      </c>
      <c r="J962">
        <f>IF('Crowdfunding Raw Data'!G962="failed", 'Crowdfunding Raw Data'!I962, "")</f>
        <v>55</v>
      </c>
      <c r="K962" t="str">
        <f>IF('Crowdfunding Raw Data'!G962="failed", 'Crowdfunding Raw Data'!G962, "")</f>
        <v>failed</v>
      </c>
    </row>
    <row r="963" spans="1:11" x14ac:dyDescent="0.3">
      <c r="A963">
        <v>155</v>
      </c>
      <c r="B963">
        <f>IF('Crowdfunding Raw Data'!G963="Successful", 'Crowdfunding Raw Data'!I963, "")</f>
        <v>155</v>
      </c>
      <c r="C963" t="str">
        <f>IF('Crowdfunding Raw Data'!G963="Successful", 'Crowdfunding Raw Data'!G963, "")</f>
        <v>successful</v>
      </c>
      <c r="J963" t="str">
        <f>IF('Crowdfunding Raw Data'!G963="failed", 'Crowdfunding Raw Data'!I963, "")</f>
        <v/>
      </c>
      <c r="K963" t="str">
        <f>IF('Crowdfunding Raw Data'!G963="failed", 'Crowdfunding Raw Data'!G963, "")</f>
        <v/>
      </c>
    </row>
    <row r="964" spans="1:11" x14ac:dyDescent="0.3">
      <c r="A964">
        <v>266</v>
      </c>
      <c r="B964">
        <f>IF('Crowdfunding Raw Data'!G964="Successful", 'Crowdfunding Raw Data'!I964, "")</f>
        <v>266</v>
      </c>
      <c r="C964" t="str">
        <f>IF('Crowdfunding Raw Data'!G964="Successful", 'Crowdfunding Raw Data'!G964, "")</f>
        <v>successful</v>
      </c>
      <c r="J964" t="str">
        <f>IF('Crowdfunding Raw Data'!G964="failed", 'Crowdfunding Raw Data'!I964, "")</f>
        <v/>
      </c>
      <c r="K964" t="str">
        <f>IF('Crowdfunding Raw Data'!G964="failed", 'Crowdfunding Raw Data'!G964, "")</f>
        <v/>
      </c>
    </row>
    <row r="965" spans="1:11" x14ac:dyDescent="0.3">
      <c r="A965">
        <v>114</v>
      </c>
      <c r="B965" t="str">
        <f>IF('Crowdfunding Raw Data'!G965="Successful", 'Crowdfunding Raw Data'!I965, "")</f>
        <v/>
      </c>
      <c r="C965" t="str">
        <f>IF('Crowdfunding Raw Data'!G965="Successful", 'Crowdfunding Raw Data'!G965, "")</f>
        <v/>
      </c>
      <c r="J965">
        <f>IF('Crowdfunding Raw Data'!G965="failed", 'Crowdfunding Raw Data'!I965, "")</f>
        <v>114</v>
      </c>
      <c r="K965" t="str">
        <f>IF('Crowdfunding Raw Data'!G965="failed", 'Crowdfunding Raw Data'!G965, "")</f>
        <v>failed</v>
      </c>
    </row>
    <row r="966" spans="1:11" x14ac:dyDescent="0.3">
      <c r="A966">
        <v>155</v>
      </c>
      <c r="B966">
        <f>IF('Crowdfunding Raw Data'!G966="Successful", 'Crowdfunding Raw Data'!I966, "")</f>
        <v>155</v>
      </c>
      <c r="C966" t="str">
        <f>IF('Crowdfunding Raw Data'!G966="Successful", 'Crowdfunding Raw Data'!G966, "")</f>
        <v>successful</v>
      </c>
      <c r="J966" t="str">
        <f>IF('Crowdfunding Raw Data'!G966="failed", 'Crowdfunding Raw Data'!I966, "")</f>
        <v/>
      </c>
      <c r="K966" t="str">
        <f>IF('Crowdfunding Raw Data'!G966="failed", 'Crowdfunding Raw Data'!G966, "")</f>
        <v/>
      </c>
    </row>
    <row r="967" spans="1:11" x14ac:dyDescent="0.3">
      <c r="A967">
        <v>207</v>
      </c>
      <c r="B967">
        <f>IF('Crowdfunding Raw Data'!G967="Successful", 'Crowdfunding Raw Data'!I967, "")</f>
        <v>207</v>
      </c>
      <c r="C967" t="str">
        <f>IF('Crowdfunding Raw Data'!G967="Successful", 'Crowdfunding Raw Data'!G967, "")</f>
        <v>successful</v>
      </c>
      <c r="J967" t="str">
        <f>IF('Crowdfunding Raw Data'!G967="failed", 'Crowdfunding Raw Data'!I967, "")</f>
        <v/>
      </c>
      <c r="K967" t="str">
        <f>IF('Crowdfunding Raw Data'!G967="failed", 'Crowdfunding Raw Data'!G967, "")</f>
        <v/>
      </c>
    </row>
    <row r="968" spans="1:11" x14ac:dyDescent="0.3">
      <c r="A968">
        <v>245</v>
      </c>
      <c r="B968">
        <f>IF('Crowdfunding Raw Data'!G968="Successful", 'Crowdfunding Raw Data'!I968, "")</f>
        <v>245</v>
      </c>
      <c r="C968" t="str">
        <f>IF('Crowdfunding Raw Data'!G968="Successful", 'Crowdfunding Raw Data'!G968, "")</f>
        <v>successful</v>
      </c>
      <c r="J968" t="str">
        <f>IF('Crowdfunding Raw Data'!G968="failed", 'Crowdfunding Raw Data'!I968, "")</f>
        <v/>
      </c>
      <c r="K968" t="str">
        <f>IF('Crowdfunding Raw Data'!G968="failed", 'Crowdfunding Raw Data'!G968, "")</f>
        <v/>
      </c>
    </row>
    <row r="969" spans="1:11" x14ac:dyDescent="0.3">
      <c r="A969">
        <v>1573</v>
      </c>
      <c r="B969">
        <f>IF('Crowdfunding Raw Data'!G969="Successful", 'Crowdfunding Raw Data'!I969, "")</f>
        <v>1573</v>
      </c>
      <c r="C969" t="str">
        <f>IF('Crowdfunding Raw Data'!G969="Successful", 'Crowdfunding Raw Data'!G969, "")</f>
        <v>successful</v>
      </c>
      <c r="J969" t="str">
        <f>IF('Crowdfunding Raw Data'!G969="failed", 'Crowdfunding Raw Data'!I969, "")</f>
        <v/>
      </c>
      <c r="K969" t="str">
        <f>IF('Crowdfunding Raw Data'!G969="failed", 'Crowdfunding Raw Data'!G969, "")</f>
        <v/>
      </c>
    </row>
    <row r="970" spans="1:11" x14ac:dyDescent="0.3">
      <c r="A970">
        <v>114</v>
      </c>
      <c r="B970">
        <f>IF('Crowdfunding Raw Data'!G970="Successful", 'Crowdfunding Raw Data'!I970, "")</f>
        <v>114</v>
      </c>
      <c r="C970" t="str">
        <f>IF('Crowdfunding Raw Data'!G970="Successful", 'Crowdfunding Raw Data'!G970, "")</f>
        <v>successful</v>
      </c>
      <c r="J970" t="str">
        <f>IF('Crowdfunding Raw Data'!G970="failed", 'Crowdfunding Raw Data'!I970, "")</f>
        <v/>
      </c>
      <c r="K970" t="str">
        <f>IF('Crowdfunding Raw Data'!G970="failed", 'Crowdfunding Raw Data'!G970, "")</f>
        <v/>
      </c>
    </row>
    <row r="971" spans="1:11" x14ac:dyDescent="0.3">
      <c r="A971">
        <v>93</v>
      </c>
      <c r="B971">
        <f>IF('Crowdfunding Raw Data'!G971="Successful", 'Crowdfunding Raw Data'!I971, "")</f>
        <v>93</v>
      </c>
      <c r="C971" t="str">
        <f>IF('Crowdfunding Raw Data'!G971="Successful", 'Crowdfunding Raw Data'!G971, "")</f>
        <v>successful</v>
      </c>
      <c r="J971" t="str">
        <f>IF('Crowdfunding Raw Data'!G971="failed", 'Crowdfunding Raw Data'!I971, "")</f>
        <v/>
      </c>
      <c r="K971" t="str">
        <f>IF('Crowdfunding Raw Data'!G971="failed", 'Crowdfunding Raw Data'!G971, "")</f>
        <v/>
      </c>
    </row>
    <row r="972" spans="1:11" x14ac:dyDescent="0.3">
      <c r="A972">
        <v>594</v>
      </c>
      <c r="B972" t="str">
        <f>IF('Crowdfunding Raw Data'!G972="Successful", 'Crowdfunding Raw Data'!I972, "")</f>
        <v/>
      </c>
      <c r="C972" t="str">
        <f>IF('Crowdfunding Raw Data'!G972="Successful", 'Crowdfunding Raw Data'!G972, "")</f>
        <v/>
      </c>
      <c r="J972">
        <f>IF('Crowdfunding Raw Data'!G972="failed", 'Crowdfunding Raw Data'!I972, "")</f>
        <v>594</v>
      </c>
      <c r="K972" t="str">
        <f>IF('Crowdfunding Raw Data'!G972="failed", 'Crowdfunding Raw Data'!G972, "")</f>
        <v>failed</v>
      </c>
    </row>
    <row r="973" spans="1:11" x14ac:dyDescent="0.3">
      <c r="A973">
        <v>24</v>
      </c>
      <c r="B973" t="str">
        <f>IF('Crowdfunding Raw Data'!G973="Successful", 'Crowdfunding Raw Data'!I973, "")</f>
        <v/>
      </c>
      <c r="C973" t="str">
        <f>IF('Crowdfunding Raw Data'!G973="Successful", 'Crowdfunding Raw Data'!G973, "")</f>
        <v/>
      </c>
      <c r="J973">
        <f>IF('Crowdfunding Raw Data'!G973="failed", 'Crowdfunding Raw Data'!I973, "")</f>
        <v>24</v>
      </c>
      <c r="K973" t="str">
        <f>IF('Crowdfunding Raw Data'!G973="failed", 'Crowdfunding Raw Data'!G973, "")</f>
        <v>failed</v>
      </c>
    </row>
    <row r="974" spans="1:11" x14ac:dyDescent="0.3">
      <c r="A974">
        <v>1681</v>
      </c>
      <c r="B974">
        <f>IF('Crowdfunding Raw Data'!G974="Successful", 'Crowdfunding Raw Data'!I974, "")</f>
        <v>1681</v>
      </c>
      <c r="C974" t="str">
        <f>IF('Crowdfunding Raw Data'!G974="Successful", 'Crowdfunding Raw Data'!G974, "")</f>
        <v>successful</v>
      </c>
      <c r="J974" t="str">
        <f>IF('Crowdfunding Raw Data'!G974="failed", 'Crowdfunding Raw Data'!I974, "")</f>
        <v/>
      </c>
      <c r="K974" t="str">
        <f>IF('Crowdfunding Raw Data'!G974="failed", 'Crowdfunding Raw Data'!G974, "")</f>
        <v/>
      </c>
    </row>
    <row r="975" spans="1:11" x14ac:dyDescent="0.3">
      <c r="A975">
        <v>252</v>
      </c>
      <c r="B975" t="str">
        <f>IF('Crowdfunding Raw Data'!G975="Successful", 'Crowdfunding Raw Data'!I975, "")</f>
        <v/>
      </c>
      <c r="C975" t="str">
        <f>IF('Crowdfunding Raw Data'!G975="Successful", 'Crowdfunding Raw Data'!G975, "")</f>
        <v/>
      </c>
      <c r="J975">
        <f>IF('Crowdfunding Raw Data'!G975="failed", 'Crowdfunding Raw Data'!I975, "")</f>
        <v>252</v>
      </c>
      <c r="K975" t="str">
        <f>IF('Crowdfunding Raw Data'!G975="failed", 'Crowdfunding Raw Data'!G975, "")</f>
        <v>failed</v>
      </c>
    </row>
    <row r="976" spans="1:11" x14ac:dyDescent="0.3">
      <c r="A976">
        <v>32</v>
      </c>
      <c r="B976">
        <f>IF('Crowdfunding Raw Data'!G976="Successful", 'Crowdfunding Raw Data'!I976, "")</f>
        <v>32</v>
      </c>
      <c r="C976" t="str">
        <f>IF('Crowdfunding Raw Data'!G976="Successful", 'Crowdfunding Raw Data'!G976, "")</f>
        <v>successful</v>
      </c>
      <c r="J976" t="str">
        <f>IF('Crowdfunding Raw Data'!G976="failed", 'Crowdfunding Raw Data'!I976, "")</f>
        <v/>
      </c>
      <c r="K976" t="str">
        <f>IF('Crowdfunding Raw Data'!G976="failed", 'Crowdfunding Raw Data'!G976, "")</f>
        <v/>
      </c>
    </row>
    <row r="977" spans="1:11" x14ac:dyDescent="0.3">
      <c r="A977">
        <v>135</v>
      </c>
      <c r="B977">
        <f>IF('Crowdfunding Raw Data'!G977="Successful", 'Crowdfunding Raw Data'!I977, "")</f>
        <v>135</v>
      </c>
      <c r="C977" t="str">
        <f>IF('Crowdfunding Raw Data'!G977="Successful", 'Crowdfunding Raw Data'!G977, "")</f>
        <v>successful</v>
      </c>
      <c r="J977" t="str">
        <f>IF('Crowdfunding Raw Data'!G977="failed", 'Crowdfunding Raw Data'!I977, "")</f>
        <v/>
      </c>
      <c r="K977" t="str">
        <f>IF('Crowdfunding Raw Data'!G977="failed", 'Crowdfunding Raw Data'!G977, "")</f>
        <v/>
      </c>
    </row>
    <row r="978" spans="1:11" x14ac:dyDescent="0.3">
      <c r="A978">
        <v>140</v>
      </c>
      <c r="B978">
        <f>IF('Crowdfunding Raw Data'!G978="Successful", 'Crowdfunding Raw Data'!I978, "")</f>
        <v>140</v>
      </c>
      <c r="C978" t="str">
        <f>IF('Crowdfunding Raw Data'!G978="Successful", 'Crowdfunding Raw Data'!G978, "")</f>
        <v>successful</v>
      </c>
      <c r="J978" t="str">
        <f>IF('Crowdfunding Raw Data'!G978="failed", 'Crowdfunding Raw Data'!I978, "")</f>
        <v/>
      </c>
      <c r="K978" t="str">
        <f>IF('Crowdfunding Raw Data'!G978="failed", 'Crowdfunding Raw Data'!G978, "")</f>
        <v/>
      </c>
    </row>
    <row r="979" spans="1:11" x14ac:dyDescent="0.3">
      <c r="A979">
        <v>67</v>
      </c>
      <c r="B979" t="str">
        <f>IF('Crowdfunding Raw Data'!G979="Successful", 'Crowdfunding Raw Data'!I979, "")</f>
        <v/>
      </c>
      <c r="C979" t="str">
        <f>IF('Crowdfunding Raw Data'!G979="Successful", 'Crowdfunding Raw Data'!G979, "")</f>
        <v/>
      </c>
      <c r="J979">
        <f>IF('Crowdfunding Raw Data'!G979="failed", 'Crowdfunding Raw Data'!I979, "")</f>
        <v>67</v>
      </c>
      <c r="K979" t="str">
        <f>IF('Crowdfunding Raw Data'!G979="failed", 'Crowdfunding Raw Data'!G979, "")</f>
        <v>failed</v>
      </c>
    </row>
    <row r="980" spans="1:11" x14ac:dyDescent="0.3">
      <c r="A980">
        <v>92</v>
      </c>
      <c r="B980">
        <f>IF('Crowdfunding Raw Data'!G980="Successful", 'Crowdfunding Raw Data'!I980, "")</f>
        <v>92</v>
      </c>
      <c r="C980" t="str">
        <f>IF('Crowdfunding Raw Data'!G980="Successful", 'Crowdfunding Raw Data'!G980, "")</f>
        <v>successful</v>
      </c>
      <c r="J980" t="str">
        <f>IF('Crowdfunding Raw Data'!G980="failed", 'Crowdfunding Raw Data'!I980, "")</f>
        <v/>
      </c>
      <c r="K980" t="str">
        <f>IF('Crowdfunding Raw Data'!G980="failed", 'Crowdfunding Raw Data'!G980, "")</f>
        <v/>
      </c>
    </row>
    <row r="981" spans="1:11" x14ac:dyDescent="0.3">
      <c r="A981">
        <v>1015</v>
      </c>
      <c r="B981">
        <f>IF('Crowdfunding Raw Data'!G981="Successful", 'Crowdfunding Raw Data'!I981, "")</f>
        <v>1015</v>
      </c>
      <c r="C981" t="str">
        <f>IF('Crowdfunding Raw Data'!G981="Successful", 'Crowdfunding Raw Data'!G981, "")</f>
        <v>successful</v>
      </c>
      <c r="J981" t="str">
        <f>IF('Crowdfunding Raw Data'!G981="failed", 'Crowdfunding Raw Data'!I981, "")</f>
        <v/>
      </c>
      <c r="K981" t="str">
        <f>IF('Crowdfunding Raw Data'!G981="failed", 'Crowdfunding Raw Data'!G981, "")</f>
        <v/>
      </c>
    </row>
    <row r="982" spans="1:11" x14ac:dyDescent="0.3">
      <c r="A982">
        <v>742</v>
      </c>
      <c r="B982" t="str">
        <f>IF('Crowdfunding Raw Data'!G982="Successful", 'Crowdfunding Raw Data'!I982, "")</f>
        <v/>
      </c>
      <c r="C982" t="str">
        <f>IF('Crowdfunding Raw Data'!G982="Successful", 'Crowdfunding Raw Data'!G982, "")</f>
        <v/>
      </c>
      <c r="J982">
        <f>IF('Crowdfunding Raw Data'!G982="failed", 'Crowdfunding Raw Data'!I982, "")</f>
        <v>742</v>
      </c>
      <c r="K982" t="str">
        <f>IF('Crowdfunding Raw Data'!G982="failed", 'Crowdfunding Raw Data'!G982, "")</f>
        <v>failed</v>
      </c>
    </row>
    <row r="983" spans="1:11" x14ac:dyDescent="0.3">
      <c r="A983">
        <v>323</v>
      </c>
      <c r="B983">
        <f>IF('Crowdfunding Raw Data'!G983="Successful", 'Crowdfunding Raw Data'!I983, "")</f>
        <v>323</v>
      </c>
      <c r="C983" t="str">
        <f>IF('Crowdfunding Raw Data'!G983="Successful", 'Crowdfunding Raw Data'!G983, "")</f>
        <v>successful</v>
      </c>
      <c r="J983" t="str">
        <f>IF('Crowdfunding Raw Data'!G983="failed", 'Crowdfunding Raw Data'!I983, "")</f>
        <v/>
      </c>
      <c r="K983" t="str">
        <f>IF('Crowdfunding Raw Data'!G983="failed", 'Crowdfunding Raw Data'!G983, "")</f>
        <v/>
      </c>
    </row>
    <row r="984" spans="1:11" x14ac:dyDescent="0.3">
      <c r="A984">
        <v>75</v>
      </c>
      <c r="B984" t="str">
        <f>IF('Crowdfunding Raw Data'!G984="Successful", 'Crowdfunding Raw Data'!I984, "")</f>
        <v/>
      </c>
      <c r="C984" t="str">
        <f>IF('Crowdfunding Raw Data'!G984="Successful", 'Crowdfunding Raw Data'!G984, "")</f>
        <v/>
      </c>
      <c r="J984">
        <f>IF('Crowdfunding Raw Data'!G984="failed", 'Crowdfunding Raw Data'!I984, "")</f>
        <v>75</v>
      </c>
      <c r="K984" t="str">
        <f>IF('Crowdfunding Raw Data'!G984="failed", 'Crowdfunding Raw Data'!G984, "")</f>
        <v>failed</v>
      </c>
    </row>
    <row r="985" spans="1:11" x14ac:dyDescent="0.3">
      <c r="A985">
        <v>2326</v>
      </c>
      <c r="B985">
        <f>IF('Crowdfunding Raw Data'!G985="Successful", 'Crowdfunding Raw Data'!I985, "")</f>
        <v>2326</v>
      </c>
      <c r="C985" t="str">
        <f>IF('Crowdfunding Raw Data'!G985="Successful", 'Crowdfunding Raw Data'!G985, "")</f>
        <v>successful</v>
      </c>
      <c r="J985" t="str">
        <f>IF('Crowdfunding Raw Data'!G985="failed", 'Crowdfunding Raw Data'!I985, "")</f>
        <v/>
      </c>
      <c r="K985" t="str">
        <f>IF('Crowdfunding Raw Data'!G985="failed", 'Crowdfunding Raw Data'!G985, "")</f>
        <v/>
      </c>
    </row>
    <row r="986" spans="1:11" x14ac:dyDescent="0.3">
      <c r="A986">
        <v>381</v>
      </c>
      <c r="B986">
        <f>IF('Crowdfunding Raw Data'!G986="Successful", 'Crowdfunding Raw Data'!I986, "")</f>
        <v>381</v>
      </c>
      <c r="C986" t="str">
        <f>IF('Crowdfunding Raw Data'!G986="Successful", 'Crowdfunding Raw Data'!G986, "")</f>
        <v>successful</v>
      </c>
      <c r="J986" t="str">
        <f>IF('Crowdfunding Raw Data'!G986="failed", 'Crowdfunding Raw Data'!I986, "")</f>
        <v/>
      </c>
      <c r="K986" t="str">
        <f>IF('Crowdfunding Raw Data'!G986="failed", 'Crowdfunding Raw Data'!G986, "")</f>
        <v/>
      </c>
    </row>
    <row r="987" spans="1:11" x14ac:dyDescent="0.3">
      <c r="A987">
        <v>4405</v>
      </c>
      <c r="B987" t="str">
        <f>IF('Crowdfunding Raw Data'!G987="Successful", 'Crowdfunding Raw Data'!I987, "")</f>
        <v/>
      </c>
      <c r="C987" t="str">
        <f>IF('Crowdfunding Raw Data'!G987="Successful", 'Crowdfunding Raw Data'!G987, "")</f>
        <v/>
      </c>
      <c r="J987">
        <f>IF('Crowdfunding Raw Data'!G987="failed", 'Crowdfunding Raw Data'!I987, "")</f>
        <v>4405</v>
      </c>
      <c r="K987" t="str">
        <f>IF('Crowdfunding Raw Data'!G987="failed", 'Crowdfunding Raw Data'!G987, "")</f>
        <v>failed</v>
      </c>
    </row>
    <row r="988" spans="1:11" x14ac:dyDescent="0.3">
      <c r="A988">
        <v>92</v>
      </c>
      <c r="B988" t="str">
        <f>IF('Crowdfunding Raw Data'!G988="Successful", 'Crowdfunding Raw Data'!I988, "")</f>
        <v/>
      </c>
      <c r="C988" t="str">
        <f>IF('Crowdfunding Raw Data'!G988="Successful", 'Crowdfunding Raw Data'!G988, "")</f>
        <v/>
      </c>
      <c r="J988">
        <f>IF('Crowdfunding Raw Data'!G988="failed", 'Crowdfunding Raw Data'!I988, "")</f>
        <v>92</v>
      </c>
      <c r="K988" t="str">
        <f>IF('Crowdfunding Raw Data'!G988="failed", 'Crowdfunding Raw Data'!G988, "")</f>
        <v>failed</v>
      </c>
    </row>
    <row r="989" spans="1:11" x14ac:dyDescent="0.3">
      <c r="A989">
        <v>480</v>
      </c>
      <c r="B989">
        <f>IF('Crowdfunding Raw Data'!G989="Successful", 'Crowdfunding Raw Data'!I989, "")</f>
        <v>480</v>
      </c>
      <c r="C989" t="str">
        <f>IF('Crowdfunding Raw Data'!G989="Successful", 'Crowdfunding Raw Data'!G989, "")</f>
        <v>successful</v>
      </c>
      <c r="J989" t="str">
        <f>IF('Crowdfunding Raw Data'!G989="failed", 'Crowdfunding Raw Data'!I989, "")</f>
        <v/>
      </c>
      <c r="K989" t="str">
        <f>IF('Crowdfunding Raw Data'!G989="failed", 'Crowdfunding Raw Data'!G989, "")</f>
        <v/>
      </c>
    </row>
    <row r="990" spans="1:11" x14ac:dyDescent="0.3">
      <c r="A990">
        <v>64</v>
      </c>
      <c r="B990" t="str">
        <f>IF('Crowdfunding Raw Data'!G990="Successful", 'Crowdfunding Raw Data'!I990, "")</f>
        <v/>
      </c>
      <c r="C990" t="str">
        <f>IF('Crowdfunding Raw Data'!G990="Successful", 'Crowdfunding Raw Data'!G990, "")</f>
        <v/>
      </c>
      <c r="J990">
        <f>IF('Crowdfunding Raw Data'!G990="failed", 'Crowdfunding Raw Data'!I990, "")</f>
        <v>64</v>
      </c>
      <c r="K990" t="str">
        <f>IF('Crowdfunding Raw Data'!G990="failed", 'Crowdfunding Raw Data'!G990, "")</f>
        <v>failed</v>
      </c>
    </row>
    <row r="991" spans="1:11" x14ac:dyDescent="0.3">
      <c r="A991">
        <v>226</v>
      </c>
      <c r="B991">
        <f>IF('Crowdfunding Raw Data'!G991="Successful", 'Crowdfunding Raw Data'!I991, "")</f>
        <v>226</v>
      </c>
      <c r="C991" t="str">
        <f>IF('Crowdfunding Raw Data'!G991="Successful", 'Crowdfunding Raw Data'!G991, "")</f>
        <v>successful</v>
      </c>
      <c r="J991" t="str">
        <f>IF('Crowdfunding Raw Data'!G991="failed", 'Crowdfunding Raw Data'!I991, "")</f>
        <v/>
      </c>
      <c r="K991" t="str">
        <f>IF('Crowdfunding Raw Data'!G991="failed", 'Crowdfunding Raw Data'!G991, "")</f>
        <v/>
      </c>
    </row>
    <row r="992" spans="1:11" x14ac:dyDescent="0.3">
      <c r="A992">
        <v>64</v>
      </c>
      <c r="B992" t="str">
        <f>IF('Crowdfunding Raw Data'!G992="Successful", 'Crowdfunding Raw Data'!I992, "")</f>
        <v/>
      </c>
      <c r="C992" t="str">
        <f>IF('Crowdfunding Raw Data'!G992="Successful", 'Crowdfunding Raw Data'!G992, "")</f>
        <v/>
      </c>
      <c r="J992">
        <f>IF('Crowdfunding Raw Data'!G992="failed", 'Crowdfunding Raw Data'!I992, "")</f>
        <v>64</v>
      </c>
      <c r="K992" t="str">
        <f>IF('Crowdfunding Raw Data'!G992="failed", 'Crowdfunding Raw Data'!G992, "")</f>
        <v>failed</v>
      </c>
    </row>
    <row r="993" spans="1:11" x14ac:dyDescent="0.3">
      <c r="A993">
        <v>241</v>
      </c>
      <c r="B993">
        <f>IF('Crowdfunding Raw Data'!G993="Successful", 'Crowdfunding Raw Data'!I993, "")</f>
        <v>241</v>
      </c>
      <c r="C993" t="str">
        <f>IF('Crowdfunding Raw Data'!G993="Successful", 'Crowdfunding Raw Data'!G993, "")</f>
        <v>successful</v>
      </c>
      <c r="J993" t="str">
        <f>IF('Crowdfunding Raw Data'!G993="failed", 'Crowdfunding Raw Data'!I993, "")</f>
        <v/>
      </c>
      <c r="K993" t="str">
        <f>IF('Crowdfunding Raw Data'!G993="failed", 'Crowdfunding Raw Data'!G993, "")</f>
        <v/>
      </c>
    </row>
    <row r="994" spans="1:11" x14ac:dyDescent="0.3">
      <c r="A994">
        <v>132</v>
      </c>
      <c r="B994">
        <f>IF('Crowdfunding Raw Data'!G994="Successful", 'Crowdfunding Raw Data'!I994, "")</f>
        <v>132</v>
      </c>
      <c r="C994" t="str">
        <f>IF('Crowdfunding Raw Data'!G994="Successful", 'Crowdfunding Raw Data'!G994, "")</f>
        <v>successful</v>
      </c>
      <c r="J994" t="str">
        <f>IF('Crowdfunding Raw Data'!G994="failed", 'Crowdfunding Raw Data'!I994, "")</f>
        <v/>
      </c>
      <c r="K994" t="str">
        <f>IF('Crowdfunding Raw Data'!G994="failed", 'Crowdfunding Raw Data'!G994, "")</f>
        <v/>
      </c>
    </row>
    <row r="995" spans="1:11" x14ac:dyDescent="0.3">
      <c r="A995">
        <v>75</v>
      </c>
      <c r="B995" t="str">
        <f>IF('Crowdfunding Raw Data'!G995="Successful", 'Crowdfunding Raw Data'!I995, "")</f>
        <v/>
      </c>
      <c r="C995" t="str">
        <f>IF('Crowdfunding Raw Data'!G995="Successful", 'Crowdfunding Raw Data'!G995, "")</f>
        <v/>
      </c>
      <c r="J995" t="str">
        <f>IF('Crowdfunding Raw Data'!G995="failed", 'Crowdfunding Raw Data'!I995, "")</f>
        <v/>
      </c>
      <c r="K995" t="str">
        <f>IF('Crowdfunding Raw Data'!G995="failed", 'Crowdfunding Raw Data'!G995, "")</f>
        <v/>
      </c>
    </row>
    <row r="996" spans="1:11" x14ac:dyDescent="0.3">
      <c r="A996">
        <v>842</v>
      </c>
      <c r="B996" t="str">
        <f>IF('Crowdfunding Raw Data'!G996="Successful", 'Crowdfunding Raw Data'!I996, "")</f>
        <v/>
      </c>
      <c r="C996" t="str">
        <f>IF('Crowdfunding Raw Data'!G996="Successful", 'Crowdfunding Raw Data'!G996, "")</f>
        <v/>
      </c>
      <c r="J996">
        <f>IF('Crowdfunding Raw Data'!G996="failed", 'Crowdfunding Raw Data'!I996, "")</f>
        <v>842</v>
      </c>
      <c r="K996" t="str">
        <f>IF('Crowdfunding Raw Data'!G996="failed", 'Crowdfunding Raw Data'!G996, "")</f>
        <v>failed</v>
      </c>
    </row>
    <row r="997" spans="1:11" x14ac:dyDescent="0.3">
      <c r="A997">
        <v>2043</v>
      </c>
      <c r="B997">
        <f>IF('Crowdfunding Raw Data'!G997="Successful", 'Crowdfunding Raw Data'!I997, "")</f>
        <v>2043</v>
      </c>
      <c r="C997" t="str">
        <f>IF('Crowdfunding Raw Data'!G997="Successful", 'Crowdfunding Raw Data'!G997, "")</f>
        <v>successful</v>
      </c>
      <c r="J997" t="str">
        <f>IF('Crowdfunding Raw Data'!G997="failed", 'Crowdfunding Raw Data'!I997, "")</f>
        <v/>
      </c>
      <c r="K997" t="str">
        <f>IF('Crowdfunding Raw Data'!G997="failed", 'Crowdfunding Raw Data'!G997, "")</f>
        <v/>
      </c>
    </row>
    <row r="998" spans="1:11" x14ac:dyDescent="0.3">
      <c r="A998">
        <v>112</v>
      </c>
      <c r="B998" t="str">
        <f>IF('Crowdfunding Raw Data'!G998="Successful", 'Crowdfunding Raw Data'!I998, "")</f>
        <v/>
      </c>
      <c r="C998" t="str">
        <f>IF('Crowdfunding Raw Data'!G998="Successful", 'Crowdfunding Raw Data'!G998, "")</f>
        <v/>
      </c>
      <c r="J998">
        <f>IF('Crowdfunding Raw Data'!G998="failed", 'Crowdfunding Raw Data'!I998, "")</f>
        <v>112</v>
      </c>
      <c r="K998" t="str">
        <f>IF('Crowdfunding Raw Data'!G998="failed", 'Crowdfunding Raw Data'!G998, "")</f>
        <v>failed</v>
      </c>
    </row>
    <row r="999" spans="1:11" x14ac:dyDescent="0.3">
      <c r="A999">
        <v>139</v>
      </c>
      <c r="B999" t="str">
        <f>IF('Crowdfunding Raw Data'!G999="Successful", 'Crowdfunding Raw Data'!I999, "")</f>
        <v/>
      </c>
      <c r="C999" t="str">
        <f>IF('Crowdfunding Raw Data'!G999="Successful", 'Crowdfunding Raw Data'!G999, "")</f>
        <v/>
      </c>
      <c r="J999" t="str">
        <f>IF('Crowdfunding Raw Data'!G999="failed", 'Crowdfunding Raw Data'!I999, "")</f>
        <v/>
      </c>
      <c r="K999" t="str">
        <f>IF('Crowdfunding Raw Data'!G999="failed", 'Crowdfunding Raw Data'!G999, "")</f>
        <v/>
      </c>
    </row>
    <row r="1000" spans="1:11" x14ac:dyDescent="0.3">
      <c r="A1000">
        <v>374</v>
      </c>
      <c r="B1000" t="str">
        <f>IF('Crowdfunding Raw Data'!G1000="Successful", 'Crowdfunding Raw Data'!I1000, "")</f>
        <v/>
      </c>
      <c r="C1000" t="str">
        <f>IF('Crowdfunding Raw Data'!G1000="Successful", 'Crowdfunding Raw Data'!G1000, "")</f>
        <v/>
      </c>
      <c r="J1000">
        <f>IF('Crowdfunding Raw Data'!G1000="failed", 'Crowdfunding Raw Data'!I1000, "")</f>
        <v>374</v>
      </c>
      <c r="K1000" t="str">
        <f>IF('Crowdfunding Raw Data'!G1000="failed", 'Crowdfunding Raw Data'!G1000, "")</f>
        <v>failed</v>
      </c>
    </row>
    <row r="1001" spans="1:11" x14ac:dyDescent="0.3">
      <c r="A1001">
        <v>1122</v>
      </c>
      <c r="B1001" t="str">
        <f>IF('Crowdfunding Raw Data'!G1001="Successful", 'Crowdfunding Raw Data'!I1001, "")</f>
        <v/>
      </c>
      <c r="C1001" t="str">
        <f>IF('Crowdfunding Raw Data'!G1001="Successful", 'Crowdfunding Raw Data'!G1001, "")</f>
        <v/>
      </c>
      <c r="J1001" t="str">
        <f>IF('Crowdfunding Raw Data'!G1001="failed", 'Crowdfunding Raw Data'!I1001, "")</f>
        <v/>
      </c>
      <c r="K1001" t="str">
        <f>IF('Crowdfunding Raw Data'!G1001="failed", 'Crowdfunding Raw Data'!G1001, "")</f>
        <v/>
      </c>
    </row>
  </sheetData>
  <conditionalFormatting sqref="C1:C1048576">
    <cfRule type="cellIs" dxfId="1" priority="2" operator="equal">
      <formula>"successful"</formula>
    </cfRule>
  </conditionalFormatting>
  <conditionalFormatting sqref="K1:K1048576">
    <cfRule type="containsText" dxfId="0" priority="1" operator="containsText" text="failed">
      <formula>NOT(ISERROR(SEARCH("failed",K1)))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Raw Data</vt:lpstr>
      <vt:lpstr>(1) Parent Category vs Outcome</vt:lpstr>
      <vt:lpstr>(2) Sub-Category vs Outcome</vt:lpstr>
      <vt:lpstr>(3) Launch Date vs Outcome</vt:lpstr>
      <vt:lpstr>(4) Crowdfunding Goal Analysis</vt:lpstr>
      <vt:lpstr>(5) Campaign Backers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Nefertiti Muhammad</cp:lastModifiedBy>
  <dcterms:created xsi:type="dcterms:W3CDTF">2021-09-29T18:52:28Z</dcterms:created>
  <dcterms:modified xsi:type="dcterms:W3CDTF">2024-05-02T11:47:21Z</dcterms:modified>
</cp:coreProperties>
</file>