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QL\Task 3\Task 3.10\Answer 3.10\"/>
    </mc:Choice>
  </mc:AlternateContent>
  <xr:revisionPtr revIDLastSave="0" documentId="13_ncr:1_{653CCADF-FC69-4E93-88F4-85D7686387AD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Overview" sheetId="1" r:id="rId1"/>
    <sheet name="Discriptive Statistics" sheetId="8" r:id="rId2"/>
    <sheet name="Customer world distribution" sheetId="3" r:id="rId3"/>
    <sheet name="Top10 Country" sheetId="4" r:id="rId4"/>
    <sheet name="Top 10 Cities with the Highest " sheetId="6" r:id="rId5"/>
    <sheet name="Revenue Title Counts per Genre " sheetId="7" r:id="rId6"/>
  </sheets>
  <definedNames>
    <definedName name="ExternalData_1" localSheetId="2" hidden="1">'Customer world distribution'!$A$3:$B$111</definedName>
    <definedName name="ExternalData_1" localSheetId="4" hidden="1">'Top 10 Cities with the Highest '!$A$3:$B$13</definedName>
    <definedName name="ExternalData_1" localSheetId="3" hidden="1">'Top10 Country'!$A$3:$B$13</definedName>
    <definedName name="ExternalData_2" localSheetId="2" hidden="1">'Customer world distribution'!$H$3:$I$111</definedName>
    <definedName name="ExternalData_2" localSheetId="4" hidden="1">'Top 10 Cities with the Highest '!$H$3:$J$13</definedName>
    <definedName name="ExternalData_2" localSheetId="3" hidden="1">'Top10 Country'!$H$3:$I$13</definedName>
    <definedName name="ExternalData_3" localSheetId="5" hidden="1">'Revenue Title Counts per Genre '!$A$4:$C$21</definedName>
    <definedName name="ExternalData_4" localSheetId="1" hidden="1">'Discriptive Statistics'!#REF!</definedName>
    <definedName name="ExternalData_5" localSheetId="1" hidden="1">'Discriptive Statistics'!#REF!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7" l="1"/>
  <c r="B23" i="7"/>
  <c r="J15" i="6"/>
  <c r="B15" i="6"/>
  <c r="I113" i="3"/>
  <c r="I15" i="4"/>
  <c r="I17" i="4" s="1"/>
  <c r="B113" i="3"/>
  <c r="B15" i="4"/>
  <c r="B1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ustomer world distribution" description="Connection to the 'Customer world distribution' query in the workbook." type="5" refreshedVersion="8" background="1" saveData="1">
    <dbPr connection="Provider=Microsoft.Mashup.OleDb.1;Data Source=$Workbook$;Location=&quot;Customer world distribution&quot;;Extended Properties=&quot;&quot;" command="SELECT * FROM [Customer world distribution]"/>
  </connection>
  <connection id="2" xr16:uid="{00000000-0015-0000-FFFF-FFFF01000000}" keepAlive="1" name="Query - discriptive statistics" description="Connection to the 'discriptive statistics' query in the workbook." type="5" refreshedVersion="8" background="1" saveData="1">
    <dbPr connection="Provider=Microsoft.Mashup.OleDb.1;Data Source=$Workbook$;Location=&quot;discriptive statistics&quot;;Extended Properties=&quot;&quot;" command="SELECT * FROM [discriptive statistics]"/>
  </connection>
  <connection id="3" xr16:uid="{00000000-0015-0000-FFFF-FFFF02000000}" keepAlive="1" name="Query - modal" description="Connection to the 'modal' query in the workbook." type="5" refreshedVersion="8" background="1" saveData="1">
    <dbPr connection="Provider=Microsoft.Mashup.OleDb.1;Data Source=$Workbook$;Location=modal;Extended Properties=&quot;&quot;" command="SELECT * FROM [modal]"/>
  </connection>
  <connection id="4" xr16:uid="{00000000-0015-0000-FFFF-FFFF03000000}" keepAlive="1" name="Query - Revenue and Title Counts per Genre in Rockbuster Database" description="Connection to the 'Revenue and Title Counts per Genre in Rockbuster Database' query in the workbook." type="5" refreshedVersion="8" background="1" saveData="1">
    <dbPr connection="Provider=Microsoft.Mashup.OleDb.1;Data Source=$Workbook$;Location=&quot;Revenue and Title Counts per Genre in Rockbuster Database&quot;;Extended Properties=&quot;&quot;" command="SELECT * FROM [Revenue and Title Counts per Genre in Rockbuster Database]"/>
  </connection>
  <connection id="5" xr16:uid="{00000000-0015-0000-FFFF-FFFF04000000}" keepAlive="1" name="Query - Top 10 Cities with the Highest Revenue" description="Connection to the 'Top 10 Cities with the Highest Revenue' query in the workbook." type="5" refreshedVersion="8" background="1" saveData="1">
    <dbPr connection="Provider=Microsoft.Mashup.OleDb.1;Data Source=$Workbook$;Location=&quot;Top 10 Cities with the Highest Revenue&quot;;Extended Properties=&quot;&quot;" command="SELECT * FROM [Top 10 Cities with the Highest Revenue]"/>
  </connection>
  <connection id="6" xr16:uid="{00000000-0015-0000-FFFF-FFFF05000000}" keepAlive="1" name="Query - top 10 customer cities" description="Connection to the 'top 10 customer cities' query in the workbook." type="5" refreshedVersion="8" background="1" saveData="1">
    <dbPr connection="Provider=Microsoft.Mashup.OleDb.1;Data Source=$Workbook$;Location=&quot;top 10 customer cities&quot;;Extended Properties=&quot;&quot;" command="SELECT * FROM [top 10 customer cities]"/>
  </connection>
  <connection id="7" xr16:uid="{00000000-0015-0000-FFFF-FFFF06000000}" keepAlive="1" name="Query - Top10 Customer" description="Connection to the 'Top10 Customer' query in the workbook." type="5" refreshedVersion="8" background="1" saveData="1">
    <dbPr connection="Provider=Microsoft.Mashup.OleDb.1;Data Source=$Workbook$;Location=&quot;Top10 Customer&quot;;Extended Properties=&quot;&quot;" command="SELECT * FROM [Top10 Customer]"/>
  </connection>
  <connection id="8" xr16:uid="{00000000-0015-0000-FFFF-FFFF07000000}" keepAlive="1" name="Query - Top10 Highest Revenue" description="Connection to the 'Top10 Highest Revenue' query in the workbook." type="5" refreshedVersion="8" background="1" saveData="1">
    <dbPr connection="Provider=Microsoft.Mashup.OleDb.1;Data Source=$Workbook$;Location=&quot;Top10 Highest Revenue&quot;;Extended Properties=&quot;&quot;" command="SELECT * FROM [Top10 Highest Revenue]"/>
  </connection>
  <connection id="9" xr16:uid="{00000000-0015-0000-FFFF-FFFF08000000}" keepAlive="1" name="Query - total amount paid" description="Connection to the 'total amount paid' query in the workbook." type="5" refreshedVersion="8" background="1" saveData="1">
    <dbPr connection="Provider=Microsoft.Mashup.OleDb.1;Data Source=$Workbook$;Location=&quot;total amount paid&quot;;Extended Properties=&quot;&quot;" command="SELECT * FROM [total amount paid]"/>
  </connection>
</connections>
</file>

<file path=xl/sharedStrings.xml><?xml version="1.0" encoding="utf-8"?>
<sst xmlns="http://schemas.openxmlformats.org/spreadsheetml/2006/main" count="364" uniqueCount="196">
  <si>
    <t>title_count</t>
  </si>
  <si>
    <t>average_rental_duration</t>
  </si>
  <si>
    <t>average_rental_rate</t>
  </si>
  <si>
    <t>average_amount_paid</t>
  </si>
  <si>
    <t>total_amount_paid</t>
  </si>
  <si>
    <t>language</t>
  </si>
  <si>
    <t xml:space="preserve">English             </t>
  </si>
  <si>
    <t xml:space="preserve">Italian             </t>
  </si>
  <si>
    <t xml:space="preserve">Japanese            </t>
  </si>
  <si>
    <t xml:space="preserve">Mandarin            </t>
  </si>
  <si>
    <t xml:space="preserve">French              </t>
  </si>
  <si>
    <t>highest_rental_rate</t>
  </si>
  <si>
    <t xml:space="preserve">German              </t>
  </si>
  <si>
    <t>shortest_rental_duration</t>
  </si>
  <si>
    <t>lowest_rental_rate</t>
  </si>
  <si>
    <t>longest_rental_duration</t>
  </si>
  <si>
    <t>country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</si>
  <si>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</si>
  <si>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</si>
  <si>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</si>
  <si>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</si>
  <si>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</si>
  <si>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</si>
  <si>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</si>
  <si>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</si>
  <si>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</si>
  <si>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</si>
  <si>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</si>
  <si>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</si>
  <si>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</si>
  <si>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</si>
  <si>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</si>
  <si>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</si>
  <si>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Iran</t>
  </si>
  <si>
    <t>Poland</t>
  </si>
  <si>
    <t>Germany</t>
  </si>
  <si>
    <t>Italy</t>
  </si>
  <si>
    <t>Venezuela</t>
  </si>
  <si>
    <t>Colombia</t>
  </si>
  <si>
    <t>Egypt</t>
  </si>
  <si>
    <t>Ukraine</t>
  </si>
  <si>
    <t>Vietnam</t>
  </si>
  <si>
    <t>Canada</t>
  </si>
  <si>
    <t>Netherlands</t>
  </si>
  <si>
    <t>Pakistan</t>
  </si>
  <si>
    <t>Saudi Arabia</t>
  </si>
  <si>
    <t>South Korea</t>
  </si>
  <si>
    <t>Spain</t>
  </si>
  <si>
    <t>France</t>
  </si>
  <si>
    <t>Israel</t>
  </si>
  <si>
    <t>Peru</t>
  </si>
  <si>
    <t>Yemen</t>
  </si>
  <si>
    <t>Algeria</t>
  </si>
  <si>
    <t>Austria</t>
  </si>
  <si>
    <t>Bangladesh</t>
  </si>
  <si>
    <t>Chile</t>
  </si>
  <si>
    <t>Dominican Republic</t>
  </si>
  <si>
    <t>Ecuador</t>
  </si>
  <si>
    <t>Malaysia</t>
  </si>
  <si>
    <t>Morocco</t>
  </si>
  <si>
    <t>Mozambique</t>
  </si>
  <si>
    <t>Paraguay</t>
  </si>
  <si>
    <t>Switzerland</t>
  </si>
  <si>
    <t>Tanzania</t>
  </si>
  <si>
    <t>Thailand</t>
  </si>
  <si>
    <t>United Arab Emirates</t>
  </si>
  <si>
    <t>Angola</t>
  </si>
  <si>
    <t>Azerbaijan</t>
  </si>
  <si>
    <t>Belarus</t>
  </si>
  <si>
    <t>Bolivia</t>
  </si>
  <si>
    <t>Bulgaria</t>
  </si>
  <si>
    <t>Cambodia</t>
  </si>
  <si>
    <t>Cameroon</t>
  </si>
  <si>
    <t>Congo, The Democratic Republic of the</t>
  </si>
  <si>
    <t>French Polynesia</t>
  </si>
  <si>
    <t>Greece</t>
  </si>
  <si>
    <t>Kazakstan</t>
  </si>
  <si>
    <t>Kenya</t>
  </si>
  <si>
    <t>Latvia</t>
  </si>
  <si>
    <t>Myanmar</t>
  </si>
  <si>
    <t>Oman</t>
  </si>
  <si>
    <t>Puerto Rico</t>
  </si>
  <si>
    <t>Romania</t>
  </si>
  <si>
    <t>Sudan</t>
  </si>
  <si>
    <t>Yugoslavia</t>
  </si>
  <si>
    <t>Afghanistan</t>
  </si>
  <si>
    <t>American Samoa</t>
  </si>
  <si>
    <t>Anguilla</t>
  </si>
  <si>
    <t>Armenia</t>
  </si>
  <si>
    <t>Bahrain</t>
  </si>
  <si>
    <t>Brunei</t>
  </si>
  <si>
    <t>Chad</t>
  </si>
  <si>
    <t>Czech Republic</t>
  </si>
  <si>
    <t>Estonia</t>
  </si>
  <si>
    <t>Ethiopia</t>
  </si>
  <si>
    <t>Faroe Islands</t>
  </si>
  <si>
    <t>Finland</t>
  </si>
  <si>
    <t>French Guiana</t>
  </si>
  <si>
    <t>Gambia</t>
  </si>
  <si>
    <t>Greenland</t>
  </si>
  <si>
    <t>Holy See (Vatican City State)</t>
  </si>
  <si>
    <t>Hong Kong</t>
  </si>
  <si>
    <t>Hungary</t>
  </si>
  <si>
    <t>Iraq</t>
  </si>
  <si>
    <t>Kuwait</t>
  </si>
  <si>
    <t>Liechtenstein</t>
  </si>
  <si>
    <t>Lithuania</t>
  </si>
  <si>
    <t>Madagascar</t>
  </si>
  <si>
    <t>Malawi</t>
  </si>
  <si>
    <t>Moldova</t>
  </si>
  <si>
    <t>Nauru</t>
  </si>
  <si>
    <t>Nepal</t>
  </si>
  <si>
    <t>New Zealand</t>
  </si>
  <si>
    <t>North Korea</t>
  </si>
  <si>
    <t>Runion</t>
  </si>
  <si>
    <t>Saint Vincent and the Grenadines</t>
  </si>
  <si>
    <t>Senegal</t>
  </si>
  <si>
    <t>Slovakia</t>
  </si>
  <si>
    <t>Sri Lanka</t>
  </si>
  <si>
    <t>Sweden</t>
  </si>
  <si>
    <t>Tonga</t>
  </si>
  <si>
    <t>Tunisia</t>
  </si>
  <si>
    <t>Turkmenistan</t>
  </si>
  <si>
    <t>Tuvalu</t>
  </si>
  <si>
    <t>Virgin Islands, U.S.</t>
  </si>
  <si>
    <t>Zambia</t>
  </si>
  <si>
    <t>Total</t>
  </si>
  <si>
    <t>Total of top 10</t>
  </si>
  <si>
    <t>Total of customer</t>
  </si>
  <si>
    <t>Rest of cutomer</t>
  </si>
  <si>
    <t>Total amount</t>
  </si>
  <si>
    <t xml:space="preserve">Total amount of Top 10 </t>
  </si>
  <si>
    <t>Total amount of payments</t>
  </si>
  <si>
    <t>Rest payments</t>
  </si>
  <si>
    <t>city</t>
  </si>
  <si>
    <t>Saint-Denis</t>
  </si>
  <si>
    <t>Cape Coral</t>
  </si>
  <si>
    <t>Apeldoorn</t>
  </si>
  <si>
    <t>Molodetno</t>
  </si>
  <si>
    <t>Qomsheh</t>
  </si>
  <si>
    <t>London</t>
  </si>
  <si>
    <t>Memphis</t>
  </si>
  <si>
    <t>Richmond Hill</t>
  </si>
  <si>
    <t>Tanza</t>
  </si>
  <si>
    <t>customer_id</t>
  </si>
  <si>
    <t>Valparai</t>
  </si>
  <si>
    <t>Total payments of top 10</t>
  </si>
  <si>
    <t>genre_name</t>
  </si>
  <si>
    <t>Sports</t>
  </si>
  <si>
    <t>Sci-Fi</t>
  </si>
  <si>
    <t>Animation</t>
  </si>
  <si>
    <t>Drama</t>
  </si>
  <si>
    <t>Comedy</t>
  </si>
  <si>
    <t>Action</t>
  </si>
  <si>
    <t>New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</si>
  <si>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</si>
  <si>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</si>
  <si>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</si>
  <si>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</si>
  <si>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</si>
  <si>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</si>
  <si>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</si>
  <si>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</si>
  <si>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</si>
  <si>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</si>
  <si>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 xml:space="preserve">Total </t>
  </si>
  <si>
    <t>max_rent</t>
  </si>
  <si>
    <t>avg_rent</t>
  </si>
  <si>
    <t>count_rent_values</t>
  </si>
  <si>
    <t>count_rows</t>
  </si>
  <si>
    <t>min_replacement_cost</t>
  </si>
  <si>
    <t>max_replacement_cost</t>
  </si>
  <si>
    <t>avg_replacement_cost</t>
  </si>
  <si>
    <t>count_replacement_cost</t>
  </si>
  <si>
    <t>count_replacement_cost-2</t>
  </si>
  <si>
    <t>min_rental_duration</t>
  </si>
  <si>
    <t>max_rental_duration</t>
  </si>
  <si>
    <t>avg_rental_duration</t>
  </si>
  <si>
    <t>count_rental_duration</t>
  </si>
  <si>
    <t>count_rental_duration-2</t>
  </si>
  <si>
    <t>create_date_modal_value</t>
  </si>
  <si>
    <t>last_update_modal_value</t>
  </si>
  <si>
    <t>active_modal_value</t>
  </si>
  <si>
    <t>Which category contributed the most/least to revenue gain</t>
  </si>
  <si>
    <t>What was the average rental duration for all videos?</t>
  </si>
  <si>
    <t>Which countries are Rockbuster customers based in?</t>
  </si>
  <si>
    <t>Where are customers with a high lifetime value based?</t>
  </si>
  <si>
    <t>Do sales figures vary between geographic regions?</t>
  </si>
  <si>
    <t>Overview</t>
  </si>
  <si>
    <t>store_id_modal_value</t>
  </si>
  <si>
    <t>activebool_modal_id_value</t>
  </si>
  <si>
    <t>Country</t>
  </si>
  <si>
    <t>United State</t>
  </si>
  <si>
    <t>Netherland</t>
  </si>
  <si>
    <t>Philippinies</t>
  </si>
  <si>
    <t>Santa Brbara d'Oeste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</si>
</sst>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rgb="FF0D0D0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164" fontId="0" fillId="3" borderId="1" xfId="1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" xfId="0" applyFill="1" applyBorder="1"/>
    <xf numFmtId="165" fontId="0" fillId="0" borderId="0" xfId="0" applyNumberFormat="1"/>
    <xf numFmtId="165" fontId="0" fillId="4" borderId="1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5" fontId="0" fillId="3" borderId="5" xfId="0" applyNumberFormat="1" applyFill="1" applyBorder="1"/>
    <xf numFmtId="165" fontId="0" fillId="3" borderId="7" xfId="0" applyNumberForma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9" xfId="0" applyFill="1" applyBorder="1"/>
    <xf numFmtId="0" fontId="3" fillId="2" borderId="8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165" fontId="3" fillId="3" borderId="1" xfId="0" applyNumberFormat="1" applyFont="1" applyFill="1" applyBorder="1"/>
    <xf numFmtId="165" fontId="3" fillId="3" borderId="9" xfId="0" applyNumberFormat="1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5" fontId="3" fillId="3" borderId="5" xfId="1" applyNumberFormat="1" applyFont="1" applyFill="1" applyBorder="1"/>
    <xf numFmtId="165" fontId="3" fillId="3" borderId="7" xfId="1" applyNumberFormat="1" applyFont="1" applyFill="1" applyBorder="1"/>
    <xf numFmtId="0" fontId="5" fillId="0" borderId="0" xfId="0" applyFont="1"/>
    <xf numFmtId="0" fontId="6" fillId="0" borderId="0" xfId="0" applyFont="1"/>
    <xf numFmtId="0" fontId="4" fillId="2" borderId="1" xfId="0" applyFont="1" applyFill="1" applyBorder="1"/>
    <xf numFmtId="0" fontId="4" fillId="5" borderId="1" xfId="0" applyFont="1" applyFill="1" applyBorder="1"/>
    <xf numFmtId="0" fontId="3" fillId="6" borderId="1" xfId="0" applyFont="1" applyFill="1" applyBorder="1"/>
    <xf numFmtId="0" fontId="8" fillId="5" borderId="10" xfId="0" applyFont="1" applyFill="1" applyBorder="1"/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0" fontId="3" fillId="3" borderId="1" xfId="0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9" fillId="0" borderId="0" xfId="0" applyFont="1"/>
  </cellXfs>
  <cellStyles count="2">
    <cellStyle name="Currency" xfId="1" builtinId="4"/>
    <cellStyle name="Normal" xfId="0" builtinId="0"/>
  </cellStyles>
  <dxfs count="51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$&quot;#,##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$&quot;#,##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27623</xdr:rowOff>
    </xdr:from>
    <xdr:to>
      <xdr:col>6</xdr:col>
      <xdr:colOff>1019175</xdr:colOff>
      <xdr:row>8</xdr:row>
      <xdr:rowOff>80010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7286F5-30F6-4D34-9DA5-964538038A79}"/>
            </a:ext>
          </a:extLst>
        </xdr:cNvPr>
        <xdr:cNvSpPr txBox="1"/>
      </xdr:nvSpPr>
      <xdr:spPr>
        <a:xfrm>
          <a:off x="4114800" y="210503"/>
          <a:ext cx="2809875" cy="966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--Total</a:t>
          </a:r>
          <a:r>
            <a:rPr lang="en-US" sz="1100" b="1" baseline="0"/>
            <a:t> Title Count</a:t>
          </a:r>
          <a:endParaRPr lang="en-US" sz="1100" b="1"/>
        </a:p>
        <a:p>
          <a:r>
            <a:rPr lang="en-US" sz="1100"/>
            <a:t>SELECT COUNT(DISTINCT title) AS title_count</a:t>
          </a:r>
        </a:p>
        <a:p>
          <a:r>
            <a:rPr lang="en-US" sz="1100"/>
            <a:t>FROM film</a:t>
          </a:r>
        </a:p>
      </xdr:txBody>
    </xdr:sp>
    <xdr:clientData/>
  </xdr:twoCellAnchor>
  <xdr:twoCellAnchor>
    <xdr:from>
      <xdr:col>4</xdr:col>
      <xdr:colOff>457200</xdr:colOff>
      <xdr:row>9</xdr:row>
      <xdr:rowOff>49530</xdr:rowOff>
    </xdr:from>
    <xdr:to>
      <xdr:col>6</xdr:col>
      <xdr:colOff>1043940</xdr:colOff>
      <xdr:row>14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983D70-B686-408F-9E68-F0C75F1062CB}"/>
            </a:ext>
          </a:extLst>
        </xdr:cNvPr>
        <xdr:cNvSpPr txBox="1"/>
      </xdr:nvSpPr>
      <xdr:spPr>
        <a:xfrm>
          <a:off x="4114800" y="1329690"/>
          <a:ext cx="283464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--Average Rental Duration</a:t>
          </a:r>
          <a:endParaRPr lang="en-US" sz="1100"/>
        </a:p>
        <a:p>
          <a:r>
            <a:rPr lang="en-US" sz="1100"/>
            <a:t>SELECT AVG(rental_duration) AS average_rental_duration</a:t>
          </a:r>
        </a:p>
        <a:p>
          <a:r>
            <a:rPr lang="en-US" sz="1100"/>
            <a:t>FROM film</a:t>
          </a:r>
        </a:p>
      </xdr:txBody>
    </xdr:sp>
    <xdr:clientData/>
  </xdr:twoCellAnchor>
  <xdr:twoCellAnchor>
    <xdr:from>
      <xdr:col>7</xdr:col>
      <xdr:colOff>0</xdr:colOff>
      <xdr:row>3</xdr:row>
      <xdr:rowOff>3810</xdr:rowOff>
    </xdr:from>
    <xdr:to>
      <xdr:col>8</xdr:col>
      <xdr:colOff>419101</xdr:colOff>
      <xdr:row>8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2B2FCE-6AD0-4B33-915B-2DC0C4889792}"/>
            </a:ext>
          </a:extLst>
        </xdr:cNvPr>
        <xdr:cNvSpPr txBox="1"/>
      </xdr:nvSpPr>
      <xdr:spPr>
        <a:xfrm>
          <a:off x="7178040" y="186690"/>
          <a:ext cx="1897381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--Average Rental Rate</a:t>
          </a:r>
        </a:p>
        <a:p>
          <a:r>
            <a:rPr lang="en-US" sz="1100"/>
            <a:t>SELECT AVG(rental_rate) AS average_rental_rate</a:t>
          </a:r>
        </a:p>
        <a:p>
          <a:r>
            <a:rPr lang="en-US" sz="1100"/>
            <a:t>FROM film</a:t>
          </a:r>
        </a:p>
      </xdr:txBody>
    </xdr:sp>
    <xdr:clientData/>
  </xdr:twoCellAnchor>
  <xdr:twoCellAnchor>
    <xdr:from>
      <xdr:col>17</xdr:col>
      <xdr:colOff>28574</xdr:colOff>
      <xdr:row>2</xdr:row>
      <xdr:rowOff>11431</xdr:rowOff>
    </xdr:from>
    <xdr:to>
      <xdr:col>19</xdr:col>
      <xdr:colOff>642937</xdr:colOff>
      <xdr:row>11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72E37E-1B7E-417E-A4C5-15F14F28970C}"/>
            </a:ext>
          </a:extLst>
        </xdr:cNvPr>
        <xdr:cNvSpPr txBox="1"/>
      </xdr:nvSpPr>
      <xdr:spPr>
        <a:xfrm>
          <a:off x="13264514" y="11431"/>
          <a:ext cx="1803083" cy="1653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Average Revenue per</a:t>
          </a:r>
          <a:r>
            <a:rPr lang="en-US" sz="1100" b="1" baseline="0"/>
            <a:t> Customer</a:t>
          </a:r>
          <a:endParaRPr lang="en-US" sz="1100" b="0" baseline="0"/>
        </a:p>
        <a:p>
          <a:r>
            <a:rPr lang="en-US" sz="1100" b="0"/>
            <a:t>SELECT SUM(amount)/COUNT(DISTINCT customer_id) AS average_amount_paid</a:t>
          </a:r>
        </a:p>
        <a:p>
          <a:r>
            <a:rPr lang="en-US" sz="1100" b="0"/>
            <a:t>FROM payment</a:t>
          </a:r>
        </a:p>
      </xdr:txBody>
    </xdr:sp>
    <xdr:clientData/>
  </xdr:twoCellAnchor>
  <xdr:twoCellAnchor>
    <xdr:from>
      <xdr:col>22</xdr:col>
      <xdr:colOff>30955</xdr:colOff>
      <xdr:row>2</xdr:row>
      <xdr:rowOff>21432</xdr:rowOff>
    </xdr:from>
    <xdr:to>
      <xdr:col>24</xdr:col>
      <xdr:colOff>638174</xdr:colOff>
      <xdr:row>7</xdr:row>
      <xdr:rowOff>19051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BA8F90-B39D-4B3C-9C33-C978D63DC026}"/>
            </a:ext>
          </a:extLst>
        </xdr:cNvPr>
        <xdr:cNvSpPr txBox="1"/>
      </xdr:nvSpPr>
      <xdr:spPr>
        <a:xfrm>
          <a:off x="16977835" y="21432"/>
          <a:ext cx="1795939" cy="9120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Total</a:t>
          </a:r>
          <a:r>
            <a:rPr lang="en-US" sz="1100" b="1" baseline="0"/>
            <a:t> Revenue</a:t>
          </a:r>
          <a:endParaRPr lang="en-US" sz="1100"/>
        </a:p>
        <a:p>
          <a:r>
            <a:rPr lang="en-US" sz="1100"/>
            <a:t>SELECT SUM(amount) AS total_amount_paid</a:t>
          </a:r>
        </a:p>
        <a:p>
          <a:r>
            <a:rPr lang="en-US" sz="1100"/>
            <a:t>FROM payment</a:t>
          </a:r>
        </a:p>
      </xdr:txBody>
    </xdr:sp>
    <xdr:clientData/>
  </xdr:twoCellAnchor>
  <xdr:twoCellAnchor>
    <xdr:from>
      <xdr:col>27</xdr:col>
      <xdr:colOff>2381</xdr:colOff>
      <xdr:row>2</xdr:row>
      <xdr:rowOff>11905</xdr:rowOff>
    </xdr:from>
    <xdr:to>
      <xdr:col>29</xdr:col>
      <xdr:colOff>628649</xdr:colOff>
      <xdr:row>6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4C5032C-6080-49AB-B92C-491985A4BA74}"/>
            </a:ext>
          </a:extLst>
        </xdr:cNvPr>
        <xdr:cNvSpPr txBox="1"/>
      </xdr:nvSpPr>
      <xdr:spPr>
        <a:xfrm>
          <a:off x="20355401" y="11905"/>
          <a:ext cx="1830228" cy="738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Languages</a:t>
          </a:r>
        </a:p>
        <a:p>
          <a:r>
            <a:rPr lang="en-US" sz="1100" b="0"/>
            <a:t>SELECT name AS language</a:t>
          </a:r>
        </a:p>
        <a:p>
          <a:r>
            <a:rPr lang="en-US" sz="1100" b="0"/>
            <a:t>FROM language</a:t>
          </a:r>
        </a:p>
      </xdr:txBody>
    </xdr:sp>
    <xdr:clientData/>
  </xdr:twoCellAnchor>
  <xdr:twoCellAnchor>
    <xdr:from>
      <xdr:col>4</xdr:col>
      <xdr:colOff>449580</xdr:colOff>
      <xdr:row>15</xdr:row>
      <xdr:rowOff>24765</xdr:rowOff>
    </xdr:from>
    <xdr:to>
      <xdr:col>6</xdr:col>
      <xdr:colOff>1059180</xdr:colOff>
      <xdr:row>19</xdr:row>
      <xdr:rowOff>148590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4113AE6-083A-40C1-987A-06C48D07E7A9}"/>
            </a:ext>
          </a:extLst>
        </xdr:cNvPr>
        <xdr:cNvSpPr txBox="1"/>
      </xdr:nvSpPr>
      <xdr:spPr>
        <a:xfrm>
          <a:off x="4107180" y="2402205"/>
          <a:ext cx="2857500" cy="85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--Shortest</a:t>
          </a:r>
          <a:r>
            <a:rPr lang="en-US" sz="1100" b="1" baseline="0"/>
            <a:t> Rental Duration</a:t>
          </a:r>
          <a:endParaRPr lang="en-US" sz="1100" b="1"/>
        </a:p>
        <a:p>
          <a:r>
            <a:rPr lang="en-US" sz="1100"/>
            <a:t>SELECT MIN(rental_duration) AS shortest_rental_duration</a:t>
          </a:r>
        </a:p>
        <a:p>
          <a:r>
            <a:rPr lang="en-US" sz="1100"/>
            <a:t>FROM film</a:t>
          </a:r>
        </a:p>
      </xdr:txBody>
    </xdr:sp>
    <xdr:clientData/>
  </xdr:twoCellAnchor>
  <xdr:twoCellAnchor>
    <xdr:from>
      <xdr:col>4</xdr:col>
      <xdr:colOff>472440</xdr:colOff>
      <xdr:row>20</xdr:row>
      <xdr:rowOff>99060</xdr:rowOff>
    </xdr:from>
    <xdr:to>
      <xdr:col>6</xdr:col>
      <xdr:colOff>1082040</xdr:colOff>
      <xdr:row>26</xdr:row>
      <xdr:rowOff>87630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8BFBFD-D11F-4325-A953-8BD51EE16E0F}"/>
            </a:ext>
          </a:extLst>
        </xdr:cNvPr>
        <xdr:cNvSpPr txBox="1"/>
      </xdr:nvSpPr>
      <xdr:spPr>
        <a:xfrm>
          <a:off x="4130040" y="3390900"/>
          <a:ext cx="28575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--Longest</a:t>
          </a:r>
          <a:r>
            <a:rPr lang="en-US" sz="1100" b="1" baseline="0"/>
            <a:t> Rental Duration</a:t>
          </a:r>
          <a:endParaRPr lang="en-US" sz="1100" b="1"/>
        </a:p>
        <a:p>
          <a:r>
            <a:rPr lang="en-US" sz="1100"/>
            <a:t>SELECT MAX(rental_duration) AS longest_rental_duration</a:t>
          </a:r>
        </a:p>
        <a:p>
          <a:r>
            <a:rPr lang="en-US" sz="1100"/>
            <a:t>FROM film</a:t>
          </a:r>
        </a:p>
      </xdr:txBody>
    </xdr:sp>
    <xdr:clientData/>
  </xdr:twoCellAnchor>
  <xdr:twoCellAnchor>
    <xdr:from>
      <xdr:col>6</xdr:col>
      <xdr:colOff>1268730</xdr:colOff>
      <xdr:row>9</xdr:row>
      <xdr:rowOff>30480</xdr:rowOff>
    </xdr:from>
    <xdr:to>
      <xdr:col>8</xdr:col>
      <xdr:colOff>388620</xdr:colOff>
      <xdr:row>14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397ED05-02C3-4C41-A4D0-A881F5A87363}"/>
            </a:ext>
          </a:extLst>
        </xdr:cNvPr>
        <xdr:cNvSpPr txBox="1"/>
      </xdr:nvSpPr>
      <xdr:spPr>
        <a:xfrm>
          <a:off x="7174230" y="1310640"/>
          <a:ext cx="187071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--Highest</a:t>
          </a:r>
          <a:r>
            <a:rPr lang="en-US" sz="1100" b="1" baseline="0"/>
            <a:t> Rental Rate</a:t>
          </a:r>
          <a:endParaRPr lang="en-US" sz="1100" b="1"/>
        </a:p>
        <a:p>
          <a:r>
            <a:rPr lang="en-US" sz="1100"/>
            <a:t>SELECT MAX(rental_rate) AS highest_rental_rate</a:t>
          </a:r>
        </a:p>
        <a:p>
          <a:r>
            <a:rPr lang="en-US" sz="1100"/>
            <a:t>FROM film</a:t>
          </a:r>
        </a:p>
      </xdr:txBody>
    </xdr:sp>
    <xdr:clientData/>
  </xdr:twoCellAnchor>
  <xdr:twoCellAnchor>
    <xdr:from>
      <xdr:col>6</xdr:col>
      <xdr:colOff>1257300</xdr:colOff>
      <xdr:row>14</xdr:row>
      <xdr:rowOff>177165</xdr:rowOff>
    </xdr:from>
    <xdr:to>
      <xdr:col>8</xdr:col>
      <xdr:colOff>388620</xdr:colOff>
      <xdr:row>19</xdr:row>
      <xdr:rowOff>129540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326C9-0E31-4100-B7ED-CD6908C287C5}"/>
            </a:ext>
          </a:extLst>
        </xdr:cNvPr>
        <xdr:cNvSpPr txBox="1"/>
      </xdr:nvSpPr>
      <xdr:spPr>
        <a:xfrm>
          <a:off x="7162800" y="2371725"/>
          <a:ext cx="188214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--Lowest</a:t>
          </a:r>
          <a:r>
            <a:rPr lang="en-US" sz="1100" b="1" baseline="0"/>
            <a:t> Rental Rate</a:t>
          </a:r>
        </a:p>
        <a:p>
          <a:r>
            <a:rPr lang="en-US" sz="1100" b="0"/>
            <a:t>SELECT MIN(rental_rate) AS lowest_rental_rate</a:t>
          </a:r>
        </a:p>
        <a:p>
          <a:r>
            <a:rPr lang="en-US" sz="1100" b="0"/>
            <a:t>FROM film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106680</xdr:rowOff>
    </xdr:from>
    <xdr:to>
      <xdr:col>4</xdr:col>
      <xdr:colOff>137160</xdr:colOff>
      <xdr:row>37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4992E-1FEB-44CF-9AC8-9CF13A2B6514}"/>
            </a:ext>
          </a:extLst>
        </xdr:cNvPr>
        <xdr:cNvSpPr txBox="1"/>
      </xdr:nvSpPr>
      <xdr:spPr>
        <a:xfrm>
          <a:off x="0" y="3223260"/>
          <a:ext cx="6789420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b="1">
              <a:effectLst/>
            </a:rPr>
            <a:t>--Discriptive Statistics Information-AVG, MAX, MIN</a:t>
          </a:r>
        </a:p>
        <a:p>
          <a:pPr algn="l"/>
          <a:r>
            <a:rPr lang="de-DE" b="0">
              <a:effectLst/>
            </a:rPr>
            <a:t>SELECT	</a:t>
          </a:r>
        </a:p>
        <a:p>
          <a:pPr algn="l"/>
          <a:r>
            <a:rPr lang="de-DE" b="0">
              <a:effectLst/>
            </a:rPr>
            <a:t>MIN(rental_rate) AS min_rent,</a:t>
          </a:r>
        </a:p>
        <a:p>
          <a:pPr algn="l"/>
          <a:r>
            <a:rPr lang="de-DE" b="0">
              <a:effectLst/>
            </a:rPr>
            <a:t>MAX(rental_rate) AS max_rent,</a:t>
          </a:r>
        </a:p>
        <a:p>
          <a:pPr algn="l"/>
          <a:r>
            <a:rPr lang="de-DE" b="0">
              <a:effectLst/>
            </a:rPr>
            <a:t>ROUND(AVG(rental_rate), 2) AS avg_rent,</a:t>
          </a:r>
        </a:p>
        <a:p>
          <a:pPr algn="l"/>
          <a:r>
            <a:rPr lang="de-DE" b="0">
              <a:effectLst/>
            </a:rPr>
            <a:t>COUNT(rental_rate) AS count_rent_values,</a:t>
          </a:r>
        </a:p>
        <a:p>
          <a:pPr algn="l"/>
          <a:r>
            <a:rPr lang="de-DE" b="0">
              <a:effectLst/>
            </a:rPr>
            <a:t>COUNT (*) AS count_rows,</a:t>
          </a:r>
        </a:p>
        <a:p>
          <a:pPr algn="l"/>
          <a:r>
            <a:rPr lang="de-DE" b="0">
              <a:effectLst/>
            </a:rPr>
            <a:t>MIN(replacement_cost) AS min_replacement_cost,</a:t>
          </a:r>
        </a:p>
        <a:p>
          <a:pPr algn="l"/>
          <a:r>
            <a:rPr lang="de-DE" b="0">
              <a:effectLst/>
            </a:rPr>
            <a:t>MAX(replacement_cost) AS max_replacement_cost,</a:t>
          </a:r>
        </a:p>
        <a:p>
          <a:pPr algn="l"/>
          <a:r>
            <a:rPr lang="de-DE" b="0">
              <a:effectLst/>
            </a:rPr>
            <a:t>ROUND(AVG(replacement_cost), 2) AS avg_replacement_cost,</a:t>
          </a:r>
        </a:p>
        <a:p>
          <a:pPr algn="l"/>
          <a:r>
            <a:rPr lang="de-DE" b="0">
              <a:effectLst/>
            </a:rPr>
            <a:t>COUNT(replacement_cost) AS count_replacement_cost,</a:t>
          </a:r>
        </a:p>
        <a:p>
          <a:pPr algn="l"/>
          <a:r>
            <a:rPr lang="de-DE" b="0">
              <a:effectLst/>
            </a:rPr>
            <a:t>COUNT (*) AS count_replacement_cost,</a:t>
          </a:r>
        </a:p>
        <a:p>
          <a:pPr algn="l"/>
          <a:r>
            <a:rPr lang="de-DE" b="0">
              <a:effectLst/>
            </a:rPr>
            <a:t>MIN(rental_duration) AS min_rental_duration,</a:t>
          </a:r>
        </a:p>
        <a:p>
          <a:pPr algn="l"/>
          <a:r>
            <a:rPr lang="de-DE" b="0">
              <a:effectLst/>
            </a:rPr>
            <a:t>MAX(rental_duration) AS max_rental_duration,</a:t>
          </a:r>
        </a:p>
        <a:p>
          <a:pPr algn="l"/>
          <a:r>
            <a:rPr lang="de-DE" b="0">
              <a:effectLst/>
            </a:rPr>
            <a:t>ROUND(AVG(rental_duration), 2) AS avg_rental_duration,</a:t>
          </a:r>
        </a:p>
        <a:p>
          <a:pPr algn="l"/>
          <a:r>
            <a:rPr lang="de-DE" b="0">
              <a:effectLst/>
            </a:rPr>
            <a:t>COUNT(rental_duration) AS count_rental_duration,</a:t>
          </a:r>
        </a:p>
        <a:p>
          <a:pPr algn="l"/>
          <a:r>
            <a:rPr lang="de-DE" b="0">
              <a:effectLst/>
            </a:rPr>
            <a:t>COUNT (*) AS count_rental_duration</a:t>
          </a:r>
        </a:p>
        <a:p>
          <a:pPr algn="l"/>
          <a:r>
            <a:rPr lang="de-DE" b="0">
              <a:effectLst/>
            </a:rPr>
            <a:t>FROM</a:t>
          </a:r>
          <a:r>
            <a:rPr lang="de-DE" b="0" baseline="0">
              <a:effectLst/>
            </a:rPr>
            <a:t> </a:t>
          </a:r>
          <a:r>
            <a:rPr lang="de-DE" b="0">
              <a:effectLst/>
            </a:rPr>
            <a:t>film</a:t>
          </a:r>
        </a:p>
        <a:p>
          <a:pPr algn="l"/>
          <a:endParaRPr lang="de-DE" b="0">
            <a:effectLst/>
          </a:endParaRPr>
        </a:p>
      </xdr:txBody>
    </xdr:sp>
    <xdr:clientData/>
  </xdr:twoCellAnchor>
  <xdr:twoCellAnchor>
    <xdr:from>
      <xdr:col>4</xdr:col>
      <xdr:colOff>350520</xdr:colOff>
      <xdr:row>17</xdr:row>
      <xdr:rowOff>114300</xdr:rowOff>
    </xdr:from>
    <xdr:to>
      <xdr:col>8</xdr:col>
      <xdr:colOff>1165860</xdr:colOff>
      <xdr:row>37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33DB07-C238-466C-A515-EFC8B1E7C4C5}"/>
            </a:ext>
          </a:extLst>
        </xdr:cNvPr>
        <xdr:cNvSpPr txBox="1"/>
      </xdr:nvSpPr>
      <xdr:spPr>
        <a:xfrm>
          <a:off x="7002780" y="3230880"/>
          <a:ext cx="6789420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--Discriptive Statistics Information-Mode</a:t>
          </a:r>
          <a:endParaRPr lang="de-DE">
            <a:effectLst/>
          </a:endParaRPr>
        </a:p>
        <a:p>
          <a:pPr algn="l"/>
          <a:r>
            <a:rPr lang="de-DE" b="0">
              <a:effectLst/>
            </a:rPr>
            <a:t>SELECT	</a:t>
          </a:r>
        </a:p>
        <a:p>
          <a:pPr algn="l"/>
          <a:r>
            <a:rPr lang="de-DE" b="0">
              <a:effectLst/>
            </a:rPr>
            <a:t>MODE () WITHIN GROUP (ORDER BY store_id) AS store_id_modal_value,</a:t>
          </a:r>
        </a:p>
        <a:p>
          <a:pPr algn="l"/>
          <a:r>
            <a:rPr lang="de-DE" b="0">
              <a:effectLst/>
            </a:rPr>
            <a:t>MODE () WITHIN GROUP (ORDER BY activebool) AS activebool_modal_id_value,</a:t>
          </a:r>
        </a:p>
        <a:p>
          <a:pPr algn="l"/>
          <a:r>
            <a:rPr lang="de-DE" b="0">
              <a:effectLst/>
            </a:rPr>
            <a:t>MODE () WITHIN GROUP (ORDER BY create_date) AS create_date_modal_value,</a:t>
          </a:r>
        </a:p>
        <a:p>
          <a:pPr algn="l"/>
          <a:r>
            <a:rPr lang="de-DE" b="0">
              <a:effectLst/>
            </a:rPr>
            <a:t>MODE () WITHIN GROUP (ORDER BY last_update) AS last_update_modal_value,</a:t>
          </a:r>
        </a:p>
        <a:p>
          <a:pPr algn="l"/>
          <a:r>
            <a:rPr lang="de-DE" b="0">
              <a:effectLst/>
            </a:rPr>
            <a:t>MODE () WITHIN GROUP (ORDER BY active) AS active_modal_value</a:t>
          </a:r>
        </a:p>
        <a:p>
          <a:pPr algn="l"/>
          <a:r>
            <a:rPr lang="de-DE" b="0">
              <a:effectLst/>
            </a:rPr>
            <a:t>FROM</a:t>
          </a:r>
          <a:r>
            <a:rPr lang="de-DE" b="0" baseline="0">
              <a:effectLst/>
            </a:rPr>
            <a:t> </a:t>
          </a:r>
          <a:r>
            <a:rPr lang="de-DE" b="0">
              <a:effectLst/>
            </a:rPr>
            <a:t>customer</a:t>
          </a:r>
        </a:p>
        <a:p>
          <a:pPr algn="l"/>
          <a:endParaRPr lang="de-DE" b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6</xdr:col>
      <xdr:colOff>68581</xdr:colOff>
      <xdr:row>20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FD6407-843E-4E2C-A287-DF80D7BBBE66}"/>
            </a:ext>
          </a:extLst>
        </xdr:cNvPr>
        <xdr:cNvSpPr txBox="1"/>
      </xdr:nvSpPr>
      <xdr:spPr>
        <a:xfrm>
          <a:off x="3947160" y="594360"/>
          <a:ext cx="1897381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--Customer Base World </a:t>
          </a:r>
          <a:r>
            <a:rPr lang="en-US" sz="1100" b="0"/>
            <a:t>Distribution Map</a:t>
          </a:r>
        </a:p>
        <a:p>
          <a:endParaRPr lang="en-US" sz="1100" b="0"/>
        </a:p>
        <a:p>
          <a:r>
            <a:rPr lang="en-US" sz="1100" b="0"/>
            <a:t>SELECT DISTINCT country, COUNT(DISTINCT customer_id) AS customer_count</a:t>
          </a:r>
        </a:p>
        <a:p>
          <a:r>
            <a:rPr lang="en-US" sz="1100" b="0"/>
            <a:t>FROM</a:t>
          </a:r>
        </a:p>
        <a:p>
          <a:r>
            <a:rPr lang="en-US" sz="1100" b="0"/>
            <a:t>customer cu</a:t>
          </a:r>
        </a:p>
        <a:p>
          <a:r>
            <a:rPr lang="en-US" sz="1100" b="0"/>
            <a:t>INNER JOIN address A ON cu.address_id = A.address_id</a:t>
          </a:r>
        </a:p>
        <a:p>
          <a:r>
            <a:rPr lang="en-US" sz="1100" b="0"/>
            <a:t>INNER JOIN city Ci ON A.city_id = Ci.city_id</a:t>
          </a:r>
        </a:p>
        <a:p>
          <a:r>
            <a:rPr lang="en-US" sz="1100" b="0"/>
            <a:t>INNER JOIN country C ON Ci.country_id = C.country_id</a:t>
          </a:r>
        </a:p>
        <a:p>
          <a:r>
            <a:rPr lang="en-US" sz="1100" b="0"/>
            <a:t>GROUP BY country</a:t>
          </a:r>
        </a:p>
        <a:p>
          <a:r>
            <a:rPr lang="en-US" sz="1100" b="0"/>
            <a:t>ORDER BY customer_count DESC</a:t>
          </a:r>
        </a:p>
        <a:p>
          <a:endParaRPr lang="en-US" sz="1100" b="1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13</xdr:col>
      <xdr:colOff>68581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E54731-27FD-4D36-A14C-0DFE85435884}"/>
            </a:ext>
          </a:extLst>
        </xdr:cNvPr>
        <xdr:cNvSpPr txBox="1"/>
      </xdr:nvSpPr>
      <xdr:spPr>
        <a:xfrm>
          <a:off x="10447020" y="182880"/>
          <a:ext cx="1897381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--Total Payments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Countries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DISTINCT country, SUM(amount) AS total_amount_paid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 pa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customer cu ON pa.customer_id = cu.customer_id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address A ON cu.address_id = A.address_id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city ci ON A.city_id = ci.city_id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country D ON ci.country_id = D.country_id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country</a:t>
          </a:r>
          <a:endParaRPr lang="de-DE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total_amount_paid DESC</a:t>
          </a:r>
          <a:endParaRPr lang="de-DE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2</xdr:row>
      <xdr:rowOff>45720</xdr:rowOff>
    </xdr:from>
    <xdr:to>
      <xdr:col>5</xdr:col>
      <xdr:colOff>396241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B46400-B414-420D-B9B2-35D8BFD8228F}"/>
            </a:ext>
          </a:extLst>
        </xdr:cNvPr>
        <xdr:cNvSpPr txBox="1"/>
      </xdr:nvSpPr>
      <xdr:spPr>
        <a:xfrm>
          <a:off x="2575560" y="45720"/>
          <a:ext cx="1897381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--Top 10 Countries with the Highest Customer Counts</a:t>
          </a:r>
        </a:p>
        <a:p>
          <a:endParaRPr lang="en-US" sz="1100" b="1"/>
        </a:p>
        <a:p>
          <a:r>
            <a:rPr lang="en-US" sz="1100" b="0"/>
            <a:t>SELECT DISTINCT country, COUNT(DISTINCT customer_id) AS customer_count</a:t>
          </a:r>
        </a:p>
        <a:p>
          <a:r>
            <a:rPr lang="en-US" sz="1100" b="0"/>
            <a:t>FROM</a:t>
          </a:r>
        </a:p>
        <a:p>
          <a:r>
            <a:rPr lang="en-US" sz="1100" b="0"/>
            <a:t>customer cu </a:t>
          </a:r>
        </a:p>
        <a:p>
          <a:r>
            <a:rPr lang="en-US" sz="1100" b="0"/>
            <a:t>INNER JOIN address A ON cu.address_id = A.address_id</a:t>
          </a:r>
        </a:p>
        <a:p>
          <a:r>
            <a:rPr lang="en-US" sz="1100" b="0"/>
            <a:t>INNER JOIN city Ci ON A.city_id = Ci.city_id</a:t>
          </a:r>
        </a:p>
        <a:p>
          <a:r>
            <a:rPr lang="en-US" sz="1100" b="0"/>
            <a:t>INNER JOIN country D ON Ci.country_id = D.country_id</a:t>
          </a:r>
        </a:p>
        <a:p>
          <a:r>
            <a:rPr lang="en-US" sz="1100" b="0"/>
            <a:t>GROUP BY country</a:t>
          </a:r>
        </a:p>
        <a:p>
          <a:r>
            <a:rPr lang="en-US" sz="1100" b="0"/>
            <a:t>ORDER BY customer_count DESC</a:t>
          </a:r>
        </a:p>
        <a:p>
          <a:r>
            <a:rPr lang="en-US" sz="1100" b="0"/>
            <a:t>LIMIT 10</a:t>
          </a:r>
        </a:p>
        <a:p>
          <a:endParaRPr lang="en-US" sz="1100" b="1"/>
        </a:p>
      </xdr:txBody>
    </xdr:sp>
    <xdr:clientData/>
  </xdr:twoCellAnchor>
  <xdr:twoCellAnchor>
    <xdr:from>
      <xdr:col>9</xdr:col>
      <xdr:colOff>396240</xdr:colOff>
      <xdr:row>2</xdr:row>
      <xdr:rowOff>0</xdr:rowOff>
    </xdr:from>
    <xdr:to>
      <xdr:col>12</xdr:col>
      <xdr:colOff>464821</xdr:colOff>
      <xdr:row>22</xdr:row>
      <xdr:rowOff>83820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50E289-01E8-4E70-94DD-A72ACB49B071}"/>
            </a:ext>
          </a:extLst>
        </xdr:cNvPr>
        <xdr:cNvSpPr txBox="1"/>
      </xdr:nvSpPr>
      <xdr:spPr>
        <a:xfrm>
          <a:off x="8054340" y="0"/>
          <a:ext cx="1897381" cy="3741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--Top 10 Countries with the Highest Revenue</a:t>
          </a:r>
        </a:p>
        <a:p>
          <a:endParaRPr lang="en-US" sz="1100" b="0"/>
        </a:p>
        <a:p>
          <a:r>
            <a:rPr lang="en-US" sz="1100" b="0"/>
            <a:t>SELECT DISTINCT country, SUM(amount) AS total_amount_paid</a:t>
          </a:r>
        </a:p>
        <a:p>
          <a:r>
            <a:rPr lang="en-US" sz="1100" b="0"/>
            <a:t>FROM</a:t>
          </a:r>
        </a:p>
        <a:p>
          <a:r>
            <a:rPr lang="en-US" sz="1100" b="0"/>
            <a:t>payment pa</a:t>
          </a:r>
        </a:p>
        <a:p>
          <a:r>
            <a:rPr lang="en-US" sz="1100" b="0"/>
            <a:t>INNER JOIN customer cu ON pa.customer_id = cu.customer_id</a:t>
          </a:r>
        </a:p>
        <a:p>
          <a:r>
            <a:rPr lang="en-US" sz="1100" b="0"/>
            <a:t>INNER JOIN address A ON cu.address_id = A.address_id</a:t>
          </a:r>
        </a:p>
        <a:p>
          <a:r>
            <a:rPr lang="en-US" sz="1100" b="0"/>
            <a:t>INNER JOIN city ci ON A.city_id = ci.city_id</a:t>
          </a:r>
        </a:p>
        <a:p>
          <a:r>
            <a:rPr lang="en-US" sz="1100" b="0"/>
            <a:t>INNER JOIN country D ON ci.country_id = D.country_id</a:t>
          </a:r>
        </a:p>
        <a:p>
          <a:r>
            <a:rPr lang="en-US" sz="1100" b="0"/>
            <a:t>GROUP BY country</a:t>
          </a:r>
        </a:p>
        <a:p>
          <a:r>
            <a:rPr lang="en-US" sz="1100" b="0"/>
            <a:t>ORDER BY total_amount_paid DESC</a:t>
          </a:r>
        </a:p>
        <a:p>
          <a:r>
            <a:rPr lang="en-US" sz="1100" b="0"/>
            <a:t>LIMIT 10</a:t>
          </a:r>
        </a:p>
        <a:p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68581</xdr:colOff>
      <xdr:row>21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FCCC70-FCC9-4169-B210-DB63B214D5A8}"/>
            </a:ext>
          </a:extLst>
        </xdr:cNvPr>
        <xdr:cNvSpPr txBox="1"/>
      </xdr:nvSpPr>
      <xdr:spPr>
        <a:xfrm>
          <a:off x="3116580" y="0"/>
          <a:ext cx="1897381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--Top 10 Cities with the Highest Revenue</a:t>
          </a:r>
        </a:p>
        <a:p>
          <a:endParaRPr lang="en-US" sz="1100" b="0"/>
        </a:p>
        <a:p>
          <a:r>
            <a:rPr lang="en-US" sz="1100" b="0"/>
            <a:t>SELECT DISTINCT city, SUM(amount) AS total_amount_paid</a:t>
          </a:r>
        </a:p>
        <a:p>
          <a:r>
            <a:rPr lang="en-US" sz="1100" b="0"/>
            <a:t>FROM</a:t>
          </a:r>
        </a:p>
        <a:p>
          <a:r>
            <a:rPr lang="en-US" sz="1100" b="0"/>
            <a:t>payment pa</a:t>
          </a:r>
        </a:p>
        <a:p>
          <a:r>
            <a:rPr lang="en-US" sz="1100" b="0"/>
            <a:t>INNER JOIN customer cu ON pa.customer_id = cu.customer_id</a:t>
          </a:r>
        </a:p>
        <a:p>
          <a:r>
            <a:rPr lang="en-US" sz="1100" b="0"/>
            <a:t>INNER JOIN address A ON A.address_id = cu.address_id</a:t>
          </a:r>
        </a:p>
        <a:p>
          <a:r>
            <a:rPr lang="en-US" sz="1100" b="0"/>
            <a:t>INNER JOIN city ci ON A.city_id = ci.city_id</a:t>
          </a:r>
        </a:p>
        <a:p>
          <a:r>
            <a:rPr lang="en-US" sz="1100" b="0"/>
            <a:t>GROUP BY city</a:t>
          </a:r>
        </a:p>
        <a:p>
          <a:r>
            <a:rPr lang="en-US" sz="1100" b="0"/>
            <a:t>ORDER BY total_amount_paid DESC</a:t>
          </a:r>
        </a:p>
        <a:p>
          <a:r>
            <a:rPr lang="en-US" sz="1100" b="0"/>
            <a:t>LIMIT 10</a:t>
          </a:r>
        </a:p>
        <a:p>
          <a:endParaRPr lang="en-US" sz="1100" b="1"/>
        </a:p>
        <a:p>
          <a:endParaRPr lang="en-US" sz="1100" b="1"/>
        </a:p>
        <a:p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7</xdr:col>
      <xdr:colOff>68581</xdr:colOff>
      <xdr:row>41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E46451-6FB9-42D8-B2F7-EAA719451F0C}"/>
            </a:ext>
          </a:extLst>
        </xdr:cNvPr>
        <xdr:cNvSpPr txBox="1"/>
      </xdr:nvSpPr>
      <xdr:spPr>
        <a:xfrm>
          <a:off x="3802380" y="0"/>
          <a:ext cx="1897381" cy="700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--Revenue and Title Counts per Genre</a:t>
          </a:r>
        </a:p>
        <a:p>
          <a:endParaRPr lang="en-US" sz="1100" b="1"/>
        </a:p>
        <a:p>
          <a:r>
            <a:rPr lang="en-US" sz="1100" b="0"/>
            <a:t>WITH GenreRevenue AS (</a:t>
          </a:r>
        </a:p>
        <a:p>
          <a:r>
            <a:rPr lang="en-US" sz="1100" b="0"/>
            <a:t>    SELECT E.name AS genre_name, SUM(amount) AS total_amount_paid</a:t>
          </a:r>
        </a:p>
        <a:p>
          <a:r>
            <a:rPr lang="en-US" sz="1100" b="0"/>
            <a:t>    FROM payment A</a:t>
          </a:r>
        </a:p>
        <a:p>
          <a:r>
            <a:rPr lang="en-US" sz="1100" b="0"/>
            <a:t>    INNER JOIN rental B ON A.rental_id = B.rental_id</a:t>
          </a:r>
        </a:p>
        <a:p>
          <a:r>
            <a:rPr lang="en-US" sz="1100" b="0"/>
            <a:t>    INNER JOIN inventory C ON B.inventory_id = C.inventory_id</a:t>
          </a:r>
        </a:p>
        <a:p>
          <a:r>
            <a:rPr lang="en-US" sz="1100" b="0"/>
            <a:t>    INNER JOIN film_category D ON C.film_id = D.film_id</a:t>
          </a:r>
        </a:p>
        <a:p>
          <a:r>
            <a:rPr lang="en-US" sz="1100" b="0"/>
            <a:t>    INNER JOIN category E ON D.category_id = E.category_id</a:t>
          </a:r>
        </a:p>
        <a:p>
          <a:r>
            <a:rPr lang="en-US" sz="1100" b="0"/>
            <a:t>    GROUP BY E.name</a:t>
          </a:r>
        </a:p>
        <a:p>
          <a:r>
            <a:rPr lang="en-US" sz="1100" b="0"/>
            <a:t>),</a:t>
          </a:r>
        </a:p>
        <a:p>
          <a:r>
            <a:rPr lang="en-US" sz="1100" b="0"/>
            <a:t>GenreTitleCounts AS (</a:t>
          </a:r>
        </a:p>
        <a:p>
          <a:r>
            <a:rPr lang="en-US" sz="1100" b="0"/>
            <a:t>    SELECT B.name AS genre_name, COUNT(DISTINCT film_id) AS title_count</a:t>
          </a:r>
        </a:p>
        <a:p>
          <a:r>
            <a:rPr lang="en-US" sz="1100" b="0"/>
            <a:t>    FROM film_category A</a:t>
          </a:r>
        </a:p>
        <a:p>
          <a:r>
            <a:rPr lang="en-US" sz="1100" b="0"/>
            <a:t>    INNER JOIN category B ON A.category_id = B.category_id</a:t>
          </a:r>
        </a:p>
        <a:p>
          <a:r>
            <a:rPr lang="en-US" sz="1100" b="0"/>
            <a:t>    GROUP BY B.name</a:t>
          </a:r>
        </a:p>
        <a:p>
          <a:r>
            <a:rPr lang="en-US" sz="1100" b="0"/>
            <a:t>)</a:t>
          </a:r>
        </a:p>
        <a:p>
          <a:r>
            <a:rPr lang="en-US" sz="1100" b="0"/>
            <a:t>SELECT gr.genre_name, gr.total_amount_paid, gtc.title_count</a:t>
          </a:r>
        </a:p>
        <a:p>
          <a:r>
            <a:rPr lang="en-US" sz="1100" b="0"/>
            <a:t>FROM GenreRevenue gr</a:t>
          </a:r>
        </a:p>
        <a:p>
          <a:r>
            <a:rPr lang="en-US" sz="1100" b="0"/>
            <a:t>JOIN GenreTitleCounts gtc ON gr.genre_name = gtc.genre_name</a:t>
          </a:r>
        </a:p>
        <a:p>
          <a:r>
            <a:rPr lang="en-US" sz="1100" b="0"/>
            <a:t>ORDER BY gr.total_amount_paid DESC;</a:t>
          </a:r>
        </a:p>
        <a:p>
          <a:endParaRPr lang="en-US" sz="1100" b="0"/>
        </a:p>
        <a:p>
          <a:endParaRPr lang="en-US" sz="1100" b="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ustomer_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00000000-0016-0000-02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amount_pa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300-000004000000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ustomer_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0000000-0016-0000-03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amount_pa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4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city" tableColumnId="1"/>
      <queryTableField id="2" name="total_amount_paid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0400-000007000000}" autoFormatId="16" applyNumberFormats="0" applyBorderFormats="0" applyFontFormats="0" applyPatternFormats="0" applyAlignmentFormats="0" applyWidthHeightFormats="0">
  <queryTableRefresh nextId="6">
    <queryTableFields count="3">
      <queryTableField id="1" name="city" tableColumnId="1"/>
      <queryTableField id="2" name="customer_id" tableColumnId="2"/>
      <queryTableField id="3" name="total_amount_pai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500-000008000000}" autoFormatId="16" applyNumberFormats="0" applyBorderFormats="0" applyFontFormats="0" applyPatternFormats="0" applyAlignmentFormats="0" applyWidthHeightFormats="0">
  <queryTableRefresh nextId="4">
    <queryTableFields count="3">
      <queryTableField id="1" name="genre_name" tableColumnId="1"/>
      <queryTableField id="2" name="total_amount_paid" tableColumnId="2"/>
      <queryTableField id="3" name="title_c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AA3:AA9" totalsRowShown="0">
  <autoFilter ref="AA3:AA9" xr:uid="{00000000-0009-0000-0100-00000B000000}"/>
  <tableColumns count="1">
    <tableColumn id="1" xr3:uid="{00000000-0010-0000-0900-000001000000}" name="langu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Customer_world_distribution" displayName="Customer_world_distribution" ref="A3:B111" tableType="queryTable" totalsRowShown="0" headerRowDxfId="50" dataDxfId="48" headerRowBorderDxfId="49" tableBorderDxfId="47" totalsRowBorderDxfId="46">
  <autoFilter ref="A3:B111" xr:uid="{00000000-0009-0000-0100-00000C000000}"/>
  <tableColumns count="2">
    <tableColumn id="1" xr3:uid="{00000000-0010-0000-0C00-000001000000}" uniqueName="1" name="country" queryTableFieldId="1" dataDxfId="45"/>
    <tableColumn id="2" xr3:uid="{00000000-0010-0000-0C00-000002000000}" uniqueName="2" name="customer_count" queryTableFieldId="2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otal_amount_paid" displayName="total_amount_paid" ref="H3:I111" tableType="queryTable" totalsRowShown="0" headerRowDxfId="43" dataDxfId="41" headerRowBorderDxfId="42" tableBorderDxfId="40" totalsRowBorderDxfId="39">
  <autoFilter ref="H3:I111" xr:uid="{00000000-0009-0000-0100-00000F000000}"/>
  <tableColumns count="2">
    <tableColumn id="1" xr3:uid="{00000000-0010-0000-0D00-000001000000}" uniqueName="1" name="country" queryTableFieldId="1" dataDxfId="38"/>
    <tableColumn id="2" xr3:uid="{00000000-0010-0000-0D00-000002000000}" uniqueName="2" name="total_amount_paid" queryTableFieldId="2" dataDxfId="3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op10_Customer" displayName="Top10_Customer" ref="A3:B13" tableType="queryTable" totalsRowShown="0" headerRowDxfId="36" dataDxfId="34" headerRowBorderDxfId="35" tableBorderDxfId="33" totalsRowBorderDxfId="32">
  <autoFilter ref="A3:B13" xr:uid="{00000000-0009-0000-0100-00000D000000}"/>
  <tableColumns count="2">
    <tableColumn id="1" xr3:uid="{00000000-0010-0000-0E00-000001000000}" uniqueName="1" name="country" queryTableFieldId="1" dataDxfId="31"/>
    <tableColumn id="2" xr3:uid="{00000000-0010-0000-0E00-000002000000}" uniqueName="2" name="customer_count" queryTableFieldId="2" dataDxfId="30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op10_Highest_Revenue" displayName="Top10_Highest_Revenue" ref="H3:I13" tableType="queryTable" totalsRowShown="0" headerRowDxfId="29" dataDxfId="27" headerRowBorderDxfId="28" tableBorderDxfId="26" totalsRowBorderDxfId="25">
  <autoFilter ref="H3:I13" xr:uid="{00000000-0009-0000-0100-00000E000000}"/>
  <tableColumns count="2">
    <tableColumn id="1" xr3:uid="{00000000-0010-0000-0F00-000001000000}" uniqueName="1" name="country" queryTableFieldId="1" dataDxfId="24"/>
    <tableColumn id="2" xr3:uid="{00000000-0010-0000-0F00-000002000000}" uniqueName="2" name="total_amount_paid" queryTableFieldId="2" dataDxfId="23" dataCellStyle="Currency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op_10_Cities_with_the_Highest_Revenue" displayName="Top_10_Cities_with_the_Highest_Revenue" ref="A3:B13" tableType="queryTable" totalsRowShown="0" headerRowDxfId="22" dataDxfId="20" headerRowBorderDxfId="21" tableBorderDxfId="19" totalsRowBorderDxfId="18">
  <autoFilter ref="A3:B13" xr:uid="{00000000-0009-0000-0100-000010000000}"/>
  <tableColumns count="2">
    <tableColumn id="1" xr3:uid="{00000000-0010-0000-1000-000001000000}" uniqueName="1" name="city" queryTableFieldId="1" dataDxfId="17"/>
    <tableColumn id="2" xr3:uid="{00000000-0010-0000-1000-000002000000}" uniqueName="2" name="total_amount_paid" queryTableFieldId="2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op_10_customer_cities" displayName="top_10_customer_cities" ref="H3:J13" tableType="queryTable" totalsRowShown="0" headerRowDxfId="15" dataDxfId="13" headerRowBorderDxfId="14" tableBorderDxfId="12" totalsRowBorderDxfId="11">
  <autoFilter ref="H3:J13" xr:uid="{00000000-0009-0000-0100-000011000000}"/>
  <tableColumns count="3">
    <tableColumn id="1" xr3:uid="{00000000-0010-0000-1100-000001000000}" uniqueName="1" name="city" queryTableFieldId="1" dataDxfId="10"/>
    <tableColumn id="2" xr3:uid="{00000000-0010-0000-1100-000002000000}" uniqueName="2" name="customer_id" queryTableFieldId="2" dataDxfId="9"/>
    <tableColumn id="3" xr3:uid="{00000000-0010-0000-1100-000003000000}" uniqueName="3" name="total_amount_paid" queryTableFieldId="3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2000000}" name="Revenue_and_Title_Counts_per_Genre_in_Rockbuster_Database" displayName="Revenue_and_Title_Counts_per_Genre_in_Rockbuster_Database" ref="A4:C21" tableType="queryTable" totalsRowShown="0" headerRowDxfId="7" dataDxfId="5" headerRowBorderDxfId="6" tableBorderDxfId="4" totalsRowBorderDxfId="3">
  <autoFilter ref="A4:C21" xr:uid="{00000000-0009-0000-0100-000012000000}"/>
  <sortState xmlns:xlrd2="http://schemas.microsoft.com/office/spreadsheetml/2017/richdata2" ref="A5:C21">
    <sortCondition descending="1" ref="B4:B21"/>
  </sortState>
  <tableColumns count="3">
    <tableColumn id="1" xr3:uid="{00000000-0010-0000-1200-000001000000}" uniqueName="1" name="genre_name" queryTableFieldId="1" dataDxfId="2"/>
    <tableColumn id="2" xr3:uid="{00000000-0010-0000-1200-000002000000}" uniqueName="2" name="total_amount_paid" queryTableFieldId="2" dataDxfId="1"/>
    <tableColumn id="3" xr3:uid="{00000000-0010-0000-1200-000003000000}" uniqueName="3" name="title_coun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showGridLines="0" workbookViewId="0">
      <selection activeCell="C8" sqref="C8"/>
    </sheetView>
  </sheetViews>
  <sheetFormatPr defaultRowHeight="14.4" x14ac:dyDescent="0.3"/>
  <cols>
    <col min="1" max="1" width="21.5546875" bestFit="1" customWidth="1"/>
    <col min="2" max="2" width="23.33203125" bestFit="1" customWidth="1"/>
    <col min="6" max="6" width="23.88671875" bestFit="1" customWidth="1"/>
    <col min="7" max="7" width="18.5546875" bestFit="1" customWidth="1"/>
    <col min="8" max="8" width="21.5546875" bestFit="1" customWidth="1"/>
    <col min="9" max="9" width="18.88671875" bestFit="1" customWidth="1"/>
    <col min="12" max="12" width="20.109375" bestFit="1" customWidth="1"/>
    <col min="17" max="17" width="21.21875" customWidth="1"/>
    <col min="22" max="22" width="18.5546875" customWidth="1"/>
    <col min="27" max="27" width="14.109375" customWidth="1"/>
  </cols>
  <sheetData>
    <row r="1" spans="1:27" ht="21" x14ac:dyDescent="0.4">
      <c r="A1" s="32" t="s">
        <v>188</v>
      </c>
    </row>
    <row r="3" spans="1:27" x14ac:dyDescent="0.3">
      <c r="A3" s="33" t="s">
        <v>0</v>
      </c>
      <c r="B3" s="3">
        <v>1000</v>
      </c>
      <c r="AA3" t="s">
        <v>5</v>
      </c>
    </row>
    <row r="4" spans="1:27" x14ac:dyDescent="0.3">
      <c r="A4" s="33" t="s">
        <v>1</v>
      </c>
      <c r="B4" s="4">
        <v>4.9850000000000003</v>
      </c>
      <c r="AA4" t="s">
        <v>6</v>
      </c>
    </row>
    <row r="5" spans="1:27" x14ac:dyDescent="0.3">
      <c r="A5" s="33" t="s">
        <v>13</v>
      </c>
      <c r="B5" s="3">
        <v>3</v>
      </c>
      <c r="AA5" t="s">
        <v>7</v>
      </c>
    </row>
    <row r="6" spans="1:27" x14ac:dyDescent="0.3">
      <c r="A6" s="33" t="s">
        <v>15</v>
      </c>
      <c r="B6" s="3">
        <v>7</v>
      </c>
      <c r="AA6" t="s">
        <v>8</v>
      </c>
    </row>
    <row r="7" spans="1:27" x14ac:dyDescent="0.3">
      <c r="A7" s="33" t="s">
        <v>2</v>
      </c>
      <c r="B7" s="5">
        <v>2.98</v>
      </c>
      <c r="AA7" t="s">
        <v>9</v>
      </c>
    </row>
    <row r="8" spans="1:27" x14ac:dyDescent="0.3">
      <c r="A8" s="33" t="s">
        <v>11</v>
      </c>
      <c r="B8" s="5">
        <v>4.99</v>
      </c>
      <c r="AA8" t="s">
        <v>10</v>
      </c>
    </row>
    <row r="9" spans="1:27" x14ac:dyDescent="0.3">
      <c r="A9" s="33" t="s">
        <v>14</v>
      </c>
      <c r="B9" s="5">
        <v>0.99</v>
      </c>
      <c r="AA9" t="s">
        <v>12</v>
      </c>
    </row>
    <row r="10" spans="1:27" x14ac:dyDescent="0.3">
      <c r="A10" s="33" t="s">
        <v>3</v>
      </c>
      <c r="B10" s="5">
        <v>102.357328881469</v>
      </c>
    </row>
    <row r="11" spans="1:27" x14ac:dyDescent="0.3">
      <c r="A11" s="33" t="s">
        <v>4</v>
      </c>
      <c r="B11" s="5">
        <v>61312.04</v>
      </c>
    </row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15" workbookViewId="0">
      <selection activeCell="A2" sqref="A2"/>
    </sheetView>
  </sheetViews>
  <sheetFormatPr defaultRowHeight="14.4" x14ac:dyDescent="0.3"/>
  <cols>
    <col min="1" max="1" width="21.44140625" bestFit="1" customWidth="1"/>
    <col min="2" max="2" width="26.109375" bestFit="1" customWidth="1"/>
    <col min="3" max="3" width="24.77734375" bestFit="1" customWidth="1"/>
    <col min="4" max="4" width="24.6640625" bestFit="1" customWidth="1"/>
    <col min="5" max="5" width="19.88671875" bestFit="1" customWidth="1"/>
    <col min="6" max="6" width="23.88671875" bestFit="1" customWidth="1"/>
    <col min="7" max="7" width="22.77734375" bestFit="1" customWidth="1"/>
    <col min="8" max="8" width="22" bestFit="1" customWidth="1"/>
    <col min="9" max="9" width="24" bestFit="1" customWidth="1"/>
    <col min="10" max="10" width="25.6640625" bestFit="1" customWidth="1"/>
    <col min="11" max="11" width="20.109375" bestFit="1" customWidth="1"/>
    <col min="12" max="12" width="20.44140625" bestFit="1" customWidth="1"/>
    <col min="13" max="13" width="19.6640625" bestFit="1" customWidth="1"/>
    <col min="14" max="14" width="21.5546875" bestFit="1" customWidth="1"/>
    <col min="15" max="15" width="23.21875" bestFit="1" customWidth="1"/>
  </cols>
  <sheetData>
    <row r="1" spans="1:7" ht="19.2" x14ac:dyDescent="0.45">
      <c r="A1" s="42" t="s">
        <v>184</v>
      </c>
    </row>
    <row r="3" spans="1:7" x14ac:dyDescent="0.3">
      <c r="A3" s="33" t="s">
        <v>166</v>
      </c>
      <c r="B3" s="39">
        <v>4.99</v>
      </c>
      <c r="F3" s="34" t="s">
        <v>189</v>
      </c>
      <c r="G3" s="35">
        <v>1</v>
      </c>
    </row>
    <row r="4" spans="1:7" x14ac:dyDescent="0.3">
      <c r="A4" s="33" t="s">
        <v>167</v>
      </c>
      <c r="B4" s="39">
        <v>2.98</v>
      </c>
      <c r="F4" s="36" t="s">
        <v>190</v>
      </c>
      <c r="G4" s="35" t="b">
        <v>1</v>
      </c>
    </row>
    <row r="5" spans="1:7" x14ac:dyDescent="0.3">
      <c r="A5" s="33" t="s">
        <v>168</v>
      </c>
      <c r="B5" s="39">
        <v>1000</v>
      </c>
      <c r="F5" s="34" t="s">
        <v>180</v>
      </c>
      <c r="G5" s="37">
        <v>38762</v>
      </c>
    </row>
    <row r="6" spans="1:7" x14ac:dyDescent="0.3">
      <c r="A6" s="33" t="s">
        <v>169</v>
      </c>
      <c r="B6" s="39">
        <v>1000</v>
      </c>
      <c r="F6" s="34" t="s">
        <v>181</v>
      </c>
      <c r="G6" s="38">
        <v>41420.617890486108</v>
      </c>
    </row>
    <row r="7" spans="1:7" x14ac:dyDescent="0.3">
      <c r="A7" s="33" t="s">
        <v>170</v>
      </c>
      <c r="B7" s="39">
        <v>9.99</v>
      </c>
      <c r="F7" s="34" t="s">
        <v>182</v>
      </c>
      <c r="G7" s="35">
        <v>1</v>
      </c>
    </row>
    <row r="8" spans="1:7" x14ac:dyDescent="0.3">
      <c r="A8" s="33" t="s">
        <v>171</v>
      </c>
      <c r="B8" s="39">
        <v>29.99</v>
      </c>
    </row>
    <row r="9" spans="1:7" x14ac:dyDescent="0.3">
      <c r="A9" s="33" t="s">
        <v>172</v>
      </c>
      <c r="B9" s="39">
        <v>19.98</v>
      </c>
    </row>
    <row r="10" spans="1:7" x14ac:dyDescent="0.3">
      <c r="A10" s="33" t="s">
        <v>173</v>
      </c>
      <c r="B10" s="39">
        <v>1000</v>
      </c>
    </row>
    <row r="11" spans="1:7" x14ac:dyDescent="0.3">
      <c r="A11" s="33" t="s">
        <v>174</v>
      </c>
      <c r="B11" s="39">
        <v>1000</v>
      </c>
    </row>
    <row r="12" spans="1:7" x14ac:dyDescent="0.3">
      <c r="A12" s="33" t="s">
        <v>175</v>
      </c>
      <c r="B12" s="39">
        <v>3</v>
      </c>
    </row>
    <row r="13" spans="1:7" x14ac:dyDescent="0.3">
      <c r="A13" s="33" t="s">
        <v>176</v>
      </c>
      <c r="B13" s="39">
        <v>7</v>
      </c>
    </row>
    <row r="14" spans="1:7" x14ac:dyDescent="0.3">
      <c r="A14" s="40" t="s">
        <v>177</v>
      </c>
      <c r="B14" s="41">
        <v>4.99</v>
      </c>
    </row>
    <row r="15" spans="1:7" x14ac:dyDescent="0.3">
      <c r="A15" s="33" t="s">
        <v>178</v>
      </c>
      <c r="B15" s="39">
        <v>1000</v>
      </c>
    </row>
    <row r="16" spans="1:7" x14ac:dyDescent="0.3">
      <c r="A16" s="33" t="s">
        <v>179</v>
      </c>
      <c r="B16" s="39">
        <v>1000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3"/>
  <sheetViews>
    <sheetView showGridLines="0" workbookViewId="0">
      <selection activeCell="N5" sqref="N5"/>
    </sheetView>
  </sheetViews>
  <sheetFormatPr defaultRowHeight="14.4" x14ac:dyDescent="0.3"/>
  <cols>
    <col min="1" max="1" width="32.33203125" bestFit="1" customWidth="1"/>
    <col min="2" max="2" width="16.33203125" bestFit="1" customWidth="1"/>
    <col min="8" max="8" width="32.33203125" bestFit="1" customWidth="1"/>
    <col min="9" max="9" width="18" bestFit="1" customWidth="1"/>
  </cols>
  <sheetData>
    <row r="1" spans="1:9" ht="18" x14ac:dyDescent="0.35">
      <c r="A1" s="31" t="s">
        <v>187</v>
      </c>
    </row>
    <row r="3" spans="1:9" x14ac:dyDescent="0.3">
      <c r="A3" s="1" t="s">
        <v>16</v>
      </c>
      <c r="B3" s="2" t="s">
        <v>17</v>
      </c>
      <c r="H3" s="1" t="s">
        <v>16</v>
      </c>
      <c r="I3" s="2" t="s">
        <v>4</v>
      </c>
    </row>
    <row r="4" spans="1:9" x14ac:dyDescent="0.3">
      <c r="A4" s="6" t="s">
        <v>18</v>
      </c>
      <c r="B4" s="7">
        <v>60</v>
      </c>
      <c r="H4" s="6" t="s">
        <v>18</v>
      </c>
      <c r="I4" s="15">
        <v>6034.78</v>
      </c>
    </row>
    <row r="5" spans="1:9" x14ac:dyDescent="0.3">
      <c r="A5" s="6" t="s">
        <v>19</v>
      </c>
      <c r="B5" s="7">
        <v>53</v>
      </c>
      <c r="H5" s="6" t="s">
        <v>19</v>
      </c>
      <c r="I5" s="15">
        <v>5251.03</v>
      </c>
    </row>
    <row r="6" spans="1:9" x14ac:dyDescent="0.3">
      <c r="A6" s="6" t="s">
        <v>20</v>
      </c>
      <c r="B6" s="7">
        <v>36</v>
      </c>
      <c r="H6" s="6" t="s">
        <v>20</v>
      </c>
      <c r="I6" s="15">
        <v>3685.31</v>
      </c>
    </row>
    <row r="7" spans="1:9" x14ac:dyDescent="0.3">
      <c r="A7" s="6" t="s">
        <v>21</v>
      </c>
      <c r="B7" s="7">
        <v>31</v>
      </c>
      <c r="H7" s="6" t="s">
        <v>21</v>
      </c>
      <c r="I7" s="15">
        <v>3122.51</v>
      </c>
    </row>
    <row r="8" spans="1:9" x14ac:dyDescent="0.3">
      <c r="A8" s="6" t="s">
        <v>22</v>
      </c>
      <c r="B8" s="7">
        <v>30</v>
      </c>
      <c r="H8" s="6" t="s">
        <v>22</v>
      </c>
      <c r="I8" s="15">
        <v>2984.82</v>
      </c>
    </row>
    <row r="9" spans="1:9" x14ac:dyDescent="0.3">
      <c r="A9" s="6" t="s">
        <v>23</v>
      </c>
      <c r="B9" s="7">
        <v>28</v>
      </c>
      <c r="H9" s="6" t="s">
        <v>23</v>
      </c>
      <c r="I9" s="15">
        <v>2919.19</v>
      </c>
    </row>
    <row r="10" spans="1:9" x14ac:dyDescent="0.3">
      <c r="A10" s="6" t="s">
        <v>24</v>
      </c>
      <c r="B10" s="7">
        <v>28</v>
      </c>
      <c r="H10" s="6" t="s">
        <v>24</v>
      </c>
      <c r="I10" s="15">
        <v>2765.62</v>
      </c>
    </row>
    <row r="11" spans="1:9" x14ac:dyDescent="0.3">
      <c r="A11" s="6" t="s">
        <v>25</v>
      </c>
      <c r="B11" s="7">
        <v>20</v>
      </c>
      <c r="H11" s="6" t="s">
        <v>25</v>
      </c>
      <c r="I11" s="15">
        <v>2219.6999999999998</v>
      </c>
    </row>
    <row r="12" spans="1:9" x14ac:dyDescent="0.3">
      <c r="A12" s="6" t="s">
        <v>26</v>
      </c>
      <c r="B12" s="7">
        <v>15</v>
      </c>
      <c r="H12" s="6" t="s">
        <v>26</v>
      </c>
      <c r="I12" s="15">
        <v>1498.49</v>
      </c>
    </row>
    <row r="13" spans="1:9" x14ac:dyDescent="0.3">
      <c r="A13" s="6" t="s">
        <v>27</v>
      </c>
      <c r="B13" s="7">
        <v>14</v>
      </c>
      <c r="H13" s="6" t="s">
        <v>27</v>
      </c>
      <c r="I13" s="15">
        <v>1352.69</v>
      </c>
    </row>
    <row r="14" spans="1:9" x14ac:dyDescent="0.3">
      <c r="A14" s="6" t="s">
        <v>28</v>
      </c>
      <c r="B14" s="7">
        <v>13</v>
      </c>
      <c r="H14" s="6" t="s">
        <v>29</v>
      </c>
      <c r="I14" s="15">
        <v>1314.92</v>
      </c>
    </row>
    <row r="15" spans="1:9" x14ac:dyDescent="0.3">
      <c r="A15" s="6" t="s">
        <v>29</v>
      </c>
      <c r="B15" s="7">
        <v>13</v>
      </c>
      <c r="H15" s="6" t="s">
        <v>28</v>
      </c>
      <c r="I15" s="15">
        <v>1298.8</v>
      </c>
    </row>
    <row r="16" spans="1:9" x14ac:dyDescent="0.3">
      <c r="A16" s="6" t="s">
        <v>30</v>
      </c>
      <c r="B16" s="7">
        <v>11</v>
      </c>
      <c r="H16" s="6" t="s">
        <v>31</v>
      </c>
      <c r="I16" s="15">
        <v>1155.0999999999999</v>
      </c>
    </row>
    <row r="17" spans="1:9" x14ac:dyDescent="0.3">
      <c r="A17" s="6" t="s">
        <v>31</v>
      </c>
      <c r="B17" s="7">
        <v>10</v>
      </c>
      <c r="H17" s="6" t="s">
        <v>30</v>
      </c>
      <c r="I17" s="15">
        <v>1069.46</v>
      </c>
    </row>
    <row r="18" spans="1:9" x14ac:dyDescent="0.3">
      <c r="A18" s="6" t="s">
        <v>32</v>
      </c>
      <c r="B18" s="7">
        <v>9</v>
      </c>
      <c r="H18" s="6" t="s">
        <v>33</v>
      </c>
      <c r="I18" s="15">
        <v>877.96</v>
      </c>
    </row>
    <row r="19" spans="1:9" x14ac:dyDescent="0.3">
      <c r="A19" s="6" t="s">
        <v>33</v>
      </c>
      <c r="B19" s="7">
        <v>8</v>
      </c>
      <c r="H19" s="6" t="s">
        <v>32</v>
      </c>
      <c r="I19" s="15">
        <v>850.96</v>
      </c>
    </row>
    <row r="20" spans="1:9" x14ac:dyDescent="0.3">
      <c r="A20" s="6" t="s">
        <v>34</v>
      </c>
      <c r="B20" s="7">
        <v>8</v>
      </c>
      <c r="H20" s="6" t="s">
        <v>34</v>
      </c>
      <c r="I20" s="15">
        <v>786.16</v>
      </c>
    </row>
    <row r="21" spans="1:9" x14ac:dyDescent="0.3">
      <c r="A21" s="6" t="s">
        <v>35</v>
      </c>
      <c r="B21" s="7">
        <v>7</v>
      </c>
      <c r="H21" s="6" t="s">
        <v>36</v>
      </c>
      <c r="I21" s="15">
        <v>753.26</v>
      </c>
    </row>
    <row r="22" spans="1:9" x14ac:dyDescent="0.3">
      <c r="A22" s="6" t="s">
        <v>36</v>
      </c>
      <c r="B22" s="7">
        <v>7</v>
      </c>
      <c r="H22" s="6" t="s">
        <v>35</v>
      </c>
      <c r="I22" s="15">
        <v>741.24</v>
      </c>
    </row>
    <row r="23" spans="1:9" x14ac:dyDescent="0.3">
      <c r="A23" s="6" t="s">
        <v>37</v>
      </c>
      <c r="B23" s="7">
        <v>7</v>
      </c>
      <c r="H23" s="6" t="s">
        <v>41</v>
      </c>
      <c r="I23" s="15">
        <v>676.45</v>
      </c>
    </row>
    <row r="24" spans="1:9" x14ac:dyDescent="0.3">
      <c r="A24" s="6" t="s">
        <v>38</v>
      </c>
      <c r="B24" s="7">
        <v>6</v>
      </c>
      <c r="H24" s="6" t="s">
        <v>40</v>
      </c>
      <c r="I24" s="15">
        <v>675.53</v>
      </c>
    </row>
    <row r="25" spans="1:9" x14ac:dyDescent="0.3">
      <c r="A25" s="6" t="s">
        <v>39</v>
      </c>
      <c r="B25" s="7">
        <v>6</v>
      </c>
      <c r="H25" s="6" t="s">
        <v>38</v>
      </c>
      <c r="I25" s="15">
        <v>661.54</v>
      </c>
    </row>
    <row r="26" spans="1:9" x14ac:dyDescent="0.3">
      <c r="A26" s="6" t="s">
        <v>40</v>
      </c>
      <c r="B26" s="7">
        <v>6</v>
      </c>
      <c r="H26" s="6" t="s">
        <v>39</v>
      </c>
      <c r="I26" s="15">
        <v>659.48</v>
      </c>
    </row>
    <row r="27" spans="1:9" x14ac:dyDescent="0.3">
      <c r="A27" s="6" t="s">
        <v>41</v>
      </c>
      <c r="B27" s="7">
        <v>6</v>
      </c>
      <c r="H27" s="6" t="s">
        <v>37</v>
      </c>
      <c r="I27" s="15">
        <v>632.42999999999995</v>
      </c>
    </row>
    <row r="28" spans="1:9" x14ac:dyDescent="0.3">
      <c r="A28" s="6" t="s">
        <v>42</v>
      </c>
      <c r="B28" s="7">
        <v>5</v>
      </c>
      <c r="H28" s="6" t="s">
        <v>42</v>
      </c>
      <c r="I28" s="15">
        <v>559.70000000000005</v>
      </c>
    </row>
    <row r="29" spans="1:9" x14ac:dyDescent="0.3">
      <c r="A29" s="6" t="s">
        <v>43</v>
      </c>
      <c r="B29" s="7">
        <v>5</v>
      </c>
      <c r="H29" s="6" t="s">
        <v>43</v>
      </c>
      <c r="I29" s="15">
        <v>557.73</v>
      </c>
    </row>
    <row r="30" spans="1:9" x14ac:dyDescent="0.3">
      <c r="A30" s="6" t="s">
        <v>44</v>
      </c>
      <c r="B30" s="7">
        <v>5</v>
      </c>
      <c r="H30" s="6" t="s">
        <v>46</v>
      </c>
      <c r="I30" s="15">
        <v>527.77</v>
      </c>
    </row>
    <row r="31" spans="1:9" x14ac:dyDescent="0.3">
      <c r="A31" s="6" t="s">
        <v>45</v>
      </c>
      <c r="B31" s="7">
        <v>5</v>
      </c>
      <c r="H31" s="6" t="s">
        <v>47</v>
      </c>
      <c r="I31" s="15">
        <v>513.79999999999995</v>
      </c>
    </row>
    <row r="32" spans="1:9" x14ac:dyDescent="0.3">
      <c r="A32" s="6" t="s">
        <v>46</v>
      </c>
      <c r="B32" s="7">
        <v>5</v>
      </c>
      <c r="H32" s="6" t="s">
        <v>51</v>
      </c>
      <c r="I32" s="15">
        <v>473.93</v>
      </c>
    </row>
    <row r="33" spans="1:9" x14ac:dyDescent="0.3">
      <c r="A33" s="6" t="s">
        <v>47</v>
      </c>
      <c r="B33" s="7">
        <v>5</v>
      </c>
      <c r="H33" s="6" t="s">
        <v>44</v>
      </c>
      <c r="I33" s="15">
        <v>473.84</v>
      </c>
    </row>
    <row r="34" spans="1:9" x14ac:dyDescent="0.3">
      <c r="A34" s="6" t="s">
        <v>48</v>
      </c>
      <c r="B34" s="7">
        <v>4</v>
      </c>
      <c r="H34" s="6" t="s">
        <v>45</v>
      </c>
      <c r="I34" s="15">
        <v>452.94</v>
      </c>
    </row>
    <row r="35" spans="1:9" x14ac:dyDescent="0.3">
      <c r="A35" s="6" t="s">
        <v>49</v>
      </c>
      <c r="B35" s="7">
        <v>4</v>
      </c>
      <c r="H35" s="6" t="s">
        <v>50</v>
      </c>
      <c r="I35" s="15">
        <v>407.01</v>
      </c>
    </row>
    <row r="36" spans="1:9" x14ac:dyDescent="0.3">
      <c r="A36" s="6" t="s">
        <v>50</v>
      </c>
      <c r="B36" s="7">
        <v>4</v>
      </c>
      <c r="H36" s="6" t="s">
        <v>64</v>
      </c>
      <c r="I36" s="15">
        <v>401.08</v>
      </c>
    </row>
    <row r="37" spans="1:9" x14ac:dyDescent="0.3">
      <c r="A37" s="6" t="s">
        <v>51</v>
      </c>
      <c r="B37" s="7">
        <v>4</v>
      </c>
      <c r="H37" s="6" t="s">
        <v>49</v>
      </c>
      <c r="I37" s="15">
        <v>379.13</v>
      </c>
    </row>
    <row r="38" spans="1:9" x14ac:dyDescent="0.3">
      <c r="A38" s="6" t="s">
        <v>52</v>
      </c>
      <c r="B38" s="7">
        <v>3</v>
      </c>
      <c r="H38" s="6" t="s">
        <v>57</v>
      </c>
      <c r="I38" s="15">
        <v>369.18</v>
      </c>
    </row>
    <row r="39" spans="1:9" x14ac:dyDescent="0.3">
      <c r="A39" s="6" t="s">
        <v>53</v>
      </c>
      <c r="B39" s="7">
        <v>3</v>
      </c>
      <c r="H39" s="6" t="s">
        <v>54</v>
      </c>
      <c r="I39" s="15">
        <v>353.19</v>
      </c>
    </row>
    <row r="40" spans="1:9" x14ac:dyDescent="0.3">
      <c r="A40" s="6" t="s">
        <v>54</v>
      </c>
      <c r="B40" s="7">
        <v>3</v>
      </c>
      <c r="H40" s="6" t="s">
        <v>52</v>
      </c>
      <c r="I40" s="15">
        <v>349.18</v>
      </c>
    </row>
    <row r="41" spans="1:9" x14ac:dyDescent="0.3">
      <c r="A41" s="6" t="s">
        <v>55</v>
      </c>
      <c r="B41" s="7">
        <v>3</v>
      </c>
      <c r="H41" s="6" t="s">
        <v>48</v>
      </c>
      <c r="I41" s="15">
        <v>334.12</v>
      </c>
    </row>
    <row r="42" spans="1:9" x14ac:dyDescent="0.3">
      <c r="A42" s="6" t="s">
        <v>56</v>
      </c>
      <c r="B42" s="7">
        <v>3</v>
      </c>
      <c r="H42" s="6" t="s">
        <v>58</v>
      </c>
      <c r="I42" s="15">
        <v>330.23</v>
      </c>
    </row>
    <row r="43" spans="1:9" x14ac:dyDescent="0.3">
      <c r="A43" s="6" t="s">
        <v>57</v>
      </c>
      <c r="B43" s="7">
        <v>3</v>
      </c>
      <c r="H43" s="6" t="s">
        <v>63</v>
      </c>
      <c r="I43" s="15">
        <v>322.22000000000003</v>
      </c>
    </row>
    <row r="44" spans="1:9" x14ac:dyDescent="0.3">
      <c r="A44" s="6" t="s">
        <v>58</v>
      </c>
      <c r="B44" s="7">
        <v>3</v>
      </c>
      <c r="H44" s="6" t="s">
        <v>60</v>
      </c>
      <c r="I44" s="15">
        <v>315.25</v>
      </c>
    </row>
    <row r="45" spans="1:9" x14ac:dyDescent="0.3">
      <c r="A45" s="6" t="s">
        <v>59</v>
      </c>
      <c r="B45" s="7">
        <v>3</v>
      </c>
      <c r="H45" s="6" t="s">
        <v>65</v>
      </c>
      <c r="I45" s="15">
        <v>305.25</v>
      </c>
    </row>
    <row r="46" spans="1:9" x14ac:dyDescent="0.3">
      <c r="A46" s="6" t="s">
        <v>60</v>
      </c>
      <c r="B46" s="7">
        <v>3</v>
      </c>
      <c r="H46" s="6" t="s">
        <v>56</v>
      </c>
      <c r="I46" s="15">
        <v>304.26</v>
      </c>
    </row>
    <row r="47" spans="1:9" x14ac:dyDescent="0.3">
      <c r="A47" s="6" t="s">
        <v>61</v>
      </c>
      <c r="B47" s="7">
        <v>3</v>
      </c>
      <c r="H47" s="6" t="s">
        <v>55</v>
      </c>
      <c r="I47" s="15">
        <v>303.33999999999997</v>
      </c>
    </row>
    <row r="48" spans="1:9" x14ac:dyDescent="0.3">
      <c r="A48" s="6" t="s">
        <v>62</v>
      </c>
      <c r="B48" s="7">
        <v>3</v>
      </c>
      <c r="H48" s="6" t="s">
        <v>53</v>
      </c>
      <c r="I48" s="15">
        <v>284.3</v>
      </c>
    </row>
    <row r="49" spans="1:9" x14ac:dyDescent="0.3">
      <c r="A49" s="6" t="s">
        <v>63</v>
      </c>
      <c r="B49" s="7">
        <v>3</v>
      </c>
      <c r="H49" s="6" t="s">
        <v>59</v>
      </c>
      <c r="I49" s="15">
        <v>274.35000000000002</v>
      </c>
    </row>
    <row r="50" spans="1:9" x14ac:dyDescent="0.3">
      <c r="A50" s="6" t="s">
        <v>64</v>
      </c>
      <c r="B50" s="7">
        <v>3</v>
      </c>
      <c r="H50" s="6" t="s">
        <v>61</v>
      </c>
      <c r="I50" s="15">
        <v>273.39999999999998</v>
      </c>
    </row>
    <row r="51" spans="1:9" x14ac:dyDescent="0.3">
      <c r="A51" s="6" t="s">
        <v>65</v>
      </c>
      <c r="B51" s="7">
        <v>3</v>
      </c>
      <c r="H51" s="6" t="s">
        <v>68</v>
      </c>
      <c r="I51" s="15">
        <v>271.36</v>
      </c>
    </row>
    <row r="52" spans="1:9" x14ac:dyDescent="0.3">
      <c r="A52" s="6" t="s">
        <v>66</v>
      </c>
      <c r="B52" s="7">
        <v>2</v>
      </c>
      <c r="H52" s="6" t="s">
        <v>78</v>
      </c>
      <c r="I52" s="15">
        <v>249.43</v>
      </c>
    </row>
    <row r="53" spans="1:9" x14ac:dyDescent="0.3">
      <c r="A53" s="6" t="s">
        <v>67</v>
      </c>
      <c r="B53" s="7">
        <v>2</v>
      </c>
      <c r="H53" s="6" t="s">
        <v>62</v>
      </c>
      <c r="I53" s="15">
        <v>248.41</v>
      </c>
    </row>
    <row r="54" spans="1:9" x14ac:dyDescent="0.3">
      <c r="A54" s="6" t="s">
        <v>68</v>
      </c>
      <c r="B54" s="7">
        <v>2</v>
      </c>
      <c r="H54" s="6" t="s">
        <v>77</v>
      </c>
      <c r="I54" s="15">
        <v>245.49</v>
      </c>
    </row>
    <row r="55" spans="1:9" x14ac:dyDescent="0.3">
      <c r="A55" s="6" t="s">
        <v>69</v>
      </c>
      <c r="B55" s="7">
        <v>2</v>
      </c>
      <c r="H55" s="6" t="s">
        <v>84</v>
      </c>
      <c r="I55" s="15">
        <v>233.49</v>
      </c>
    </row>
    <row r="56" spans="1:9" x14ac:dyDescent="0.3">
      <c r="A56" s="6" t="s">
        <v>70</v>
      </c>
      <c r="B56" s="7">
        <v>2</v>
      </c>
      <c r="H56" s="6" t="s">
        <v>81</v>
      </c>
      <c r="I56" s="15">
        <v>224.48</v>
      </c>
    </row>
    <row r="57" spans="1:9" x14ac:dyDescent="0.3">
      <c r="A57" s="6" t="s">
        <v>71</v>
      </c>
      <c r="B57" s="7">
        <v>2</v>
      </c>
      <c r="H57" s="6" t="s">
        <v>82</v>
      </c>
      <c r="I57" s="15">
        <v>218.42</v>
      </c>
    </row>
    <row r="58" spans="1:9" x14ac:dyDescent="0.3">
      <c r="A58" s="6" t="s">
        <v>72</v>
      </c>
      <c r="B58" s="7">
        <v>2</v>
      </c>
      <c r="H58" s="6" t="s">
        <v>114</v>
      </c>
      <c r="I58" s="15">
        <v>211.55</v>
      </c>
    </row>
    <row r="59" spans="1:9" x14ac:dyDescent="0.3">
      <c r="A59" s="6" t="s">
        <v>73</v>
      </c>
      <c r="B59" s="7">
        <v>2</v>
      </c>
      <c r="H59" s="6" t="s">
        <v>74</v>
      </c>
      <c r="I59" s="15">
        <v>205.52</v>
      </c>
    </row>
    <row r="60" spans="1:9" x14ac:dyDescent="0.3">
      <c r="A60" s="6" t="s">
        <v>74</v>
      </c>
      <c r="B60" s="7">
        <v>2</v>
      </c>
      <c r="H60" s="6" t="s">
        <v>75</v>
      </c>
      <c r="I60" s="15">
        <v>204.54</v>
      </c>
    </row>
    <row r="61" spans="1:9" x14ac:dyDescent="0.3">
      <c r="A61" s="6" t="s">
        <v>75</v>
      </c>
      <c r="B61" s="7">
        <v>2</v>
      </c>
      <c r="H61" s="6" t="s">
        <v>83</v>
      </c>
      <c r="I61" s="15">
        <v>202.51</v>
      </c>
    </row>
    <row r="62" spans="1:9" x14ac:dyDescent="0.3">
      <c r="A62" s="6" t="s">
        <v>76</v>
      </c>
      <c r="B62" s="7">
        <v>2</v>
      </c>
      <c r="H62" s="6" t="s">
        <v>67</v>
      </c>
      <c r="I62" s="15">
        <v>198.53</v>
      </c>
    </row>
    <row r="63" spans="1:9" x14ac:dyDescent="0.3">
      <c r="A63" s="6" t="s">
        <v>77</v>
      </c>
      <c r="B63" s="7">
        <v>2</v>
      </c>
      <c r="H63" s="6" t="s">
        <v>70</v>
      </c>
      <c r="I63" s="15">
        <v>194.52</v>
      </c>
    </row>
    <row r="64" spans="1:9" x14ac:dyDescent="0.3">
      <c r="A64" s="6" t="s">
        <v>78</v>
      </c>
      <c r="B64" s="7">
        <v>2</v>
      </c>
      <c r="H64" s="6" t="s">
        <v>76</v>
      </c>
      <c r="I64" s="15">
        <v>192.51</v>
      </c>
    </row>
    <row r="65" spans="1:9" x14ac:dyDescent="0.3">
      <c r="A65" s="6" t="s">
        <v>79</v>
      </c>
      <c r="B65" s="7">
        <v>2</v>
      </c>
      <c r="H65" s="6" t="s">
        <v>66</v>
      </c>
      <c r="I65" s="15">
        <v>187.55</v>
      </c>
    </row>
    <row r="66" spans="1:9" x14ac:dyDescent="0.3">
      <c r="A66" s="6" t="s">
        <v>80</v>
      </c>
      <c r="B66" s="7">
        <v>2</v>
      </c>
      <c r="H66" s="6" t="s">
        <v>72</v>
      </c>
      <c r="I66" s="15">
        <v>186.49</v>
      </c>
    </row>
    <row r="67" spans="1:9" x14ac:dyDescent="0.3">
      <c r="A67" s="6" t="s">
        <v>81</v>
      </c>
      <c r="B67" s="7">
        <v>2</v>
      </c>
      <c r="H67" s="6" t="s">
        <v>79</v>
      </c>
      <c r="I67" s="15">
        <v>179.53</v>
      </c>
    </row>
    <row r="68" spans="1:9" x14ac:dyDescent="0.3">
      <c r="A68" s="6" t="s">
        <v>82</v>
      </c>
      <c r="B68" s="7">
        <v>2</v>
      </c>
      <c r="H68" s="6" t="s">
        <v>71</v>
      </c>
      <c r="I68" s="15">
        <v>179.51</v>
      </c>
    </row>
    <row r="69" spans="1:9" x14ac:dyDescent="0.3">
      <c r="A69" s="6" t="s">
        <v>83</v>
      </c>
      <c r="B69" s="7">
        <v>2</v>
      </c>
      <c r="H69" s="6" t="s">
        <v>69</v>
      </c>
      <c r="I69" s="15">
        <v>178.56</v>
      </c>
    </row>
    <row r="70" spans="1:9" x14ac:dyDescent="0.3">
      <c r="A70" s="6" t="s">
        <v>84</v>
      </c>
      <c r="B70" s="7">
        <v>2</v>
      </c>
      <c r="H70" s="6" t="s">
        <v>73</v>
      </c>
      <c r="I70" s="15">
        <v>168.58</v>
      </c>
    </row>
    <row r="71" spans="1:9" x14ac:dyDescent="0.3">
      <c r="A71" s="6" t="s">
        <v>85</v>
      </c>
      <c r="B71" s="7">
        <v>1</v>
      </c>
      <c r="H71" s="6" t="s">
        <v>80</v>
      </c>
      <c r="I71" s="15">
        <v>161.56</v>
      </c>
    </row>
    <row r="72" spans="1:9" x14ac:dyDescent="0.3">
      <c r="A72" s="6" t="s">
        <v>86</v>
      </c>
      <c r="B72" s="7">
        <v>1</v>
      </c>
      <c r="H72" s="6" t="s">
        <v>100</v>
      </c>
      <c r="I72" s="15">
        <v>146.68</v>
      </c>
    </row>
    <row r="73" spans="1:9" x14ac:dyDescent="0.3">
      <c r="A73" s="6" t="s">
        <v>87</v>
      </c>
      <c r="B73" s="7">
        <v>1</v>
      </c>
      <c r="H73" s="6" t="s">
        <v>110</v>
      </c>
      <c r="I73" s="15">
        <v>143.69999999999999</v>
      </c>
    </row>
    <row r="74" spans="1:9" x14ac:dyDescent="0.3">
      <c r="A74" s="6" t="s">
        <v>88</v>
      </c>
      <c r="B74" s="7">
        <v>1</v>
      </c>
      <c r="H74" s="6" t="s">
        <v>119</v>
      </c>
      <c r="I74" s="15">
        <v>139.66999999999999</v>
      </c>
    </row>
    <row r="75" spans="1:9" x14ac:dyDescent="0.3">
      <c r="A75" s="6" t="s">
        <v>89</v>
      </c>
      <c r="B75" s="7">
        <v>1</v>
      </c>
      <c r="H75" s="6" t="s">
        <v>92</v>
      </c>
      <c r="I75" s="15">
        <v>132.72</v>
      </c>
    </row>
    <row r="76" spans="1:9" x14ac:dyDescent="0.3">
      <c r="A76" s="6" t="s">
        <v>90</v>
      </c>
      <c r="B76" s="7">
        <v>1</v>
      </c>
      <c r="H76" s="6" t="s">
        <v>109</v>
      </c>
      <c r="I76" s="15">
        <v>127.66</v>
      </c>
    </row>
    <row r="77" spans="1:9" x14ac:dyDescent="0.3">
      <c r="A77" s="6" t="s">
        <v>91</v>
      </c>
      <c r="B77" s="7">
        <v>1</v>
      </c>
      <c r="H77" s="6" t="s">
        <v>122</v>
      </c>
      <c r="I77" s="15">
        <v>126.74</v>
      </c>
    </row>
    <row r="78" spans="1:9" x14ac:dyDescent="0.3">
      <c r="A78" s="6" t="s">
        <v>92</v>
      </c>
      <c r="B78" s="7">
        <v>1</v>
      </c>
      <c r="H78" s="6" t="s">
        <v>91</v>
      </c>
      <c r="I78" s="15">
        <v>122.72</v>
      </c>
    </row>
    <row r="79" spans="1:9" x14ac:dyDescent="0.3">
      <c r="A79" s="6" t="s">
        <v>93</v>
      </c>
      <c r="B79" s="7">
        <v>1</v>
      </c>
      <c r="H79" s="6" t="s">
        <v>108</v>
      </c>
      <c r="I79" s="15">
        <v>121.73</v>
      </c>
    </row>
    <row r="80" spans="1:9" x14ac:dyDescent="0.3">
      <c r="A80" s="6" t="s">
        <v>94</v>
      </c>
      <c r="B80" s="7">
        <v>1</v>
      </c>
      <c r="H80" s="6" t="s">
        <v>125</v>
      </c>
      <c r="I80" s="15">
        <v>121.7</v>
      </c>
    </row>
    <row r="81" spans="1:9" x14ac:dyDescent="0.3">
      <c r="A81" s="6" t="s">
        <v>95</v>
      </c>
      <c r="B81" s="7">
        <v>1</v>
      </c>
      <c r="H81" s="6" t="s">
        <v>124</v>
      </c>
      <c r="I81" s="15">
        <v>121.69</v>
      </c>
    </row>
    <row r="82" spans="1:9" x14ac:dyDescent="0.3">
      <c r="A82" s="6" t="s">
        <v>96</v>
      </c>
      <c r="B82" s="7">
        <v>1</v>
      </c>
      <c r="H82" s="6" t="s">
        <v>99</v>
      </c>
      <c r="I82" s="15">
        <v>119.72</v>
      </c>
    </row>
    <row r="83" spans="1:9" x14ac:dyDescent="0.3">
      <c r="A83" s="6" t="s">
        <v>97</v>
      </c>
      <c r="B83" s="7">
        <v>1</v>
      </c>
      <c r="H83" s="6" t="s">
        <v>88</v>
      </c>
      <c r="I83" s="15">
        <v>118.75</v>
      </c>
    </row>
    <row r="84" spans="1:9" x14ac:dyDescent="0.3">
      <c r="A84" s="6" t="s">
        <v>98</v>
      </c>
      <c r="B84" s="7">
        <v>1</v>
      </c>
      <c r="H84" s="6" t="s">
        <v>98</v>
      </c>
      <c r="I84" s="15">
        <v>114.73</v>
      </c>
    </row>
    <row r="85" spans="1:9" x14ac:dyDescent="0.3">
      <c r="A85" s="6" t="s">
        <v>99</v>
      </c>
      <c r="B85" s="7">
        <v>1</v>
      </c>
      <c r="H85" s="6" t="s">
        <v>103</v>
      </c>
      <c r="I85" s="15">
        <v>111.73</v>
      </c>
    </row>
    <row r="86" spans="1:9" x14ac:dyDescent="0.3">
      <c r="A86" s="6" t="s">
        <v>100</v>
      </c>
      <c r="B86" s="7">
        <v>1</v>
      </c>
      <c r="H86" s="6" t="s">
        <v>102</v>
      </c>
      <c r="I86" s="15">
        <v>111.71</v>
      </c>
    </row>
    <row r="87" spans="1:9" x14ac:dyDescent="0.3">
      <c r="A87" s="6" t="s">
        <v>101</v>
      </c>
      <c r="B87" s="7">
        <v>1</v>
      </c>
      <c r="H87" s="6" t="s">
        <v>89</v>
      </c>
      <c r="I87" s="15">
        <v>108.76</v>
      </c>
    </row>
    <row r="88" spans="1:9" x14ac:dyDescent="0.3">
      <c r="A88" s="6" t="s">
        <v>102</v>
      </c>
      <c r="B88" s="7">
        <v>1</v>
      </c>
      <c r="H88" s="6" t="s">
        <v>113</v>
      </c>
      <c r="I88" s="15">
        <v>107.71</v>
      </c>
    </row>
    <row r="89" spans="1:9" x14ac:dyDescent="0.3">
      <c r="A89" s="6" t="s">
        <v>103</v>
      </c>
      <c r="B89" s="7">
        <v>1</v>
      </c>
      <c r="H89" s="6" t="s">
        <v>90</v>
      </c>
      <c r="I89" s="15">
        <v>107.66</v>
      </c>
    </row>
    <row r="90" spans="1:9" x14ac:dyDescent="0.3">
      <c r="A90" s="6" t="s">
        <v>104</v>
      </c>
      <c r="B90" s="7">
        <v>1</v>
      </c>
      <c r="H90" s="6" t="s">
        <v>104</v>
      </c>
      <c r="I90" s="15">
        <v>106.75</v>
      </c>
    </row>
    <row r="91" spans="1:9" x14ac:dyDescent="0.3">
      <c r="A91" s="6" t="s">
        <v>105</v>
      </c>
      <c r="B91" s="7">
        <v>1</v>
      </c>
      <c r="H91" s="6" t="s">
        <v>93</v>
      </c>
      <c r="I91" s="15">
        <v>105.72</v>
      </c>
    </row>
    <row r="92" spans="1:9" x14ac:dyDescent="0.3">
      <c r="A92" s="6" t="s">
        <v>106</v>
      </c>
      <c r="B92" s="7">
        <v>1</v>
      </c>
      <c r="H92" s="6" t="s">
        <v>101</v>
      </c>
      <c r="I92" s="15">
        <v>104.76</v>
      </c>
    </row>
    <row r="93" spans="1:9" x14ac:dyDescent="0.3">
      <c r="A93" s="6" t="s">
        <v>107</v>
      </c>
      <c r="B93" s="7">
        <v>1</v>
      </c>
      <c r="H93" s="6" t="s">
        <v>118</v>
      </c>
      <c r="I93" s="15">
        <v>103.73</v>
      </c>
    </row>
    <row r="94" spans="1:9" x14ac:dyDescent="0.3">
      <c r="A94" s="6" t="s">
        <v>108</v>
      </c>
      <c r="B94" s="7">
        <v>1</v>
      </c>
      <c r="H94" s="6" t="s">
        <v>105</v>
      </c>
      <c r="I94" s="15">
        <v>99.74</v>
      </c>
    </row>
    <row r="95" spans="1:9" x14ac:dyDescent="0.3">
      <c r="A95" s="6" t="s">
        <v>109</v>
      </c>
      <c r="B95" s="7">
        <v>1</v>
      </c>
      <c r="H95" s="6" t="s">
        <v>87</v>
      </c>
      <c r="I95" s="15">
        <v>99.68</v>
      </c>
    </row>
    <row r="96" spans="1:9" x14ac:dyDescent="0.3">
      <c r="A96" s="6" t="s">
        <v>110</v>
      </c>
      <c r="B96" s="7">
        <v>1</v>
      </c>
      <c r="H96" s="6" t="s">
        <v>97</v>
      </c>
      <c r="I96" s="15">
        <v>97.8</v>
      </c>
    </row>
    <row r="97" spans="1:9" x14ac:dyDescent="0.3">
      <c r="A97" s="6" t="s">
        <v>111</v>
      </c>
      <c r="B97" s="7">
        <v>1</v>
      </c>
      <c r="H97" s="6" t="s">
        <v>95</v>
      </c>
      <c r="I97" s="15">
        <v>96.76</v>
      </c>
    </row>
    <row r="98" spans="1:9" x14ac:dyDescent="0.3">
      <c r="A98" s="6" t="s">
        <v>112</v>
      </c>
      <c r="B98" s="7">
        <v>1</v>
      </c>
      <c r="H98" s="6" t="s">
        <v>116</v>
      </c>
      <c r="I98" s="15">
        <v>95.76</v>
      </c>
    </row>
    <row r="99" spans="1:9" x14ac:dyDescent="0.3">
      <c r="A99" s="6" t="s">
        <v>113</v>
      </c>
      <c r="B99" s="7">
        <v>1</v>
      </c>
      <c r="H99" s="6" t="s">
        <v>111</v>
      </c>
      <c r="I99" s="15">
        <v>93.83</v>
      </c>
    </row>
    <row r="100" spans="1:9" x14ac:dyDescent="0.3">
      <c r="A100" s="6" t="s">
        <v>114</v>
      </c>
      <c r="B100" s="7">
        <v>1</v>
      </c>
      <c r="H100" s="6" t="s">
        <v>123</v>
      </c>
      <c r="I100" s="15">
        <v>93.78</v>
      </c>
    </row>
    <row r="101" spans="1:9" x14ac:dyDescent="0.3">
      <c r="A101" s="6" t="s">
        <v>115</v>
      </c>
      <c r="B101" s="7">
        <v>1</v>
      </c>
      <c r="H101" s="6" t="s">
        <v>107</v>
      </c>
      <c r="I101" s="15">
        <v>92.79</v>
      </c>
    </row>
    <row r="102" spans="1:9" x14ac:dyDescent="0.3">
      <c r="A102" s="6" t="s">
        <v>116</v>
      </c>
      <c r="B102" s="7">
        <v>1</v>
      </c>
      <c r="H102" s="6" t="s">
        <v>94</v>
      </c>
      <c r="I102" s="15">
        <v>91.77</v>
      </c>
    </row>
    <row r="103" spans="1:9" x14ac:dyDescent="0.3">
      <c r="A103" s="6" t="s">
        <v>117</v>
      </c>
      <c r="B103" s="7">
        <v>1</v>
      </c>
      <c r="H103" s="6" t="s">
        <v>112</v>
      </c>
      <c r="I103" s="15">
        <v>85.77</v>
      </c>
    </row>
    <row r="104" spans="1:9" x14ac:dyDescent="0.3">
      <c r="A104" s="6" t="s">
        <v>118</v>
      </c>
      <c r="B104" s="7">
        <v>1</v>
      </c>
      <c r="H104" s="6" t="s">
        <v>117</v>
      </c>
      <c r="I104" s="15">
        <v>80.77</v>
      </c>
    </row>
    <row r="105" spans="1:9" x14ac:dyDescent="0.3">
      <c r="A105" s="6" t="s">
        <v>119</v>
      </c>
      <c r="B105" s="7">
        <v>1</v>
      </c>
      <c r="H105" s="6" t="s">
        <v>96</v>
      </c>
      <c r="I105" s="15">
        <v>78.790000000000006</v>
      </c>
    </row>
    <row r="106" spans="1:9" x14ac:dyDescent="0.3">
      <c r="A106" s="6" t="s">
        <v>120</v>
      </c>
      <c r="B106" s="7">
        <v>1</v>
      </c>
      <c r="H106" s="6" t="s">
        <v>121</v>
      </c>
      <c r="I106" s="15">
        <v>73.78</v>
      </c>
    </row>
    <row r="107" spans="1:9" x14ac:dyDescent="0.3">
      <c r="A107" s="6" t="s">
        <v>121</v>
      </c>
      <c r="B107" s="7">
        <v>1</v>
      </c>
      <c r="H107" s="6" t="s">
        <v>85</v>
      </c>
      <c r="I107" s="15">
        <v>67.819999999999993</v>
      </c>
    </row>
    <row r="108" spans="1:9" x14ac:dyDescent="0.3">
      <c r="A108" s="6" t="s">
        <v>122</v>
      </c>
      <c r="B108" s="7">
        <v>1</v>
      </c>
      <c r="H108" s="6" t="s">
        <v>120</v>
      </c>
      <c r="I108" s="15">
        <v>64.84</v>
      </c>
    </row>
    <row r="109" spans="1:9" x14ac:dyDescent="0.3">
      <c r="A109" s="6" t="s">
        <v>123</v>
      </c>
      <c r="B109" s="7">
        <v>1</v>
      </c>
      <c r="H109" s="6" t="s">
        <v>115</v>
      </c>
      <c r="I109" s="15">
        <v>64.819999999999993</v>
      </c>
    </row>
    <row r="110" spans="1:9" x14ac:dyDescent="0.3">
      <c r="A110" s="6" t="s">
        <v>124</v>
      </c>
      <c r="B110" s="7">
        <v>1</v>
      </c>
      <c r="H110" s="6" t="s">
        <v>106</v>
      </c>
      <c r="I110" s="15">
        <v>63.78</v>
      </c>
    </row>
    <row r="111" spans="1:9" x14ac:dyDescent="0.3">
      <c r="A111" s="8" t="s">
        <v>125</v>
      </c>
      <c r="B111" s="9">
        <v>1</v>
      </c>
      <c r="H111" s="8" t="s">
        <v>86</v>
      </c>
      <c r="I111" s="16">
        <v>47.85</v>
      </c>
    </row>
    <row r="113" spans="1:9" x14ac:dyDescent="0.3">
      <c r="A113" s="10" t="s">
        <v>126</v>
      </c>
      <c r="B113" s="10">
        <f>SUM(B4:B111)</f>
        <v>599</v>
      </c>
      <c r="H113" s="10" t="s">
        <v>130</v>
      </c>
      <c r="I113" s="12">
        <f>SUM(I4:I111)</f>
        <v>61312.040000000023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showGridLines="0" workbookViewId="0">
      <selection activeCell="H16" sqref="H16:I16"/>
    </sheetView>
  </sheetViews>
  <sheetFormatPr defaultRowHeight="14.4" x14ac:dyDescent="0.3"/>
  <cols>
    <col min="1" max="1" width="16.44140625" bestFit="1" customWidth="1"/>
    <col min="2" max="2" width="16.33203125" bestFit="1" customWidth="1"/>
    <col min="8" max="8" width="21.6640625" bestFit="1" customWidth="1"/>
    <col min="9" max="9" width="18" bestFit="1" customWidth="1"/>
  </cols>
  <sheetData>
    <row r="1" spans="1:9" ht="21" x14ac:dyDescent="0.4">
      <c r="A1" s="32" t="s">
        <v>185</v>
      </c>
    </row>
    <row r="3" spans="1:9" x14ac:dyDescent="0.3">
      <c r="A3" s="27" t="s">
        <v>16</v>
      </c>
      <c r="B3" s="28" t="s">
        <v>17</v>
      </c>
      <c r="H3" s="27" t="s">
        <v>16</v>
      </c>
      <c r="I3" s="28" t="s">
        <v>4</v>
      </c>
    </row>
    <row r="4" spans="1:9" x14ac:dyDescent="0.3">
      <c r="A4" s="21" t="s">
        <v>18</v>
      </c>
      <c r="B4" s="22">
        <v>60</v>
      </c>
      <c r="H4" s="21" t="s">
        <v>18</v>
      </c>
      <c r="I4" s="29">
        <v>6034.78</v>
      </c>
    </row>
    <row r="5" spans="1:9" x14ac:dyDescent="0.3">
      <c r="A5" s="21" t="s">
        <v>19</v>
      </c>
      <c r="B5" s="22">
        <v>53</v>
      </c>
      <c r="H5" s="21" t="s">
        <v>19</v>
      </c>
      <c r="I5" s="29">
        <v>5251.03</v>
      </c>
    </row>
    <row r="6" spans="1:9" x14ac:dyDescent="0.3">
      <c r="A6" s="21" t="s">
        <v>20</v>
      </c>
      <c r="B6" s="22">
        <v>36</v>
      </c>
      <c r="H6" s="21" t="s">
        <v>20</v>
      </c>
      <c r="I6" s="29">
        <v>3685.31</v>
      </c>
    </row>
    <row r="7" spans="1:9" x14ac:dyDescent="0.3">
      <c r="A7" s="21" t="s">
        <v>21</v>
      </c>
      <c r="B7" s="22">
        <v>31</v>
      </c>
      <c r="H7" s="21" t="s">
        <v>21</v>
      </c>
      <c r="I7" s="29">
        <v>3122.51</v>
      </c>
    </row>
    <row r="8" spans="1:9" x14ac:dyDescent="0.3">
      <c r="A8" s="21" t="s">
        <v>22</v>
      </c>
      <c r="B8" s="22">
        <v>30</v>
      </c>
      <c r="H8" s="21" t="s">
        <v>22</v>
      </c>
      <c r="I8" s="29">
        <v>2984.82</v>
      </c>
    </row>
    <row r="9" spans="1:9" x14ac:dyDescent="0.3">
      <c r="A9" s="21" t="s">
        <v>23</v>
      </c>
      <c r="B9" s="22">
        <v>28</v>
      </c>
      <c r="H9" s="21" t="s">
        <v>23</v>
      </c>
      <c r="I9" s="29">
        <v>2919.19</v>
      </c>
    </row>
    <row r="10" spans="1:9" x14ac:dyDescent="0.3">
      <c r="A10" s="21" t="s">
        <v>24</v>
      </c>
      <c r="B10" s="22">
        <v>28</v>
      </c>
      <c r="H10" s="21" t="s">
        <v>24</v>
      </c>
      <c r="I10" s="29">
        <v>2765.62</v>
      </c>
    </row>
    <row r="11" spans="1:9" x14ac:dyDescent="0.3">
      <c r="A11" s="21" t="s">
        <v>25</v>
      </c>
      <c r="B11" s="22">
        <v>20</v>
      </c>
      <c r="H11" s="21" t="s">
        <v>25</v>
      </c>
      <c r="I11" s="29">
        <v>2219.6999999999998</v>
      </c>
    </row>
    <row r="12" spans="1:9" x14ac:dyDescent="0.3">
      <c r="A12" s="21" t="s">
        <v>26</v>
      </c>
      <c r="B12" s="22">
        <v>15</v>
      </c>
      <c r="H12" s="21" t="s">
        <v>26</v>
      </c>
      <c r="I12" s="29">
        <v>1498.49</v>
      </c>
    </row>
    <row r="13" spans="1:9" x14ac:dyDescent="0.3">
      <c r="A13" s="23" t="s">
        <v>27</v>
      </c>
      <c r="B13" s="24">
        <v>14</v>
      </c>
      <c r="H13" s="23" t="s">
        <v>27</v>
      </c>
      <c r="I13" s="30">
        <v>1352.69</v>
      </c>
    </row>
    <row r="15" spans="1:9" x14ac:dyDescent="0.3">
      <c r="A15" s="10" t="s">
        <v>127</v>
      </c>
      <c r="B15" s="10">
        <f>SUM(Top10_Customer[customer_count])</f>
        <v>315</v>
      </c>
      <c r="H15" s="10" t="s">
        <v>131</v>
      </c>
      <c r="I15" s="12">
        <f>SUM(Top10_Highest_Revenue[total_amount_paid])</f>
        <v>31834.139999999996</v>
      </c>
    </row>
    <row r="16" spans="1:9" x14ac:dyDescent="0.3">
      <c r="A16" s="10" t="s">
        <v>128</v>
      </c>
      <c r="B16" s="10">
        <v>599</v>
      </c>
      <c r="H16" s="10" t="s">
        <v>132</v>
      </c>
      <c r="I16" s="12">
        <v>61312.040000000023</v>
      </c>
    </row>
    <row r="17" spans="1:9" x14ac:dyDescent="0.3">
      <c r="A17" s="10" t="s">
        <v>129</v>
      </c>
      <c r="B17" s="10">
        <f>B16-B15</f>
        <v>284</v>
      </c>
      <c r="H17" s="10" t="s">
        <v>133</v>
      </c>
      <c r="I17" s="12">
        <f>I16-I15</f>
        <v>29477.900000000027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showGridLines="0" workbookViewId="0">
      <selection activeCell="M20" sqref="M20"/>
    </sheetView>
  </sheetViews>
  <sheetFormatPr defaultRowHeight="14.4" x14ac:dyDescent="0.3"/>
  <cols>
    <col min="1" max="1" width="20.33203125" bestFit="1" customWidth="1"/>
    <col min="2" max="2" width="18.88671875" bestFit="1" customWidth="1"/>
    <col min="8" max="8" width="20.33203125" bestFit="1" customWidth="1"/>
    <col min="9" max="9" width="13.5546875" bestFit="1" customWidth="1"/>
    <col min="10" max="10" width="18.88671875" bestFit="1" customWidth="1"/>
    <col min="12" max="12" width="10.6640625" bestFit="1" customWidth="1"/>
    <col min="13" max="13" width="18" bestFit="1" customWidth="1"/>
    <col min="14" max="14" width="11.33203125" bestFit="1" customWidth="1"/>
  </cols>
  <sheetData>
    <row r="1" spans="1:14" ht="21" x14ac:dyDescent="0.4">
      <c r="A1" s="32" t="s">
        <v>186</v>
      </c>
    </row>
    <row r="3" spans="1:14" x14ac:dyDescent="0.3">
      <c r="A3" s="17" t="s">
        <v>134</v>
      </c>
      <c r="B3" s="18" t="s">
        <v>4</v>
      </c>
      <c r="H3" s="17" t="s">
        <v>134</v>
      </c>
      <c r="I3" s="20" t="s">
        <v>144</v>
      </c>
      <c r="J3" s="18" t="s">
        <v>4</v>
      </c>
      <c r="L3" s="33" t="s">
        <v>191</v>
      </c>
      <c r="M3" s="33" t="s">
        <v>134</v>
      </c>
      <c r="N3" s="33" t="s">
        <v>144</v>
      </c>
    </row>
    <row r="4" spans="1:14" x14ac:dyDescent="0.3">
      <c r="A4" s="6" t="s">
        <v>135</v>
      </c>
      <c r="B4" s="13">
        <v>211.55</v>
      </c>
      <c r="H4" s="6" t="s">
        <v>135</v>
      </c>
      <c r="I4" s="3">
        <v>148</v>
      </c>
      <c r="J4" s="15">
        <v>211.55</v>
      </c>
      <c r="L4" s="3" t="s">
        <v>48</v>
      </c>
      <c r="M4" s="3" t="s">
        <v>135</v>
      </c>
      <c r="N4" s="3">
        <v>148</v>
      </c>
    </row>
    <row r="5" spans="1:14" x14ac:dyDescent="0.3">
      <c r="A5" s="6" t="s">
        <v>136</v>
      </c>
      <c r="B5" s="13">
        <v>208.58</v>
      </c>
      <c r="H5" s="6" t="s">
        <v>136</v>
      </c>
      <c r="I5" s="3">
        <v>526</v>
      </c>
      <c r="J5" s="15">
        <v>208.58</v>
      </c>
      <c r="L5" s="3" t="s">
        <v>192</v>
      </c>
      <c r="M5" s="3" t="s">
        <v>136</v>
      </c>
      <c r="N5" s="3">
        <v>526</v>
      </c>
    </row>
    <row r="6" spans="1:14" x14ac:dyDescent="0.3">
      <c r="A6" s="6" t="s">
        <v>195</v>
      </c>
      <c r="B6" s="13">
        <v>194.61</v>
      </c>
      <c r="H6" s="6" t="s">
        <v>195</v>
      </c>
      <c r="I6" s="3">
        <v>178</v>
      </c>
      <c r="J6" s="15">
        <v>194.61</v>
      </c>
      <c r="L6" s="3" t="s">
        <v>23</v>
      </c>
      <c r="M6" s="3" t="s">
        <v>195</v>
      </c>
      <c r="N6" s="3">
        <v>178</v>
      </c>
    </row>
    <row r="7" spans="1:14" x14ac:dyDescent="0.3">
      <c r="A7" s="6" t="s">
        <v>137</v>
      </c>
      <c r="B7" s="13">
        <v>191.62</v>
      </c>
      <c r="H7" s="6" t="s">
        <v>137</v>
      </c>
      <c r="I7" s="3">
        <v>137</v>
      </c>
      <c r="J7" s="15">
        <v>191.62</v>
      </c>
      <c r="L7" s="3" t="s">
        <v>193</v>
      </c>
      <c r="M7" s="3" t="s">
        <v>137</v>
      </c>
      <c r="N7" s="3">
        <v>137</v>
      </c>
    </row>
    <row r="8" spans="1:14" x14ac:dyDescent="0.3">
      <c r="A8" s="6" t="s">
        <v>138</v>
      </c>
      <c r="B8" s="13">
        <v>189.6</v>
      </c>
      <c r="H8" s="6" t="s">
        <v>138</v>
      </c>
      <c r="I8" s="3">
        <v>144</v>
      </c>
      <c r="J8" s="15">
        <v>189.6</v>
      </c>
      <c r="L8" s="3" t="s">
        <v>68</v>
      </c>
      <c r="M8" s="3" t="s">
        <v>138</v>
      </c>
      <c r="N8" s="3">
        <v>144</v>
      </c>
    </row>
    <row r="9" spans="1:14" x14ac:dyDescent="0.3">
      <c r="A9" s="6" t="s">
        <v>139</v>
      </c>
      <c r="B9" s="13">
        <v>183.63</v>
      </c>
      <c r="H9" s="6" t="s">
        <v>139</v>
      </c>
      <c r="I9" s="3">
        <v>459</v>
      </c>
      <c r="J9" s="15">
        <v>183.63</v>
      </c>
      <c r="L9" s="3" t="s">
        <v>33</v>
      </c>
      <c r="M9" s="3" t="s">
        <v>139</v>
      </c>
      <c r="N9" s="3">
        <v>459</v>
      </c>
    </row>
    <row r="10" spans="1:14" x14ac:dyDescent="0.3">
      <c r="A10" s="6" t="s">
        <v>140</v>
      </c>
      <c r="B10" s="13">
        <v>174.54</v>
      </c>
      <c r="H10" s="6" t="s">
        <v>141</v>
      </c>
      <c r="I10" s="3">
        <v>181</v>
      </c>
      <c r="J10" s="15">
        <v>167.67</v>
      </c>
      <c r="L10" s="3" t="s">
        <v>192</v>
      </c>
      <c r="M10" s="3" t="s">
        <v>141</v>
      </c>
      <c r="N10" s="3">
        <v>181</v>
      </c>
    </row>
    <row r="11" spans="1:14" x14ac:dyDescent="0.3">
      <c r="A11" s="6" t="s">
        <v>141</v>
      </c>
      <c r="B11" s="13">
        <v>167.67</v>
      </c>
      <c r="H11" s="6" t="s">
        <v>142</v>
      </c>
      <c r="I11" s="3">
        <v>410</v>
      </c>
      <c r="J11" s="15">
        <v>167.62</v>
      </c>
      <c r="L11" s="3" t="s">
        <v>42</v>
      </c>
      <c r="M11" s="3" t="s">
        <v>142</v>
      </c>
      <c r="N11" s="3">
        <v>410</v>
      </c>
    </row>
    <row r="12" spans="1:14" x14ac:dyDescent="0.3">
      <c r="A12" s="6" t="s">
        <v>142</v>
      </c>
      <c r="B12" s="13">
        <v>167.62</v>
      </c>
      <c r="H12" s="6" t="s">
        <v>143</v>
      </c>
      <c r="I12" s="3">
        <v>236</v>
      </c>
      <c r="J12" s="15">
        <v>166.61</v>
      </c>
      <c r="L12" s="3" t="s">
        <v>194</v>
      </c>
      <c r="M12" s="3" t="s">
        <v>143</v>
      </c>
      <c r="N12" s="3">
        <v>236</v>
      </c>
    </row>
    <row r="13" spans="1:14" x14ac:dyDescent="0.3">
      <c r="A13" s="8" t="s">
        <v>143</v>
      </c>
      <c r="B13" s="14">
        <v>166.61</v>
      </c>
      <c r="H13" s="8" t="s">
        <v>145</v>
      </c>
      <c r="I13" s="19">
        <v>403</v>
      </c>
      <c r="J13" s="16">
        <v>162.66999999999999</v>
      </c>
      <c r="L13" s="3" t="s">
        <v>18</v>
      </c>
      <c r="M13" s="3" t="s">
        <v>145</v>
      </c>
      <c r="N13" s="3">
        <v>403</v>
      </c>
    </row>
    <row r="14" spans="1:14" x14ac:dyDescent="0.3">
      <c r="J14" s="11"/>
    </row>
    <row r="15" spans="1:14" x14ac:dyDescent="0.3">
      <c r="A15" s="10" t="s">
        <v>146</v>
      </c>
      <c r="B15" s="12">
        <f>SUM(Top_10_Cities_with_the_Highest_Revenue[total_amount_paid])</f>
        <v>1856.0300000000002</v>
      </c>
      <c r="H15" s="10" t="s">
        <v>146</v>
      </c>
      <c r="I15" s="10"/>
      <c r="J15" s="12">
        <f>SUM(top_10_customer_cities[total_amount_paid])</f>
        <v>1844.1600000000003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tabSelected="1" zoomScale="115" zoomScaleNormal="115" workbookViewId="0">
      <selection activeCell="B21" sqref="A4:B21"/>
    </sheetView>
  </sheetViews>
  <sheetFormatPr defaultRowHeight="14.4" x14ac:dyDescent="0.3"/>
  <cols>
    <col min="1" max="1" width="13.21875" bestFit="1" customWidth="1"/>
    <col min="2" max="2" width="18.88671875" bestFit="1" customWidth="1"/>
    <col min="3" max="3" width="14.44140625" customWidth="1"/>
  </cols>
  <sheetData>
    <row r="1" spans="1:3" ht="18" x14ac:dyDescent="0.35">
      <c r="A1" s="31" t="s">
        <v>183</v>
      </c>
    </row>
    <row r="4" spans="1:3" x14ac:dyDescent="0.3">
      <c r="A4" s="17" t="s">
        <v>147</v>
      </c>
      <c r="B4" s="20" t="s">
        <v>4</v>
      </c>
      <c r="C4" s="18" t="s">
        <v>0</v>
      </c>
    </row>
    <row r="5" spans="1:3" x14ac:dyDescent="0.3">
      <c r="A5" s="21" t="s">
        <v>148</v>
      </c>
      <c r="B5" s="25">
        <v>4892.1899999999996</v>
      </c>
      <c r="C5" s="22">
        <v>74</v>
      </c>
    </row>
    <row r="6" spans="1:3" x14ac:dyDescent="0.3">
      <c r="A6" s="21" t="s">
        <v>149</v>
      </c>
      <c r="B6" s="25">
        <v>4336.01</v>
      </c>
      <c r="C6" s="22">
        <v>61</v>
      </c>
    </row>
    <row r="7" spans="1:3" x14ac:dyDescent="0.3">
      <c r="A7" s="21" t="s">
        <v>150</v>
      </c>
      <c r="B7" s="25">
        <v>4245.3100000000004</v>
      </c>
      <c r="C7" s="22">
        <v>66</v>
      </c>
    </row>
    <row r="8" spans="1:3" x14ac:dyDescent="0.3">
      <c r="A8" s="21" t="s">
        <v>151</v>
      </c>
      <c r="B8" s="25">
        <v>4118.46</v>
      </c>
      <c r="C8" s="22">
        <v>62</v>
      </c>
    </row>
    <row r="9" spans="1:3" x14ac:dyDescent="0.3">
      <c r="A9" s="21" t="s">
        <v>152</v>
      </c>
      <c r="B9" s="25">
        <v>4027.43</v>
      </c>
      <c r="C9" s="22">
        <v>59</v>
      </c>
    </row>
    <row r="10" spans="1:3" x14ac:dyDescent="0.3">
      <c r="A10" s="21" t="s">
        <v>153</v>
      </c>
      <c r="B10" s="25">
        <v>3951.84</v>
      </c>
      <c r="C10" s="22">
        <v>64</v>
      </c>
    </row>
    <row r="11" spans="1:3" x14ac:dyDescent="0.3">
      <c r="A11" s="21" t="s">
        <v>154</v>
      </c>
      <c r="B11" s="25">
        <v>3941.43</v>
      </c>
      <c r="C11" s="22">
        <v>62</v>
      </c>
    </row>
    <row r="12" spans="1:3" x14ac:dyDescent="0.3">
      <c r="A12" s="21" t="s">
        <v>155</v>
      </c>
      <c r="B12" s="25">
        <v>3934.47</v>
      </c>
      <c r="C12" s="22">
        <v>73</v>
      </c>
    </row>
    <row r="13" spans="1:3" x14ac:dyDescent="0.3">
      <c r="A13" s="21" t="s">
        <v>156</v>
      </c>
      <c r="B13" s="25">
        <v>3922.18</v>
      </c>
      <c r="C13" s="22">
        <v>61</v>
      </c>
    </row>
    <row r="14" spans="1:3" x14ac:dyDescent="0.3">
      <c r="A14" s="21" t="s">
        <v>157</v>
      </c>
      <c r="B14" s="25">
        <v>3782.26</v>
      </c>
      <c r="C14" s="22">
        <v>68</v>
      </c>
    </row>
    <row r="15" spans="1:3" x14ac:dyDescent="0.3">
      <c r="A15" s="21" t="s">
        <v>158</v>
      </c>
      <c r="B15" s="25">
        <v>3749.65</v>
      </c>
      <c r="C15" s="22">
        <v>68</v>
      </c>
    </row>
    <row r="16" spans="1:3" x14ac:dyDescent="0.3">
      <c r="A16" s="21" t="s">
        <v>159</v>
      </c>
      <c r="B16" s="25">
        <v>3401.27</v>
      </c>
      <c r="C16" s="22">
        <v>56</v>
      </c>
    </row>
    <row r="17" spans="1:3" x14ac:dyDescent="0.3">
      <c r="A17" s="21" t="s">
        <v>160</v>
      </c>
      <c r="B17" s="25">
        <v>3353.38</v>
      </c>
      <c r="C17" s="22">
        <v>57</v>
      </c>
    </row>
    <row r="18" spans="1:3" x14ac:dyDescent="0.3">
      <c r="A18" s="21" t="s">
        <v>161</v>
      </c>
      <c r="B18" s="25">
        <v>3309.39</v>
      </c>
      <c r="C18" s="22">
        <v>60</v>
      </c>
    </row>
    <row r="19" spans="1:3" x14ac:dyDescent="0.3">
      <c r="A19" s="21" t="s">
        <v>162</v>
      </c>
      <c r="B19" s="25">
        <v>3227.36</v>
      </c>
      <c r="C19" s="22">
        <v>57</v>
      </c>
    </row>
    <row r="20" spans="1:3" x14ac:dyDescent="0.3">
      <c r="A20" s="21" t="s">
        <v>163</v>
      </c>
      <c r="B20" s="25">
        <v>3071.52</v>
      </c>
      <c r="C20" s="22">
        <v>51</v>
      </c>
    </row>
    <row r="21" spans="1:3" x14ac:dyDescent="0.3">
      <c r="A21" s="23" t="s">
        <v>164</v>
      </c>
      <c r="B21" s="26">
        <v>47.89</v>
      </c>
      <c r="C21" s="24">
        <v>1</v>
      </c>
    </row>
    <row r="23" spans="1:3" x14ac:dyDescent="0.3">
      <c r="A23" s="10" t="s">
        <v>165</v>
      </c>
      <c r="B23" s="12">
        <f>SUM(Revenue_and_Title_Counts_per_Genre_in_Rockbuster_Database[total_amount_paid])</f>
        <v>61312.039999999994</v>
      </c>
      <c r="C23" s="10">
        <f>SUM(Revenue_and_Title_Counts_per_Genre_in_Rockbuster_Database[title_count])</f>
        <v>1000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9 h D P q w A A A D 3 A A A A E g A A A E N v b m Z p Z y 9 Q Y W N r Y W d l L n h t b I S P s Q r C M B i E d 8 F 3 K N m b p B E U y t 9 0 c L U g F M U 1 t K E N t o k 0 q e m 7 O f h I v o I t W n V z v L s P 7 u 5 x u 0 M 6 t E 1 w l Z 1 V R i c o w h Q F 1 g l d i s Z o m S B t U M q X C 9 i L 4 i w q G Y y 0 t v F g y w T V z l 1 i Q r z 3 2 K + w 6 S r C K I 3 I K d v l R S 1 b g T 6 w + g + H S k + 1 h U Q c j q 8 1 n O G I r T F j G 0 y B z C Z k S n 8 B N g 6 e 0 h 8 T t n 3 j + k 5 y q c N D D m S W Q N 4 f + B M A A P / / A w B Q S w M E F A A C A A g A A A A h A O R H 3 z 2 5 A g A A m h I A A B M A A A B G b 3 J t d W x h c y 9 T Z W N 0 a W 9 u M S 5 t 7 F f B T t t A E L 1 H 4 h 9 G 5 h I k N y J Q e m i V Q x V o q V R V h e Q G l b W x p 8 m K 9 a 6 1 O w 4 g l H 9 n v H Z K S J y E t u Y C 5 B D H O y / P b + f t W 9 s O Y 5 J G w 6 A 8 d j + 1 W m 4 i L C a w G / R z R y Z F C 9 f G q g Q S 6 c j K U V 7 g A u i B Q t p p A X 8 G J r c x 8 k j f T T v H J s 5 T 1 N T + I h V 2 + k Y T n 7 h 2 c P L x c n D 2 / X I o 3 B U c V o d O d / 9 y w 0 U 6 s Z s G e + H F M S q Z S k L b C 8 I g h L 5 R e a p d 7 y C E E x 2 b R O p x r 3 t w x K d n u S E c 0 K 3 C 3 s P P z g + j 8 d d e W G r d D X 5 a k 3 I t g V M U C V p X T G U o R g y s K t V 4 u 5 x W C B f V + G e l B r F Q w r o e 2 X y R s j 8 R e s y M w 9 s M H + i G V m j 3 2 9 i 0 F F w U X b v m + u H d X R C b X J O 9 5 d k R w 4 D w h m Y h 8 H j V n c g D u P x N 0 4 f 3 n Y J r N t v b a U l d q 2 H R x a H J u v s w b 3 N z x j 3 m f f O q O a 9 O 5 X i C j u A c p 6 h z b N q y J f o 3 5 w I y J F Q k 0 q I c Z U I m c 4 T O 0 x H a p 7 r n a a C k A U / T m H M r 1 G + u N e U a h w K K j U y S R A f X k i Z A E 3 z W E D 7 h e q / J X 0 n P G E n f 7 P n W D L H v e p O 5 r O P f Y t 7 h S z f v z 5 3 Q 2 7 Z w G 2 z Q 2 S o n I D Q X J S n k 9 j K j g 4 x t + I r a I k g N 5 y a + G r E a H j s W J E b C N Z j k f 5 b w i t b H u G h D p E W K f x 1 x j y n a + h 8 P V P w 6 E V u Z k Z w i O B L E b x c y b j D / 9 f x b / O 0 e v S C D U 6 k j i 9 6 e Z f N S c b O u J K b j d S V v t i 9 G U 6 F y 3 q 1 X t p A K Y q 5 r a q W e T I k Y C y N 5 7 b j 1 2 r b C S p 1 b Y X P N K 8 B 6 4 U u 4 d w f r p q G L h C S 5 F f 6 d e x V U N X g j a N 7 q x 6 D 1 X d 9 I V g t b 1 v + k b K Y m 4 S f a p n L o 2 b b E 7 i W l j u + v v K 3 K J P I T L 4 N S Y 3 1 c b E w j Y 1 S F 4 z / M o X 4 B K D O W L L G 0 1 q I g j J L i 6 z G r h x b j H q e E o y j P N u F I p o s C 1 o v c t F L u A Q A A / / 8 D A F B L A Q I t A B Q A B g A I A A A A I Q A q 3 a p A 0 g A A A D c B A A A T A A A A A A A A A A A A A A A A A A A A A A B b Q 2 9 u d G V u d F 9 U e X B l c 1 0 u e G 1 s U E s B A i 0 A F A A C A A g A A A A h A O f Y Q z 6 s A A A A 9 w A A A B I A A A A A A A A A A A A A A A A A C w M A A E N v b m Z p Z y 9 Q Y W N r Y W d l L n h t b F B L A Q I t A B Q A A g A I A A A A I Q D k R 9 8 9 u Q I A A J o S A A A T A A A A A A A A A A A A A A A A A O c D A A B G b 3 J t d W x h c y 9 T Z W N 0 a W 9 u M S 5 t U E s F B g A A A A A D A A M A w g A A A N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X g A A A A A A A B p e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3 V z d G 9 t Z X I l M j B 3 b 3 J s Z C U y M G R p c 3 R y a W J 1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y O F Q x N D o 0 O T o 0 M S 4 5 N D g x M T g x W i I v P j x F b n R y e S B U e X B l P S J G a W x s Q 2 9 s d W 1 u V H l w Z X M i I F Z h b H V l P S J z Q m d N P S I v P j x F b n R y e S B U e X B l P S J G a W x s Q 2 9 s d W 1 u T m F t Z X M i I F Z h b H V l P S J z W y Z x d W 9 0 O 2 N v d W 5 0 c n k m c X V v d D s s J n F 1 b 3 Q 7 Y 3 V z d G 9 t Z X J f Y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0 Y z V h N z h l L W Q w M m I t N G J j M y 1 i Z D U 1 L T V i O D c 3 N 2 V l M m E 0 Z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B 3 b 3 J s Z C B k a X N 0 c m l i d X R p b 2 4 v Q X V 0 b 1 J l b W 9 2 Z W R D b 2 x 1 b W 5 z M S 5 7 Y 2 9 1 b n R y e S w w f S Z x d W 9 0 O y w m c X V v d D t T Z W N 0 a W 9 u M S 9 D d X N 0 b 2 1 l c i B 3 b 3 J s Z C B k a X N 0 c m l i d X R p b 2 4 v Q X V 0 b 1 J l b W 9 2 Z W R D b 2 x 1 b W 5 z M S 5 7 Y 3 V z d G 9 t Z X J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V z d G 9 t Z X I g d 2 9 y b G Q g Z G l z d H J p Y n V 0 a W 9 u L 0 F 1 d G 9 S Z W 1 v d m V k Q 2 9 s d W 1 u c z E u e 2 N v d W 5 0 c n k s M H 0 m c X V v d D s s J n F 1 b 3 Q 7 U 2 V j d G l v b j E v Q 3 V z d G 9 t Z X I g d 2 9 y b G Q g Z G l z d H J p Y n V 0 a W 9 u L 0 F 1 d G 9 S Z W 1 v d m V k Q 2 9 s d W 1 u c z E u e 2 N 1 c 3 R v b W V y X 2 N v d W 5 0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D d X N 0 b 2 1 l c l 9 3 b 3 J s Z F 9 k a X N 0 c m l i d X R p b 2 4 i L z 4 8 L 1 N 0 Y W J s Z U V u d H J p Z X M + P C 9 J d G V t P j x J d G V t P j x J d G V t T G 9 j Y X R p b 2 4 + P E l 0 Z W 1 U e X B l P k Z v c m 1 1 b G E 8 L 0 l 0 Z W 1 U e X B l P j x J d G V t U G F 0 a D 5 T Z W N 0 a W 9 u M S 9 U b 3 A x M C U y M E N 1 c 3 R v b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j h U M T Q 6 N T U 6 M z g u N D Q w N D M 0 O F o i L z 4 8 R W 5 0 c n k g V H l w Z T 0 i R m l s b E N v b H V t b l R 5 c G V z I i B W Y W x 1 Z T 0 i c 0 J n T T 0 i L z 4 8 R W 5 0 c n k g V H l w Z T 0 i R m l s b E N v b H V t b k 5 h b W V z I i B W Y W x 1 Z T 0 i c 1 s m c X V v d D t j b 3 V u d H J 5 J n F 1 b 3 Q 7 L C Z x d W 9 0 O 2 N 1 c 3 R v b W V y X 2 N v d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G M 3 N G R m Y S 1 h Z T c x L T R h M G I t Y j l k M i 0 4 Y j Q 5 Z j I w O T U 3 O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M T A g Q 3 V z d G 9 t Z X I v Q X V 0 b 1 J l b W 9 2 Z W R D b 2 x 1 b W 5 z M S 5 7 Y 2 9 1 b n R y e S w w f S Z x d W 9 0 O y w m c X V v d D t T Z W N 0 a W 9 u M S 9 U b 3 A x M C B D d X N 0 b 2 1 l c i 9 B d X R v U m V t b 3 Z l Z E N v b H V t b n M x L n t j d X N 0 b 2 1 l c l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A x M C B D d X N 0 b 2 1 l c i 9 B d X R v U m V t b 3 Z l Z E N v b H V t b n M x L n t j b 3 V u d H J 5 L D B 9 J n F 1 b 3 Q 7 L C Z x d W 9 0 O 1 N l Y 3 R p b 2 4 x L 1 R v c D E w I E N 1 c 3 R v b W V y L 0 F 1 d G 9 S Z W 1 v d m V k Q 2 9 s d W 1 u c z E u e 2 N 1 c 3 R v b W V y X 2 N v d W 5 0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b 3 A x M F 9 D d X N 0 b 2 1 l c i I v P j w v U 3 R h Y m x l R W 5 0 c m l l c z 4 8 L 0 l 0 Z W 0 + P E l 0 Z W 0 + P E l 0 Z W 1 M b 2 N h d G l v b j 4 8 S X R l b V R 5 c G U + R m 9 y b X V s Y T w v S X R l b V R 5 c G U + P E l 0 Z W 1 Q Y X R o P l N l Y 3 R p b 2 4 x L 1 R v c D E w J T I w S G l n a G V z d C U y M F J l d m V u d W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y O F Q x N T o w N D o y O S 4 x M j Y 3 M j Q 5 W i I v P j x F b n R y e S B U e X B l P S J G a W x s Q 2 9 s d W 1 u V H l w Z X M i I F Z h b H V l P S J z Q m d V P S I v P j x F b n R y e S B U e X B l P S J G a W x s Q 2 9 s d W 1 u T m F t Z X M i I F Z h b H V l P S J z W y Z x d W 9 0 O 2 N v d W 5 0 c n k m c X V v d D s s J n F 1 b 3 Q 7 d G 9 0 Y W x f Y W 1 v d W 5 0 X 3 B h a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2 M m U 5 Z W R i L T Q 3 Z T A t N D E 4 O S 0 4 N W J k L W Q w O W Y 5 Z m Z i M j J j N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x M C B I a W d o Z X N 0 I F J l d m V u d W U v Q X V 0 b 1 J l b W 9 2 Z W R D b 2 x 1 b W 5 z M S 5 7 Y 2 9 1 b n R y e S w w f S Z x d W 9 0 O y w m c X V v d D t T Z W N 0 a W 9 u M S 9 U b 3 A x M C B I a W d o Z X N 0 I F J l d m V u d W U v Q X V 0 b 1 J l b W 9 2 Z W R D b 2 x 1 b W 5 z M S 5 7 d G 9 0 Y W x f Y W 1 v d W 5 0 X 3 B h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w M T A g S G l n a G V z d C B S Z X Z l b n V l L 0 F 1 d G 9 S Z W 1 v d m V k Q 2 9 s d W 1 u c z E u e 2 N v d W 5 0 c n k s M H 0 m c X V v d D s s J n F 1 b 3 Q 7 U 2 V j d G l v b j E v V G 9 w M T A g S G l n a G V z d C B S Z X Z l b n V l L 0 F 1 d G 9 S Z W 1 v d m V k Q 2 9 s d W 1 u c z E u e 3 R v d G F s X 2 F t b 3 V u d F 9 w Y W l k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b 3 A x M F 9 I a W d o Z X N 0 X 1 J l d m V u d W U i L z 4 8 L 1 N 0 Y W J s Z U V u d H J p Z X M + P C 9 J d G V t P j x J d G V t P j x J d G V t T G 9 j Y X R p b 2 4 + P E l 0 Z W 1 U e X B l P k Z v c m 1 1 b G E 8 L 0 l 0 Z W 1 U e X B l P j x J d G V t U G F 0 a D 5 T Z W N 0 a W 9 u M S 9 0 b 3 R h b C U y M G F t b 3 V u d C U y M H B h a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j h U M T U 6 M D g 6 M j g u M z g 0 N z M 5 O V o i L z 4 8 R W 5 0 c n k g V H l w Z T 0 i R m l s b E N v b H V t b l R 5 c G V z I i B W Y W x 1 Z T 0 i c 0 J n V T 0 i L z 4 8 R W 5 0 c n k g V H l w Z T 0 i R m l s b E N v b H V t b k 5 h b W V z I i B W Y W x 1 Z T 0 i c 1 s m c X V v d D t j b 3 V u d H J 5 J n F 1 b 3 Q 7 L C Z x d W 9 0 O 3 R v d G F s X 2 F t b 3 V u d F 9 w Y W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D B h N T J i O S 1 m Z j h i L T R j M z Q t Y j U w N C 1 k Y z d i M W I 0 O T B k M j I i L z 4 8 R W 5 0 c n k g V H l w Z T 0 i U m V j b 3 Z l c n l U Y X J n Z X R D b 2 x 1 b W 4 i I F Z h b H V l P S J s O C I v P j x F b n R y e S B U e X B l P S J S Z W N v d m V y e V R h c m d l d F J v d y I g V m F s d W U 9 I m w x I i 8 + P E V u d H J 5 I F R 5 c G U 9 I l J l Y 2 9 2 Z X J 5 V G F y Z 2 V 0 U 2 h l Z X Q i I F Z h b H V l P S J z Q 3 V z d G 9 t Z X I g d 2 9 y b G Q g Z G l z d H J p Y n V 0 a W 9 u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I G F t b 3 V u d C B w Y W l k L 0 F 1 d G 9 S Z W 1 v d m V k Q 2 9 s d W 1 u c z E u e 2 N v d W 5 0 c n k s M H 0 m c X V v d D s s J n F 1 b 3 Q 7 U 2 V j d G l v b j E v d G 9 0 Y W w g Y W 1 v d W 5 0 I H B h a W Q v Q X V 0 b 1 J l b W 9 2 Z W R D b 2 x 1 b W 5 z M S 5 7 d G 9 0 Y W x f Y W 1 v d W 5 0 X 3 B h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w g Y W 1 v d W 5 0 I H B h a W Q v Q X V 0 b 1 J l b W 9 2 Z W R D b 2 x 1 b W 5 z M S 5 7 Y 2 9 1 b n R y e S w w f S Z x d W 9 0 O y w m c X V v d D t T Z W N 0 a W 9 u M S 9 0 b 3 R h b C B h b W 9 1 b n Q g c G F p Z C 9 B d X R v U m V t b 3 Z l Z E N v b H V t b n M x L n t 0 b 3 R h b F 9 h b W 9 1 b n R f c G F p Z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G 9 0 Y W x f Y W 1 v d W 5 0 X 3 B h a W Q i L z 4 8 L 1 N 0 Y W J s Z U V u d H J p Z X M + P C 9 J d G V t P j x J d G V t P j x J d G V t T G 9 j Y X R p b 2 4 + P E l 0 Z W 1 U e X B l P k Z v c m 1 1 b G E 8 L 0 l 0 Z W 1 U e X B l P j x J d G V t U G F 0 a D 5 T Z W N 0 a W 9 u M S 9 U b 3 A l M j A x M C U y M E N p d G l l c y U y M H d p d G g l M j B 0 a G U l M j B I a W d o Z X N 0 J T I w U m V 2 Z W 5 1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I 4 V D E 1 O j E 2 O j I w L j k 5 N D g 3 M T N a I i 8 + P E V u d H J 5 I F R 5 c G U 9 I k Z p b G x D b 2 x 1 b W 5 U e X B l c y I g V m F s d W U 9 I n N C Z 1 U 9 I i 8 + P E V u d H J 5 I F R 5 c G U 9 I k Z p b G x D b 2 x 1 b W 5 O Y W 1 l c y I g V m F s d W U 9 I n N b J n F 1 b 3 Q 7 Y 2 l 0 e S Z x d W 9 0 O y w m c X V v d D t 0 b 3 R h b F 9 h b W 9 1 b n R f c G F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E 2 Z j Q x O T g t N D M 3 M C 0 0 O D c 5 L T g 4 N T M t N z J k O G F l Y m E 2 M D k 3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A x M C B D a X R p Z X M g d 2 l 0 a C B 0 a G U g S G l n a G V z d C B S Z X Z l b n V l L 0 F 1 d G 9 S Z W 1 v d m V k Q 2 9 s d W 1 u c z E u e 2 N p d H k s M H 0 m c X V v d D s s J n F 1 b 3 Q 7 U 2 V j d G l v b j E v V G 9 w I D E w I E N p d G l l c y B 3 a X R o I H R o Z S B I a W d o Z X N 0 I F J l d m V u d W U v Q X V 0 b 1 J l b W 9 2 Z W R D b 2 x 1 b W 5 z M S 5 7 d G 9 0 Y W x f Y W 1 v d W 5 0 X 3 B h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w I D E w I E N p d G l l c y B 3 a X R o I H R o Z S B I a W d o Z X N 0 I F J l d m V u d W U v Q X V 0 b 1 J l b W 9 2 Z W R D b 2 x 1 b W 5 z M S 5 7 Y 2 l 0 e S w w f S Z x d W 9 0 O y w m c X V v d D t T Z W N 0 a W 9 u M S 9 U b 3 A g M T A g Q 2 l 0 a W V z I H d p d G g g d G h l I E h p Z 2 h l c 3 Q g U m V 2 Z W 5 1 Z S 9 B d X R v U m V t b 3 Z l Z E N v b H V t b n M x L n t 0 b 3 R h b F 9 h b W 9 1 b n R f c G F p Z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9 w X z E w X 0 N p d G l l c 1 9 3 a X R o X 3 R o Z V 9 I a W d o Z X N 0 X 1 J l d m V u d W U i L z 4 8 L 1 N 0 Y W J s Z U V u d H J p Z X M + P C 9 J d G V t P j x J d G V t P j x J d G V t T G 9 j Y X R p b 2 4 + P E l 0 Z W 1 U e X B l P k Z v c m 1 1 b G E 8 L 0 l 0 Z W 1 U e X B l P j x J d G V t U G F 0 a D 5 T Z W N 0 a W 9 u M S 9 0 b 3 A l M j A x M C U y M G N 1 c 3 R v b W V y J T I w Y 2 l 0 a W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j h U M T U 6 M j Q 6 M j Y u M j I x N z Y 4 N V o i L z 4 8 R W 5 0 c n k g V H l w Z T 0 i R m l s b E N v b H V t b l R 5 c G V z I i B W Y W x 1 Z T 0 i c 0 J n T U Y i L z 4 8 R W 5 0 c n k g V H l w Z T 0 i R m l s b E N v b H V t b k 5 h b W V z I i B W Y W x 1 Z T 0 i c 1 s m c X V v d D t j a X R 5 J n F 1 b 3 Q 7 L C Z x d W 9 0 O 2 N 1 c 3 R v b W V y X 2 l k J n F 1 b 3 Q 7 L C Z x d W 9 0 O 3 R v d G F s X 2 F t b 3 V u d F 9 w Y W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T Y 1 Y 2 Q 1 N y 1 h M G J l L T Q 1 M T A t O W U 3 N S 0 0 N 2 U 4 N D U 2 N G U w Z W I i L z 4 8 R W 5 0 c n k g V H l w Z T 0 i U m V j b 3 Z l c n l U Y X J n Z X R D b 2 x 1 b W 4 i I F Z h b H V l P S J s O C I v P j x F b n R y e S B U e X B l P S J S Z W N v d m V y e V R h c m d l d F J v d y I g V m F s d W U 9 I m w x I i 8 + P E V u d H J 5 I F R 5 c G U 9 I l J l Y 2 9 2 Z X J 5 V G F y Z 2 V 0 U 2 h l Z X Q i I F Z h b H V l P S J z V G 9 w I D E w I E N p d G l l c y B 3 a X R o I H R o Z S B I a W d o Z X N 0 I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g M T A g Y 3 V z d G 9 t Z X I g Y 2 l 0 a W V z L 0 F 1 d G 9 S Z W 1 v d m V k Q 2 9 s d W 1 u c z E u e 2 N p d H k s M H 0 m c X V v d D s s J n F 1 b 3 Q 7 U 2 V j d G l v b j E v d G 9 w I D E w I G N 1 c 3 R v b W V y I G N p d G l l c y 9 B d X R v U m V t b 3 Z l Z E N v b H V t b n M x L n t j d X N 0 b 2 1 l c l 9 p Z C w x f S Z x d W 9 0 O y w m c X V v d D t T Z W N 0 a W 9 u M S 9 0 b 3 A g M T A g Y 3 V z d G 9 t Z X I g Y 2 l 0 a W V z L 0 F 1 d G 9 S Z W 1 v d m V k Q 2 9 s d W 1 u c z E u e 3 R v d G F s X 2 F t b 3 V u d F 9 w Y W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v c C A x M C B j d X N 0 b 2 1 l c i B j a X R p Z X M v Q X V 0 b 1 J l b W 9 2 Z W R D b 2 x 1 b W 5 z M S 5 7 Y 2 l 0 e S w w f S Z x d W 9 0 O y w m c X V v d D t T Z W N 0 a W 9 u M S 9 0 b 3 A g M T A g Y 3 V z d G 9 t Z X I g Y 2 l 0 a W V z L 0 F 1 d G 9 S Z W 1 v d m V k Q 2 9 s d W 1 u c z E u e 2 N 1 c 3 R v b W V y X 2 l k L D F 9 J n F 1 b 3 Q 7 L C Z x d W 9 0 O 1 N l Y 3 R p b 2 4 x L 3 R v c C A x M C B j d X N 0 b 2 1 l c i B j a X R p Z X M v Q X V 0 b 1 J l b W 9 2 Z W R D b 2 x 1 b W 5 z M S 5 7 d G 9 0 Y W x f Y W 1 v d W 5 0 X 3 B h a W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R v c F 8 x M F 9 j d X N 0 b 2 1 l c l 9 j a X R p Z X M i L z 4 8 L 1 N 0 Y W J s Z U V u d H J p Z X M + P C 9 J d G V t P j x J d G V t P j x J d G V t T G 9 j Y X R p b 2 4 + P E l 0 Z W 1 U e X B l P k Z v c m 1 1 b G E 8 L 0 l 0 Z W 1 U e X B l P j x J d G V t U G F 0 a D 5 T Z W N 0 a W 9 u M S 9 S Z X Z l b n V l J T I w Y W 5 k J T I w V G l 0 b G U l M j B D b 3 V u d H M l M j B w Z X I l M j B H Z W 5 y Z S U y M G l u J T I w U m 9 j a 2 J 1 c 3 R l c i U y M E R h d G F i Y X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j h U M T U 6 M z I 6 M j k u N z Y y N z U x N l o i L z 4 8 R W 5 0 c n k g V H l w Z T 0 i R m l s b E N v b H V t b l R 5 c G V z I i B W Y W x 1 Z T 0 i c 0 J n V U Q i L z 4 8 R W 5 0 c n k g V H l w Z T 0 i R m l s b E N v b H V t b k 5 h b W V z I i B W Y W x 1 Z T 0 i c 1 s m c X V v d D t n Z W 5 y Z V 9 u Y W 1 l J n F 1 b 3 Q 7 L C Z x d W 9 0 O 3 R v d G F s X 2 F t b 3 V u d F 9 w Y W l k J n F 1 b 3 Q 7 L C Z x d W 9 0 O 3 R p d G x l X 2 N v d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W J j Y z k 2 M C 0 1 N G Q w L T R i Y m M t O D k y M S 0 y O W Z i Y T g 0 O G J l Y 2 Q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Z W 5 1 Z S B h b m Q g V G l 0 b G U g Q 2 9 1 b n R z I H B l c i B H Z W 5 y Z S B p b i B S b 2 N r Y n V z d G V y I E R h d G F i Y X N l L 0 F 1 d G 9 S Z W 1 v d m V k Q 2 9 s d W 1 u c z E u e 2 d l b n J l X 2 5 h b W U s M H 0 m c X V v d D s s J n F 1 b 3 Q 7 U 2 V j d G l v b j E v U m V 2 Z W 5 1 Z S B h b m Q g V G l 0 b G U g Q 2 9 1 b n R z I H B l c i B H Z W 5 y Z S B p b i B S b 2 N r Y n V z d G V y I E R h d G F i Y X N l L 0 F 1 d G 9 S Z W 1 v d m V k Q 2 9 s d W 1 u c z E u e 3 R v d G F s X 2 F t b 3 V u d F 9 w Y W l k L D F 9 J n F 1 b 3 Q 7 L C Z x d W 9 0 O 1 N l Y 3 R p b 2 4 x L 1 J l d m V u d W U g Y W 5 k I F R p d G x l I E N v d W 5 0 c y B w Z X I g R 2 V u c m U g a W 4 g U m 9 j a 2 J 1 c 3 R l c i B E Y X R h Y m F z Z S 9 B d X R v U m V t b 3 Z l Z E N v b H V t b n M x L n t 0 a X R s Z V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Z l b n V l I G F u Z C B U a X R s Z S B D b 3 V u d H M g c G V y I E d l b n J l I G l u I F J v Y 2 t i d X N 0 Z X I g R G F 0 Y W J h c 2 U v Q X V 0 b 1 J l b W 9 2 Z W R D b 2 x 1 b W 5 z M S 5 7 Z 2 V u c m V f b m F t Z S w w f S Z x d W 9 0 O y w m c X V v d D t T Z W N 0 a W 9 u M S 9 S Z X Z l b n V l I G F u Z C B U a X R s Z S B D b 3 V u d H M g c G V y I E d l b n J l I G l u I F J v Y 2 t i d X N 0 Z X I g R G F 0 Y W J h c 2 U v Q X V 0 b 1 J l b W 9 2 Z W R D b 2 x 1 b W 5 z M S 5 7 d G 9 0 Y W x f Y W 1 v d W 5 0 X 3 B h a W Q s M X 0 m c X V v d D s s J n F 1 b 3 Q 7 U 2 V j d G l v b j E v U m V 2 Z W 5 1 Z S B h b m Q g V G l 0 b G U g Q 2 9 1 b n R z I H B l c i B H Z W 5 y Z S B p b i B S b 2 N r Y n V z d G V y I E R h d G F i Y X N l L 0 F 1 d G 9 S Z W 1 v d m V k Q 2 9 s d W 1 u c z E u e 3 R p d G x l X 2 N v d W 5 0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X Z l b n V l X 2 F u Z F 9 U a X R s Z V 9 D b 3 V u d H N f c G V y X 0 d l b n J l X 2 l u X 1 J v Y 2 t i d X N 0 Z X J f R G F 0 Y W J h c 2 U i L z 4 8 L 1 N 0 Y W J s Z U V u d H J p Z X M + P C 9 J d G V t P j x J d G V t P j x J d G V t T G 9 j Y X R p b 2 4 + P E l 0 Z W 1 U e X B l P k Z v c m 1 1 b G E 8 L 0 l 0 Z W 1 U e X B l P j x J d G V t U G F 0 a D 5 T Z W N 0 a W 9 u M S 9 k a X N j c m l w d G l 2 Z S U y M H N 0 Y X R p c 3 R p Y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I 4 V D E 1 O j Q 1 O j I y L j Y 4 N z g 4 M j R a I i 8 + P E V u d H J 5 I F R 5 c G U 9 I k Z p b G x D b 2 x 1 b W 5 U e X B l c y I g V m F s d W U 9 I n N C U V V G Q X d N R k J R V U R B d 0 1 E Q l F N R C I v P j x F b n R y e S B U e X B l P S J G a W x s Q 2 9 s d W 1 u T m F t Z X M i I F Z h b H V l P S J z W y Z x d W 9 0 O 2 1 p b l 9 y Z W 5 0 J n F 1 b 3 Q 7 L C Z x d W 9 0 O 2 1 h e F 9 y Z W 5 0 J n F 1 b 3 Q 7 L C Z x d W 9 0 O 2 F 2 Z 1 9 y Z W 5 0 J n F 1 b 3 Q 7 L C Z x d W 9 0 O 2 N v d W 5 0 X 3 J l b n R f d m F s d W V z J n F 1 b 3 Q 7 L C Z x d W 9 0 O 2 N v d W 5 0 X 3 J v d 3 M m c X V v d D s s J n F 1 b 3 Q 7 b W l u X 3 J l c G x h Y 2 V t Z W 5 0 X 2 N v c 3 Q m c X V v d D s s J n F 1 b 3 Q 7 b W F 4 X 3 J l c G x h Y 2 V t Z W 5 0 X 2 N v c 3 Q m c X V v d D s s J n F 1 b 3 Q 7 Y X Z n X 3 J l c G x h Y 2 V t Z W 5 0 X 2 N v c 3 Q m c X V v d D s s J n F 1 b 3 Q 7 Y 2 9 1 b n R f c m V w b G F j Z W 1 l b n R f Y 2 9 z d C Z x d W 9 0 O y w m c X V v d D t j b 3 V u d F 9 y Z X B s Y W N l b W V u d F 9 j b 3 N 0 L T I m c X V v d D s s J n F 1 b 3 Q 7 b W l u X 3 J l b n R h b F 9 k d X J h d G l v b i Z x d W 9 0 O y w m c X V v d D t t Y X h f c m V u d G F s X 2 R 1 c m F 0 a W 9 u J n F 1 b 3 Q 7 L C Z x d W 9 0 O 2 F 2 Z 1 9 y Z W 5 0 Y W x f Z H V y Y X R p b 2 4 m c X V v d D s s J n F 1 b 3 Q 7 Y 2 9 1 b n R f c m V u d G F s X 2 R 1 c m F 0 a W 9 u J n F 1 b 3 Q 7 L C Z x d W 9 0 O 2 N v d W 5 0 X 3 J l b n R h b F 9 k d X J h d G l v b i 0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A y Y T E 2 Z C 0 2 Y z R h L T Q 2 Y m Q t Y j A 5 Z i 1 h Y 2 U x N z I 3 N G E 2 N W U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2 N y a X B 0 a X Z l I H N 0 Y X R p c 3 R p Y 3 M v Q X V 0 b 1 J l b W 9 2 Z W R D b 2 x 1 b W 5 z M S 5 7 b W l u X 3 J l b n Q s M H 0 m c X V v d D s s J n F 1 b 3 Q 7 U 2 V j d G l v b j E v Z G l z Y 3 J p c H R p d m U g c 3 R h d G l z d G l j c y 9 B d X R v U m V t b 3 Z l Z E N v b H V t b n M x L n t t Y X h f c m V u d C w x f S Z x d W 9 0 O y w m c X V v d D t T Z W N 0 a W 9 u M S 9 k a X N j c m l w d G l 2 Z S B z d G F 0 a X N 0 a W N z L 0 F 1 d G 9 S Z W 1 v d m V k Q 2 9 s d W 1 u c z E u e 2 F 2 Z 1 9 y Z W 5 0 L D J 9 J n F 1 b 3 Q 7 L C Z x d W 9 0 O 1 N l Y 3 R p b 2 4 x L 2 R p c 2 N y a X B 0 a X Z l I H N 0 Y X R p c 3 R p Y 3 M v Q X V 0 b 1 J l b W 9 2 Z W R D b 2 x 1 b W 5 z M S 5 7 Y 2 9 1 b n R f c m V u d F 9 2 Y W x 1 Z X M s M 3 0 m c X V v d D s s J n F 1 b 3 Q 7 U 2 V j d G l v b j E v Z G l z Y 3 J p c H R p d m U g c 3 R h d G l z d G l j c y 9 B d X R v U m V t b 3 Z l Z E N v b H V t b n M x L n t j b 3 V u d F 9 y b 3 d z L D R 9 J n F 1 b 3 Q 7 L C Z x d W 9 0 O 1 N l Y 3 R p b 2 4 x L 2 R p c 2 N y a X B 0 a X Z l I H N 0 Y X R p c 3 R p Y 3 M v Q X V 0 b 1 J l b W 9 2 Z W R D b 2 x 1 b W 5 z M S 5 7 b W l u X 3 J l c G x h Y 2 V t Z W 5 0 X 2 N v c 3 Q s N X 0 m c X V v d D s s J n F 1 b 3 Q 7 U 2 V j d G l v b j E v Z G l z Y 3 J p c H R p d m U g c 3 R h d G l z d G l j c y 9 B d X R v U m V t b 3 Z l Z E N v b H V t b n M x L n t t Y X h f c m V w b G F j Z W 1 l b n R f Y 2 9 z d C w 2 f S Z x d W 9 0 O y w m c X V v d D t T Z W N 0 a W 9 u M S 9 k a X N j c m l w d G l 2 Z S B z d G F 0 a X N 0 a W N z L 0 F 1 d G 9 S Z W 1 v d m V k Q 2 9 s d W 1 u c z E u e 2 F 2 Z 1 9 y Z X B s Y W N l b W V u d F 9 j b 3 N 0 L D d 9 J n F 1 b 3 Q 7 L C Z x d W 9 0 O 1 N l Y 3 R p b 2 4 x L 2 R p c 2 N y a X B 0 a X Z l I H N 0 Y X R p c 3 R p Y 3 M v Q X V 0 b 1 J l b W 9 2 Z W R D b 2 x 1 b W 5 z M S 5 7 Y 2 9 1 b n R f c m V w b G F j Z W 1 l b n R f Y 2 9 z d C w 4 f S Z x d W 9 0 O y w m c X V v d D t T Z W N 0 a W 9 u M S 9 k a X N j c m l w d G l 2 Z S B z d G F 0 a X N 0 a W N z L 0 F 1 d G 9 S Z W 1 v d m V k Q 2 9 s d W 1 u c z E u e 2 N v d W 5 0 X 3 J l c G x h Y 2 V t Z W 5 0 X 2 N v c 3 Q t M i w 5 f S Z x d W 9 0 O y w m c X V v d D t T Z W N 0 a W 9 u M S 9 k a X N j c m l w d G l 2 Z S B z d G F 0 a X N 0 a W N z L 0 F 1 d G 9 S Z W 1 v d m V k Q 2 9 s d W 1 u c z E u e 2 1 p b l 9 y Z W 5 0 Y W x f Z H V y Y X R p b 2 4 s M T B 9 J n F 1 b 3 Q 7 L C Z x d W 9 0 O 1 N l Y 3 R p b 2 4 x L 2 R p c 2 N y a X B 0 a X Z l I H N 0 Y X R p c 3 R p Y 3 M v Q X V 0 b 1 J l b W 9 2 Z W R D b 2 x 1 b W 5 z M S 5 7 b W F 4 X 3 J l b n R h b F 9 k d X J h d G l v b i w x M X 0 m c X V v d D s s J n F 1 b 3 Q 7 U 2 V j d G l v b j E v Z G l z Y 3 J p c H R p d m U g c 3 R h d G l z d G l j c y 9 B d X R v U m V t b 3 Z l Z E N v b H V t b n M x L n t h d m d f c m V u d G F s X 2 R 1 c m F 0 a W 9 u L D E y f S Z x d W 9 0 O y w m c X V v d D t T Z W N 0 a W 9 u M S 9 k a X N j c m l w d G l 2 Z S B z d G F 0 a X N 0 a W N z L 0 F 1 d G 9 S Z W 1 v d m V k Q 2 9 s d W 1 u c z E u e 2 N v d W 5 0 X 3 J l b n R h b F 9 k d X J h d G l v b i w x M 3 0 m c X V v d D s s J n F 1 b 3 Q 7 U 2 V j d G l v b j E v Z G l z Y 3 J p c H R p d m U g c 3 R h d G l z d G l j c y 9 B d X R v U m V t b 3 Z l Z E N v b H V t b n M x L n t j b 3 V u d F 9 y Z W 5 0 Y W x f Z H V y Y X R p b 2 4 t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p c 2 N y a X B 0 a X Z l I H N 0 Y X R p c 3 R p Y 3 M v Q X V 0 b 1 J l b W 9 2 Z W R D b 2 x 1 b W 5 z M S 5 7 b W l u X 3 J l b n Q s M H 0 m c X V v d D s s J n F 1 b 3 Q 7 U 2 V j d G l v b j E v Z G l z Y 3 J p c H R p d m U g c 3 R h d G l z d G l j c y 9 B d X R v U m V t b 3 Z l Z E N v b H V t b n M x L n t t Y X h f c m V u d C w x f S Z x d W 9 0 O y w m c X V v d D t T Z W N 0 a W 9 u M S 9 k a X N j c m l w d G l 2 Z S B z d G F 0 a X N 0 a W N z L 0 F 1 d G 9 S Z W 1 v d m V k Q 2 9 s d W 1 u c z E u e 2 F 2 Z 1 9 y Z W 5 0 L D J 9 J n F 1 b 3 Q 7 L C Z x d W 9 0 O 1 N l Y 3 R p b 2 4 x L 2 R p c 2 N y a X B 0 a X Z l I H N 0 Y X R p c 3 R p Y 3 M v Q X V 0 b 1 J l b W 9 2 Z W R D b 2 x 1 b W 5 z M S 5 7 Y 2 9 1 b n R f c m V u d F 9 2 Y W x 1 Z X M s M 3 0 m c X V v d D s s J n F 1 b 3 Q 7 U 2 V j d G l v b j E v Z G l z Y 3 J p c H R p d m U g c 3 R h d G l z d G l j c y 9 B d X R v U m V t b 3 Z l Z E N v b H V t b n M x L n t j b 3 V u d F 9 y b 3 d z L D R 9 J n F 1 b 3 Q 7 L C Z x d W 9 0 O 1 N l Y 3 R p b 2 4 x L 2 R p c 2 N y a X B 0 a X Z l I H N 0 Y X R p c 3 R p Y 3 M v Q X V 0 b 1 J l b W 9 2 Z W R D b 2 x 1 b W 5 z M S 5 7 b W l u X 3 J l c G x h Y 2 V t Z W 5 0 X 2 N v c 3 Q s N X 0 m c X V v d D s s J n F 1 b 3 Q 7 U 2 V j d G l v b j E v Z G l z Y 3 J p c H R p d m U g c 3 R h d G l z d G l j c y 9 B d X R v U m V t b 3 Z l Z E N v b H V t b n M x L n t t Y X h f c m V w b G F j Z W 1 l b n R f Y 2 9 z d C w 2 f S Z x d W 9 0 O y w m c X V v d D t T Z W N 0 a W 9 u M S 9 k a X N j c m l w d G l 2 Z S B z d G F 0 a X N 0 a W N z L 0 F 1 d G 9 S Z W 1 v d m V k Q 2 9 s d W 1 u c z E u e 2 F 2 Z 1 9 y Z X B s Y W N l b W V u d F 9 j b 3 N 0 L D d 9 J n F 1 b 3 Q 7 L C Z x d W 9 0 O 1 N l Y 3 R p b 2 4 x L 2 R p c 2 N y a X B 0 a X Z l I H N 0 Y X R p c 3 R p Y 3 M v Q X V 0 b 1 J l b W 9 2 Z W R D b 2 x 1 b W 5 z M S 5 7 Y 2 9 1 b n R f c m V w b G F j Z W 1 l b n R f Y 2 9 z d C w 4 f S Z x d W 9 0 O y w m c X V v d D t T Z W N 0 a W 9 u M S 9 k a X N j c m l w d G l 2 Z S B z d G F 0 a X N 0 a W N z L 0 F 1 d G 9 S Z W 1 v d m V k Q 2 9 s d W 1 u c z E u e 2 N v d W 5 0 X 3 J l c G x h Y 2 V t Z W 5 0 X 2 N v c 3 Q t M i w 5 f S Z x d W 9 0 O y w m c X V v d D t T Z W N 0 a W 9 u M S 9 k a X N j c m l w d G l 2 Z S B z d G F 0 a X N 0 a W N z L 0 F 1 d G 9 S Z W 1 v d m V k Q 2 9 s d W 1 u c z E u e 2 1 p b l 9 y Z W 5 0 Y W x f Z H V y Y X R p b 2 4 s M T B 9 J n F 1 b 3 Q 7 L C Z x d W 9 0 O 1 N l Y 3 R p b 2 4 x L 2 R p c 2 N y a X B 0 a X Z l I H N 0 Y X R p c 3 R p Y 3 M v Q X V 0 b 1 J l b W 9 2 Z W R D b 2 x 1 b W 5 z M S 5 7 b W F 4 X 3 J l b n R h b F 9 k d X J h d G l v b i w x M X 0 m c X V v d D s s J n F 1 b 3 Q 7 U 2 V j d G l v b j E v Z G l z Y 3 J p c H R p d m U g c 3 R h d G l z d G l j c y 9 B d X R v U m V t b 3 Z l Z E N v b H V t b n M x L n t h d m d f c m V u d G F s X 2 R 1 c m F 0 a W 9 u L D E y f S Z x d W 9 0 O y w m c X V v d D t T Z W N 0 a W 9 u M S 9 k a X N j c m l w d G l 2 Z S B z d G F 0 a X N 0 a W N z L 0 F 1 d G 9 S Z W 1 v d m V k Q 2 9 s d W 1 u c z E u e 2 N v d W 5 0 X 3 J l b n R h b F 9 k d X J h d G l v b i w x M 3 0 m c X V v d D s s J n F 1 b 3 Q 7 U 2 V j d G l v b j E v Z G l z Y 3 J p c H R p d m U g c 3 R h d G l z d G l j c y 9 B d X R v U m V t b 3 Z l Z E N v b H V t b n M x L n t j b 3 V u d F 9 y Z W 5 0 Y W x f Z H V y Y X R p b 2 4 t M i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v Z G F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y O F Q x N T o 1 M T o 0 M y 4 3 N T Y 4 M j I 5 W i I v P j x F b n R y e S B U e X B l P S J G a W x s Q 2 9 s d W 1 u V H l w Z X M i I F Z h b H V l P S J z Q X d F S k J 3 T T 0 i L z 4 8 R W 5 0 c n k g V H l w Z T 0 i R m l s b E N v b H V t b k 5 h b W V z I i B W Y W x 1 Z T 0 i c 1 s m c X V v d D t z d G 9 y Z V 9 p Z F 9 t b 2 R h b F 9 2 Y W x 1 Z S Z x d W 9 0 O y w m c X V v d D t h Y 3 R p d m V i b 2 9 s X 2 1 v Z G F s X 2 l k X 3 Z h b H V l J n F 1 b 3 Q 7 L C Z x d W 9 0 O 2 N y Z W F 0 Z V 9 k Y X R l X 2 1 v Z G F s X 3 Z h b H V l J n F 1 b 3 Q 7 L C Z x d W 9 0 O 2 x h c 3 R f d X B k Y X R l X 2 1 v Z G F s X 3 Z h b H V l J n F 1 b 3 Q 7 L C Z x d W 9 0 O 2 F j d G l 2 Z V 9 t b 2 R h b F 9 2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m Y j V l Z W M t M m I w N y 0 0 N G N h L T g y M T U t Z W Q 0 Y z Y 0 Z m Q y Z j d k I i 8 + P E V u d H J 5 I F R 5 c G U 9 I l J l Y 2 9 2 Z X J 5 V G F y Z 2 V 0 Q 2 9 s d W 1 u I i B W Y W x 1 Z T 0 i b D E i L z 4 8 R W 5 0 c n k g V H l w Z T 0 i U m V j b 3 Z l c n l U Y X J n Z X R S b 3 c i I F Z h b H V l P S J s N C I v P j x F b n R y e S B U e X B l P S J S Z W N v d m V y e V R h c m d l d F N o Z W V 0 I i B W Y W x 1 Z T 0 i c 0 R p c 2 N y a X B 0 a X Z l I F N 0 Y X R p c 3 R p Y 3 M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Y W w v Q X V 0 b 1 J l b W 9 2 Z W R D b 2 x 1 b W 5 z M S 5 7 c 3 R v c m V f a W R f b W 9 k Y W x f d m F s d W U s M H 0 m c X V v d D s s J n F 1 b 3 Q 7 U 2 V j d G l v b j E v b W 9 k Y W w v Q X V 0 b 1 J l b W 9 2 Z W R D b 2 x 1 b W 5 z M S 5 7 Y W N 0 a X Z l Y m 9 v b F 9 t b 2 R h b F 9 p Z F 9 2 Y W x 1 Z S w x f S Z x d W 9 0 O y w m c X V v d D t T Z W N 0 a W 9 u M S 9 t b 2 R h b C 9 B d X R v U m V t b 3 Z l Z E N v b H V t b n M x L n t j c m V h d G V f Z G F 0 Z V 9 t b 2 R h b F 9 2 Y W x 1 Z S w y f S Z x d W 9 0 O y w m c X V v d D t T Z W N 0 a W 9 u M S 9 t b 2 R h b C 9 B d X R v U m V t b 3 Z l Z E N v b H V t b n M x L n t s Y X N 0 X 3 V w Z G F 0 Z V 9 t b 2 R h b F 9 2 Y W x 1 Z S w z f S Z x d W 9 0 O y w m c X V v d D t T Z W N 0 a W 9 u M S 9 t b 2 R h b C 9 B d X R v U m V t b 3 Z l Z E N v b H V t b n M x L n t h Y 3 R p d m V f b W 9 k Y W x f d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9 k Y W w v Q X V 0 b 1 J l b W 9 2 Z W R D b 2 x 1 b W 5 z M S 5 7 c 3 R v c m V f a W R f b W 9 k Y W x f d m F s d W U s M H 0 m c X V v d D s s J n F 1 b 3 Q 7 U 2 V j d G l v b j E v b W 9 k Y W w v Q X V 0 b 1 J l b W 9 2 Z W R D b 2 x 1 b W 5 z M S 5 7 Y W N 0 a X Z l Y m 9 v b F 9 t b 2 R h b F 9 p Z F 9 2 Y W x 1 Z S w x f S Z x d W 9 0 O y w m c X V v d D t T Z W N 0 a W 9 u M S 9 t b 2 R h b C 9 B d X R v U m V t b 3 Z l Z E N v b H V t b n M x L n t j c m V h d G V f Z G F 0 Z V 9 t b 2 R h b F 9 2 Y W x 1 Z S w y f S Z x d W 9 0 O y w m c X V v d D t T Z W N 0 a W 9 u M S 9 t b 2 R h b C 9 B d X R v U m V t b 3 Z l Z E N v b H V t b n M x L n t s Y X N 0 X 3 V w Z G F 0 Z V 9 t b 2 R h b F 9 2 Y W x 1 Z S w z f S Z x d W 9 0 O y w m c X V v d D t T Z W N 0 a W 9 u M S 9 t b 2 R h b C 9 B d X R v U m V t b 3 Z l Z E N v b H V t b n M x L n t h Y 3 R p d m V f b W 9 k Y W x f d m F s d W U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1 c 3 R v b W V y J T I w d 2 9 y b G Q l M j B k a X N 0 c m l i d X R p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H d v c m x k J T I w Z G l z d H J p Y n V 0 a W 9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B 3 b 3 J s Z C U y M G R p c 3 R y a W J 1 d G l v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M T A l M j B D d X N 0 b 2 1 l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J T I w Q 3 V z d G 9 t Z X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x M C U y M E N 1 c 3 R v b W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x M C U y M E h p Z 2 h l c 3 Q l M j B S Z X Z l b n V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M T A l M j B I a W d o Z X N 0 J T I w U m V 2 Z W 5 1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J T I w S G l n a G V z d C U y M F J l d m V u d W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v d G F s J T I w Y W 1 v d W 5 0 J T I w c G F p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v d G F s J T I w Y W 1 v d W 5 0 J T I w c G F p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v d G F s J T I w Y W 1 v d W 5 0 J T I w c G F p Z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J T I w M T A l M j B D a X R p Z X M l M j B 3 a X R o J T I w d G h l J T I w S G l n a G V z d C U y M F J l d m V u d W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l M j A x M C U y M E N p d G l l c y U y M H d p d G g l M j B 0 a G U l M j B I a W d o Z X N 0 J T I w U m V 2 Z W 5 1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C U y M D E w J T I w Q 2 l 0 a W V z J T I w d 2 l 0 a C U y M H R o Z S U y M E h p Z 2 h l c 3 Q l M j B S Z X Z l b n V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b 3 A l M j A x M C U y M G N 1 c 3 R v b W V y J T I w Y 2 l 0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9 w J T I w M T A l M j B j d X N 0 b 2 1 l c i U y M G N p d G l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v c C U y M D E w J T I w Y 3 V z d G 9 t Z X I l M j B j a X R p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d m V u d W U l M j B h b m Q l M j B U a X R s Z S U y M E N v d W 5 0 c y U y M H B l c i U y M E d l b n J l J T I w a W 4 l M j B S b 2 N r Y n V z d G V y J T I w R G F 0 Y W J h c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Z l b n V l J T I w Y W 5 k J T I w V G l 0 b G U l M j B D b 3 V u d H M l M j B w Z X I l M j B H Z W 5 y Z S U y M G l u J T I w U m 9 j a 2 J 1 c 3 R l c i U y M E R h d G F i Y X N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2 Z W 5 1 Z S U y M G F u Z C U y M F R p d G x l J T I w Q 2 9 1 b n R z J T I w c G V y J T I w R 2 V u c m U l M j B p b i U y M F J v Y 2 t i d X N 0 Z X I l M j B E Y X R h Y m F z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z Y 3 J p c H R p d m U l M j B z d G F 0 a X N 0 a W N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z Y 3 J p c H R p d m U l M j B z d G F 0 a X N 0 a W N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z Y 3 J p c H R p d m U l M j B z d G F 0 a X N 0 a W N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b 2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v Z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9 k Y W w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G i 0 h d + 5 X K Q r y 3 Q x r a x 2 + 6 A A A A A A I A A A A A A B B m A A A A A Q A A I A A A A G I y V a U C y a D Z W l i o p p U p g 6 G E 3 b E m t 2 W E O c Z 3 i f V q q t 1 G A A A A A A 6 A A A A A A g A A I A A A A A e X S g b R u 5 p a o i Y y G w I I c e K k p V F c v 4 b u / k d C k 9 F s E l H 6 U A A A A N Q b 1 X c q I a 0 u t M Y G w p k w P J q w Z x 4 6 W T y 5 c E o V 8 X T / N F 9 d q H y V 0 g j / m E m B 2 9 s t W i 9 T F H z g U k o W t E V 8 H N 0 0 d / P C N d 6 y Q j v j + 4 r Y r c X N + R 8 0 4 a J w Q A A A A M m h 6 b X w z O q 3 m B X 2 T w P Q F I + a 6 X J + + i 2 a T W 4 7 1 C y B c H c L s b U 2 U X Q g i y Y 7 Q 4 7 f t y T J w t g 5 Y M r c 7 r n K R e l w n x n / 1 8 0 = < / D a t a M a s h u p > 
</file>

<file path=customXml/itemProps1.xml><?xml version="1.0" encoding="utf-8"?>
<ds:datastoreItem xmlns:ds="http://schemas.openxmlformats.org/officeDocument/2006/customXml" ds:itemID="{045797BB-5124-436F-BE66-778D4AED6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Discriptive Statistics</vt:lpstr>
      <vt:lpstr>Customer world distribution</vt:lpstr>
      <vt:lpstr>Top10 Country</vt:lpstr>
      <vt:lpstr>Top 10 Cities with the Highest </vt:lpstr>
      <vt:lpstr>Revenue Title Counts per Genre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negar nike</dc:creator>
  <cp:lastModifiedBy>negar nike</cp:lastModifiedBy>
  <dcterms:created xsi:type="dcterms:W3CDTF">2024-03-28T14:24:22Z</dcterms:created>
  <dcterms:modified xsi:type="dcterms:W3CDTF">2024-05-07T09:06:40Z</dcterms:modified>
</cp:coreProperties>
</file>