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1.xml" ContentType="application/vnd.ms-excel.documenttask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2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b001.sharepoint.com/sites/ProductionEngineeringTeam/Shared Documents/General/"/>
    </mc:Choice>
  </mc:AlternateContent>
  <xr:revisionPtr revIDLastSave="8182" documentId="10_ncr:100000_{50873895-5B13-41F3-8541-19E1B0CA533E}" xr6:coauthVersionLast="47" xr6:coauthVersionMax="47" xr10:uidLastSave="{75B5A8F4-F906-44F0-B819-9EAB9D4E81B1}"/>
  <bookViews>
    <workbookView xWindow="-108" yWindow="-108" windowWidth="23256" windowHeight="14160" firstSheet="1" activeTab="1" xr2:uid="{6CA2BE5B-0C3F-44BB-8B94-9F453D0F330D}"/>
  </bookViews>
  <sheets>
    <sheet name="Sheet1" sheetId="3" state="hidden" r:id="rId1"/>
    <sheet name="Ing. Prod-Eje." sheetId="1" r:id="rId2"/>
    <sheet name="Post mortem " sheetId="2" r:id="rId3"/>
  </sheets>
  <definedNames>
    <definedName name="_xlnm._FilterDatabase" localSheetId="1" hidden="1">'Ing. Prod-Eje.'!$A$1:$S$1</definedName>
    <definedName name="_xlnm._FilterDatabase" localSheetId="2" hidden="1">'Post mortem '!$A$128:$M$148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4" i="1" l="1"/>
  <c r="K374" i="1" l="1"/>
  <c r="F374" i="1"/>
  <c r="G374" i="1"/>
  <c r="H374" i="1"/>
  <c r="I374" i="1"/>
  <c r="J374" i="1"/>
  <c r="L374" i="1"/>
  <c r="F384" i="1" l="1"/>
  <c r="G384" i="1"/>
  <c r="H384" i="1"/>
  <c r="I384" i="1"/>
  <c r="E384" i="1"/>
  <c r="F379" i="1"/>
  <c r="G379" i="1"/>
  <c r="H379" i="1"/>
  <c r="I379" i="1"/>
  <c r="E379" i="1"/>
  <c r="E374" i="1" l="1"/>
  <c r="N387" i="1" l="1"/>
  <c r="F335" i="1"/>
  <c r="G335" i="1"/>
  <c r="H335" i="1"/>
  <c r="I335" i="1"/>
  <c r="J335" i="1"/>
  <c r="K335" i="1"/>
  <c r="L335" i="1"/>
  <c r="M335" i="1"/>
  <c r="E335" i="1"/>
  <c r="F337" i="1" l="1"/>
  <c r="G337" i="1"/>
  <c r="H337" i="1"/>
  <c r="I337" i="1"/>
  <c r="E337" i="1"/>
  <c r="N384" i="1" l="1"/>
  <c r="N346" i="1"/>
  <c r="F344" i="1"/>
  <c r="G344" i="1"/>
  <c r="H344" i="1"/>
  <c r="I344" i="1"/>
  <c r="E344" i="1"/>
  <c r="E297" i="1"/>
  <c r="N344" i="1" l="1"/>
  <c r="N337" i="1"/>
  <c r="F303" i="1"/>
  <c r="G303" i="1"/>
  <c r="H303" i="1"/>
  <c r="I303" i="1"/>
  <c r="E303" i="1"/>
  <c r="F297" i="1"/>
  <c r="G297" i="1"/>
  <c r="H297" i="1"/>
  <c r="I297" i="1"/>
  <c r="J297" i="1"/>
  <c r="K297" i="1"/>
  <c r="L297" i="1"/>
  <c r="M297" i="1"/>
  <c r="N303" i="1" l="1"/>
  <c r="F308" i="1"/>
  <c r="G308" i="1"/>
  <c r="H308" i="1"/>
  <c r="I308" i="1"/>
  <c r="E308" i="1"/>
  <c r="N311" i="1"/>
  <c r="R87" i="2"/>
  <c r="R86" i="2"/>
  <c r="R85" i="2"/>
  <c r="P87" i="2"/>
  <c r="P86" i="2"/>
  <c r="P85" i="2"/>
  <c r="R66" i="2"/>
  <c r="R67" i="2"/>
  <c r="R65" i="2"/>
  <c r="P66" i="2"/>
  <c r="P67" i="2"/>
  <c r="P65" i="2"/>
  <c r="P40" i="2"/>
  <c r="P41" i="2"/>
  <c r="P39" i="2"/>
  <c r="F261" i="1"/>
  <c r="G261" i="1"/>
  <c r="H261" i="1"/>
  <c r="I261" i="1"/>
  <c r="J261" i="1"/>
  <c r="K261" i="1"/>
  <c r="L261" i="1"/>
  <c r="M261" i="1"/>
  <c r="E261" i="1"/>
  <c r="S65" i="2" l="1"/>
  <c r="N309" i="1"/>
  <c r="S66" i="2"/>
  <c r="S67" i="2"/>
  <c r="N297" i="1"/>
  <c r="S86" i="2"/>
  <c r="S87" i="2"/>
  <c r="S85" i="2"/>
  <c r="N274" i="1"/>
  <c r="I272" i="1"/>
  <c r="H272" i="1"/>
  <c r="G272" i="1"/>
  <c r="F272" i="1"/>
  <c r="E272" i="1"/>
  <c r="I267" i="1"/>
  <c r="H267" i="1"/>
  <c r="G267" i="1"/>
  <c r="F267" i="1"/>
  <c r="E267" i="1"/>
  <c r="F214" i="1"/>
  <c r="N272" i="1" l="1"/>
  <c r="N267" i="1"/>
  <c r="G214" i="1"/>
  <c r="H214" i="1"/>
  <c r="I214" i="1"/>
  <c r="J214" i="1"/>
  <c r="K214" i="1"/>
  <c r="L214" i="1"/>
  <c r="M214" i="1"/>
  <c r="E214" i="1"/>
  <c r="N313" i="1" l="1"/>
  <c r="E229" i="1"/>
  <c r="H229" i="1" l="1"/>
  <c r="G229" i="1"/>
  <c r="F229" i="1"/>
  <c r="I229" i="1"/>
  <c r="H220" i="1"/>
  <c r="G220" i="1"/>
  <c r="F220" i="1"/>
  <c r="E220" i="1"/>
  <c r="I220" i="1"/>
  <c r="F175" i="1" l="1"/>
  <c r="G175" i="1"/>
  <c r="H175" i="1"/>
  <c r="I175" i="1"/>
  <c r="J175" i="1"/>
  <c r="K175" i="1"/>
  <c r="L175" i="1"/>
  <c r="M175" i="1"/>
  <c r="E175" i="1"/>
  <c r="N229" i="1" l="1"/>
  <c r="N220" i="1"/>
  <c r="F170" i="1"/>
  <c r="G170" i="1"/>
  <c r="H170" i="1"/>
  <c r="I170" i="1"/>
  <c r="J170" i="1"/>
  <c r="K170" i="1"/>
  <c r="L170" i="1"/>
  <c r="M170" i="1"/>
  <c r="E170" i="1"/>
  <c r="N231" i="1"/>
  <c r="F181" i="1"/>
  <c r="G181" i="1"/>
  <c r="H181" i="1"/>
  <c r="I181" i="1"/>
  <c r="J181" i="1"/>
  <c r="K181" i="1"/>
  <c r="L181" i="1"/>
  <c r="M181" i="1"/>
  <c r="E181" i="1"/>
  <c r="N184" i="1" l="1"/>
  <c r="N181" i="1" l="1"/>
  <c r="F129" i="1"/>
  <c r="G129" i="1"/>
  <c r="H129" i="1"/>
  <c r="I129" i="1"/>
  <c r="J129" i="1"/>
  <c r="K129" i="1"/>
  <c r="L129" i="1"/>
  <c r="M129" i="1"/>
  <c r="E129" i="1"/>
  <c r="N139" i="1"/>
  <c r="J132" i="1" l="1"/>
  <c r="F137" i="1" l="1"/>
  <c r="G137" i="1"/>
  <c r="H137" i="1"/>
  <c r="I137" i="1"/>
  <c r="J137" i="1"/>
  <c r="K137" i="1"/>
  <c r="L137" i="1"/>
  <c r="M137" i="1"/>
  <c r="E137" i="1"/>
  <c r="F132" i="1"/>
  <c r="G132" i="1"/>
  <c r="H132" i="1"/>
  <c r="I132" i="1"/>
  <c r="K132" i="1"/>
  <c r="L132" i="1"/>
  <c r="M132" i="1"/>
  <c r="E132" i="1"/>
  <c r="F98" i="1"/>
  <c r="G98" i="1"/>
  <c r="H98" i="1"/>
  <c r="I98" i="1"/>
  <c r="J98" i="1"/>
  <c r="K98" i="1"/>
  <c r="L98" i="1"/>
  <c r="M98" i="1"/>
  <c r="E98" i="1"/>
  <c r="F94" i="1"/>
  <c r="G94" i="1"/>
  <c r="H94" i="1"/>
  <c r="I94" i="1"/>
  <c r="J94" i="1"/>
  <c r="K94" i="1"/>
  <c r="L94" i="1"/>
  <c r="M94" i="1"/>
  <c r="E94" i="1"/>
  <c r="F90" i="1"/>
  <c r="G90" i="1"/>
  <c r="H90" i="1"/>
  <c r="E90" i="1"/>
  <c r="J90" i="1"/>
  <c r="K90" i="1"/>
  <c r="L90" i="1"/>
  <c r="M90" i="1"/>
  <c r="I90" i="1"/>
  <c r="N132" i="1" l="1"/>
  <c r="N100" i="1"/>
  <c r="M46" i="1" l="1"/>
  <c r="N90" i="1" l="1"/>
  <c r="L64" i="1"/>
  <c r="K64" i="1"/>
  <c r="L56" i="1"/>
  <c r="L46" i="1"/>
  <c r="H46" i="1"/>
  <c r="M57" i="3"/>
  <c r="L57" i="3"/>
  <c r="K57" i="3"/>
  <c r="J57" i="3"/>
  <c r="I57" i="3"/>
  <c r="H57" i="3"/>
  <c r="G57" i="3"/>
  <c r="F57" i="3"/>
  <c r="E57" i="3"/>
  <c r="N57" i="3" s="1"/>
  <c r="M52" i="3"/>
  <c r="L52" i="3"/>
  <c r="K52" i="3"/>
  <c r="J52" i="3"/>
  <c r="I52" i="3"/>
  <c r="H52" i="3"/>
  <c r="G52" i="3"/>
  <c r="F52" i="3"/>
  <c r="E52" i="3"/>
  <c r="N52" i="3" s="1"/>
  <c r="N59" i="3" s="1"/>
  <c r="M44" i="3"/>
  <c r="L44" i="3"/>
  <c r="K44" i="3"/>
  <c r="J44" i="3"/>
  <c r="I44" i="3"/>
  <c r="H44" i="3"/>
  <c r="G44" i="3"/>
  <c r="F44" i="3"/>
  <c r="E44" i="3"/>
  <c r="N44" i="3" s="1"/>
  <c r="M28" i="3"/>
  <c r="L28" i="3"/>
  <c r="K28" i="3"/>
  <c r="J28" i="3"/>
  <c r="I28" i="3"/>
  <c r="H28" i="3"/>
  <c r="G28" i="3"/>
  <c r="F28" i="3"/>
  <c r="E28" i="3"/>
  <c r="N28" i="3" s="1"/>
  <c r="M24" i="3"/>
  <c r="L24" i="3"/>
  <c r="K24" i="3"/>
  <c r="J24" i="3"/>
  <c r="I24" i="3"/>
  <c r="H24" i="3"/>
  <c r="G24" i="3"/>
  <c r="F24" i="3"/>
  <c r="E24" i="3"/>
  <c r="N24" i="3" s="1"/>
  <c r="M19" i="3"/>
  <c r="L19" i="3"/>
  <c r="K19" i="3"/>
  <c r="J19" i="3"/>
  <c r="I19" i="3"/>
  <c r="H19" i="3"/>
  <c r="G19" i="3"/>
  <c r="F19" i="3"/>
  <c r="E19" i="3"/>
  <c r="N19" i="3" s="1"/>
  <c r="N30" i="3" s="1"/>
  <c r="K46" i="1"/>
  <c r="F64" i="1"/>
  <c r="G64" i="1"/>
  <c r="H64" i="1"/>
  <c r="I64" i="1"/>
  <c r="J64" i="1"/>
  <c r="M64" i="1"/>
  <c r="F56" i="1"/>
  <c r="G56" i="1"/>
  <c r="H56" i="1"/>
  <c r="I56" i="1"/>
  <c r="J56" i="1"/>
  <c r="K56" i="1"/>
  <c r="M56" i="1"/>
  <c r="E56" i="1"/>
  <c r="F46" i="1"/>
  <c r="G46" i="1"/>
  <c r="I46" i="1"/>
  <c r="J46" i="1"/>
  <c r="E46" i="1"/>
  <c r="E64" i="1"/>
  <c r="F28" i="1"/>
  <c r="G28" i="1"/>
  <c r="H28" i="1"/>
  <c r="I28" i="1"/>
  <c r="J28" i="1"/>
  <c r="K28" i="1"/>
  <c r="M28" i="1"/>
  <c r="E28" i="1"/>
  <c r="F19" i="1"/>
  <c r="G19" i="1"/>
  <c r="H19" i="1"/>
  <c r="I19" i="1"/>
  <c r="J19" i="1"/>
  <c r="K19" i="1"/>
  <c r="M19" i="1"/>
  <c r="E19" i="1"/>
  <c r="F24" i="1"/>
  <c r="G24" i="1"/>
  <c r="H24" i="1"/>
  <c r="I24" i="1"/>
  <c r="J24" i="1"/>
  <c r="K24" i="1"/>
  <c r="M24" i="1"/>
  <c r="E24" i="1"/>
  <c r="N28" i="1" l="1"/>
  <c r="N24" i="1"/>
  <c r="N19" i="1"/>
  <c r="N94" i="1"/>
  <c r="N64" i="1"/>
  <c r="N46" i="1"/>
  <c r="N56" i="1"/>
  <c r="N30" i="1" l="1"/>
  <c r="N66" i="1"/>
  <c r="N98" i="1"/>
  <c r="N102" i="1" s="1"/>
  <c r="N137" i="1" l="1"/>
  <c r="N129" i="1" l="1"/>
  <c r="N141" i="1" s="1"/>
  <c r="N170" i="1" l="1"/>
  <c r="N175" i="1" l="1"/>
  <c r="N186" i="1" s="1"/>
  <c r="N214" i="1" l="1"/>
  <c r="N233" i="1" s="1"/>
  <c r="N261" i="1" l="1"/>
  <c r="N276" i="1" s="1"/>
  <c r="N335" i="1"/>
  <c r="N348" i="1" s="1"/>
  <c r="N379" i="1"/>
  <c r="N374" i="1"/>
  <c r="N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tc={926C4C70-8E30-45B1-9594-F6C6B1A715EA}</author>
    <author>tc={35452DF0-0BA0-490A-BDED-625A29915AC2}</author>
  </authors>
  <commentList>
    <comment ref="I9" authorId="0" shapeId="0" xr:uid="{926C4C70-8E30-45B1-9594-F6C6B1A715EA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RD 1 Y 2</t>
      </text>
    </comment>
    <comment ref="I51" authorId="1" shapeId="0" xr:uid="{35452DF0-0BA0-490A-BDED-625A2991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 REPORTE DIARIO #1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tc={AFC51A6A-99CD-4476-BEA9-B88FC40FFA51}</author>
    <author>Nadia Herrera</author>
    <author>tc={5388A0CB-C4D3-459B-86B3-5386EFB3EB03}</author>
    <author>tc={B3AA455E-7A63-4E6C-B26E-26E3546FB237}</author>
    <author>tc={33F772A6-CE58-44CA-BED6-9351DC10A8C4}</author>
    <author>tc={4030FB91-EA52-4A66-BCB3-C8DA0FD0740C}</author>
    <author>tc={44182E8D-FA01-40F3-9030-A0C9CD6F4323}</author>
    <author>tc={2F231B9E-ABA7-494E-AEEE-D6F7EA1B3D2F}</author>
    <author>tc={FE513799-23B3-4E67-A168-80A1FCCF2328}</author>
    <author>tc={47B184F2-BDA9-4E9B-94AD-82729001CF22}</author>
    <author>tc={139E123E-8C23-430D-A61D-3A2883839826}</author>
    <author>tc={A64CD7A6-8001-4DDE-BDFD-D9A2F330B76E}</author>
    <author>tc={1217A9EA-C995-4654-9C4E-681F0942767A}</author>
    <author>tc={2579E85F-9055-4AAD-B8E0-0BA20F54986D}</author>
    <author>tc={0BA26B47-E5B0-4D87-9793-D6005969E030}</author>
    <author>tc={F030FCBB-B27E-4BF2-9C37-60EFBDC561DE}</author>
    <author>tc={DBFDFE07-1916-4F29-9B2B-C085F24EFB0B}</author>
    <author>tc={5D7001AE-335F-4059-92F3-7DEED4A68978}</author>
    <author>tc={987A0B60-0529-44C5-AA17-703018ED56DA}</author>
    <author>tc={6C00568B-927A-4FF7-A8DC-74DA46A16772}</author>
    <author>tc={09880CFB-A835-4E0C-8D3C-8AFD661D6ECF}</author>
    <author>tc={33C087C6-4379-4F8F-A7C7-1843DB482987}</author>
    <author>tc={D2369E1B-B574-4852-B76C-2D9070D3FBB2}</author>
    <author>Cesar Briones</author>
    <author>Steven Gamez</author>
  </authors>
  <commentList>
    <comment ref="H9" authorId="0" shapeId="0" xr:uid="{AFC51A6A-99CD-4476-BEA9-B88FC40FFA51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RD 1 Y 2</t>
      </text>
    </comment>
    <comment ref="I47" authorId="1" shapeId="0" xr:uid="{9F391CA6-C091-4A34-800D-F1C8E7301FB3}">
      <text>
        <r>
          <rPr>
            <sz val="11"/>
            <color theme="1"/>
            <rFont val="Calibri"/>
            <family val="2"/>
            <scheme val="minor"/>
          </rPr>
          <t>Nadia Herrera:
Version IWO</t>
        </r>
      </text>
    </comment>
    <comment ref="I51" authorId="1" shapeId="0" xr:uid="{212AF9CC-F13E-4E5B-A588-DA565DE0D34E}">
      <text>
        <r>
          <rPr>
            <sz val="11"/>
            <color theme="1"/>
            <rFont val="Calibri"/>
            <family val="2"/>
            <scheme val="minor"/>
          </rPr>
          <t xml:space="preserve">Nadia Herrera:
Revision Ing. </t>
        </r>
      </text>
    </comment>
    <comment ref="H54" authorId="2" shapeId="0" xr:uid="{5388A0CB-C4D3-459B-86B3-5386EFB3E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 REPORTE DIARIO #1</t>
      </text>
    </comment>
    <comment ref="I55" authorId="1" shapeId="0" xr:uid="{A4A8263A-6F86-4CB0-B6B8-B4C4E2E04AFA}">
      <text>
        <r>
          <rPr>
            <sz val="11"/>
            <color theme="1"/>
            <rFont val="Calibri"/>
            <family val="2"/>
            <scheme val="minor"/>
          </rPr>
          <t xml:space="preserve">Nadia Herrera:
Rev. Ing. </t>
        </r>
      </text>
    </comment>
    <comment ref="I57" authorId="1" shapeId="0" xr:uid="{075A0591-6E21-41B4-8623-B74DD4FE87B6}">
      <text>
        <r>
          <rPr>
            <sz val="11"/>
            <color theme="1"/>
            <rFont val="Calibri"/>
            <family val="2"/>
            <scheme val="minor"/>
          </rPr>
          <t xml:space="preserve">Nadia Herrera:
Version IWO
</t>
        </r>
      </text>
    </comment>
    <comment ref="I60" authorId="1" shapeId="0" xr:uid="{3344801A-2B47-4406-B3B7-5115DE97976D}">
      <text>
        <r>
          <rPr>
            <sz val="11"/>
            <color theme="1"/>
            <rFont val="Calibri"/>
            <family val="2"/>
            <scheme val="minor"/>
          </rPr>
          <t xml:space="preserve">Nadia Herrera:
Revisión Ing. Shaya </t>
        </r>
      </text>
    </comment>
    <comment ref="I61" authorId="1" shapeId="0" xr:uid="{6FAD09F6-9F4F-4403-857B-0E7472B6FA8F}">
      <text>
        <r>
          <rPr>
            <sz val="11"/>
            <color theme="1"/>
            <rFont val="Calibri"/>
            <family val="2"/>
            <scheme val="minor"/>
          </rPr>
          <t xml:space="preserve">Nadia Herrera:
Revisado por QA/QC Shaya.  enviado a PEC
</t>
        </r>
      </text>
    </comment>
    <comment ref="F69" authorId="3" shapeId="0" xr:uid="{B3AA455E-7A63-4E6C-B26E-26E3546FB2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@Nereida Medina @Juan Barahona Por favor su gentil ayuda colocando en el server las propuestas, notificaciones&amp; resoluciones en el server faltantes en las columnas E y F </t>
      </text>
    </comment>
    <comment ref="I69" authorId="4" shapeId="0" xr:uid="{33F772A6-CE58-44CA-BED6-9351DC10A8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@Ruben Dario Segovia Galarraga @Danny Rafael Campana Alvarez  Por favor su gentil ayuda con el archivo en el server de los sumarios que consten con la revisión de Ing. y faltantes en la presente columna </t>
      </text>
    </comment>
    <comment ref="H88" authorId="1" shapeId="0" xr:uid="{362D5467-48AA-49D4-BD5B-DA4D3D6A7D6B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Fatal RD #1</t>
        </r>
      </text>
    </comment>
    <comment ref="K89" authorId="1" shapeId="0" xr:uid="{87E28D39-E6DF-4AA4-BBF1-65702E469EF6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VER LAMINA CON FALTA INFORMACION</t>
        </r>
      </text>
    </comment>
    <comment ref="F109" authorId="5" shapeId="0" xr:uid="{4030FB91-EA52-4A66-BCB3-C8DA0FD0740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M109" authorId="6" shapeId="0" xr:uid="{44182E8D-FA01-40F3-9030-A0C9CD6F43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F111" authorId="7" shapeId="0" xr:uid="{2F231B9E-ABA7-494E-AEEE-D6F7EA1B3D2F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  <comment ref="F131" authorId="8" shapeId="0" xr:uid="{FE513799-23B3-4E67-A168-80A1FCCF232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F151" authorId="9" shapeId="0" xr:uid="{47B184F2-BDA9-4E9B-94AD-82729001CF22}">
      <text>
        <t>[Threaded comment]
Your version of Excel allows you to read this threaded comment; however, any edits to it will get removed if the file is opened in a newer version of Excel. Learn more: https://go.microsoft.com/fwlink/?linkid=870924
Comment:
    @Richard Torres @Juan Barahona @Nereida Medina Su gentil apoyo subiendo al server las notificaciones de los pozo para e Q3 . Gracias</t>
      </text>
    </comment>
    <comment ref="F152" authorId="10" shapeId="0" xr:uid="{139E123E-8C23-430D-A61D-3A288383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  <comment ref="F153" authorId="11" shapeId="0" xr:uid="{A64CD7A6-8001-4DDE-BDFD-D9A2F330B76E}">
      <text>
        <t>[Threaded comment]
Your version of Excel allows you to read this threaded comment; however, any edits to it will get removed if the file is opened in a newer version of Excel. Learn more: https://go.microsoft.com/fwlink/?linkid=870924
Comment:
    GP 4</t>
      </text>
    </comment>
    <comment ref="F154" authorId="12" shapeId="0" xr:uid="{1217A9EA-C995-4654-9C4E-681F094276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F155" authorId="13" shapeId="0" xr:uid="{2579E85F-9055-4AAD-B8E0-0BA20F54986D}">
      <text>
        <t>[Threaded comment]
Your version of Excel allows you to read this threaded comment; however, any edits to it will get removed if the file is opened in a newer version of Excel. Learn more: https://go.microsoft.com/fwlink/?linkid=870924
Comment:
    TSC 105</t>
      </text>
    </comment>
    <comment ref="F156" authorId="14" shapeId="0" xr:uid="{0BA26B47-E5B0-4D87-9793-D6005969E03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F157" authorId="15" shapeId="0" xr:uid="{F030FCBB-B27E-4BF2-9C37-60EFBDC561DE}">
      <text>
        <t>[Threaded comment]
Your version of Excel allows you to read this threaded comment; however, any edits to it will get removed if the file is opened in a newer version of Excel. Learn more: https://go.microsoft.com/fwlink/?linkid=870924
Comment:
    GP 4</t>
      </text>
    </comment>
    <comment ref="F158" authorId="16" shapeId="0" xr:uid="{DBFDFE07-1916-4F29-9B2B-C085F24EFB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TSC 105</t>
      </text>
    </comment>
    <comment ref="F159" authorId="17" shapeId="0" xr:uid="{5D7001AE-335F-4059-92F3-7DEED4A68978}">
      <text>
        <t>[Threaded comment]
Your version of Excel allows you to read this threaded comment; however, any edits to it will get removed if the file is opened in a newer version of Excel. Learn more: https://go.microsoft.com/fwlink/?linkid=870924
Comment:
    GP 4</t>
      </text>
    </comment>
    <comment ref="F160" authorId="18" shapeId="0" xr:uid="{987A0B60-0529-44C5-AA17-703018ED56DA}">
      <text>
        <t>[Threaded comment]
Your version of Excel allows you to read this threaded comment; however, any edits to it will get removed if the file is opened in a newer version of Excel. Learn more: https://go.microsoft.com/fwlink/?linkid=870924
Comment:
    GP 4</t>
      </text>
    </comment>
    <comment ref="F161" authorId="19" shapeId="0" xr:uid="{6C00568B-927A-4FF7-A8DC-74DA46A16772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  <comment ref="F162" authorId="20" shapeId="0" xr:uid="{09880CFB-A835-4E0C-8D3C-8AFD661D6ECF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  <comment ref="F163" authorId="21" shapeId="0" xr:uid="{33C087C6-4379-4F8F-A7C7-1843DB48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  <comment ref="F166" authorId="1" shapeId="0" xr:uid="{806CC6DE-2E84-4625-90DA-33B670ECC8C1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Consta resolucion de WO#04</t>
        </r>
      </text>
    </comment>
    <comment ref="F172" authorId="22" shapeId="0" xr:uid="{D2369E1B-B574-4852-B76C-2D9070D3FBB2}">
      <text>
        <t>[Threaded comment]
Your version of Excel allows you to read this threaded comment; however, any edits to it will get removed if the file is opened in a newer version of Excel. Learn more: https://go.microsoft.com/fwlink/?linkid=870924
Comment:
    GP 4</t>
      </text>
    </comment>
    <comment ref="I180" authorId="1" shapeId="0" xr:uid="{4D547F9A-E32E-47F1-8664-119C66B904E4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Solicitado 30 sep 2022</t>
        </r>
      </text>
    </comment>
    <comment ref="E186" authorId="1" shapeId="0" xr:uid="{F9F4ACE2-D4C6-4103-BCFF-B36BEBE330F2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Solicitado 30 sep 2022</t>
        </r>
      </text>
    </comment>
    <comment ref="M356" authorId="23" shapeId="0" xr:uid="{0E688424-8007-4D07-AA49-E8D3C1AF4B12}">
      <text>
        <r>
          <rPr>
            <sz val="11"/>
            <color theme="1"/>
            <rFont val="Calibri"/>
            <family val="2"/>
            <scheme val="minor"/>
          </rPr>
          <t>Cesar Briones:
REALIZA REGISTRO USIT-CBL-VDL-GR-CCL MODO CEMENTO - CORROSION DESDE 9585 FT HASTA 5585 FT (4000 FT).
WIRELINE BAJA HERRAMIENTAS PARA REGISTRO DE SATURACION EN LOS SIGUENTES INTERVALOS:
Basal Tena: 8925 – 8960’ (35 ft)
Caliza M1: 9080 – 9190’ (110 ft)
U Inferior: 9670 – 9750’ (80 ft)
T Inferior: 9880 – 10030’ (150 ft)
WIRELINE BAJA USIT-CBL-VDL-GR-CCL MODO CORROSION - CEMENTO PARA DE CASING 7" 26 lb/ft, REGISTRO DESDE 10100 FT HASTA 7100 FT.</t>
        </r>
      </text>
    </comment>
    <comment ref="M357" authorId="24" shapeId="0" xr:uid="{A47FA86D-D789-4265-84E1-7923B6F24381}">
      <text>
        <r>
          <rPr>
            <sz val="11"/>
            <color theme="1"/>
            <rFont val="Calibri"/>
            <family val="2"/>
            <scheme val="minor"/>
          </rPr>
          <t>Steven Gamez:
CON WIRELINE REGISTRO LITHOSCANNER STAR-GR-CC A LOS INTERVALOS: ARENISCA U 10820 – 10890 (70 FT-MD), ARENISCA T 11020 - 11190 (170 FT-MD)</t>
        </r>
      </text>
    </comment>
    <comment ref="M359" authorId="23" shapeId="0" xr:uid="{BAC605C4-9218-41EA-AAFD-E3C08E12AF52}">
      <text>
        <r>
          <rPr>
            <sz val="11"/>
            <color theme="1"/>
            <rFont val="Calibri"/>
            <family val="2"/>
            <scheme val="minor"/>
          </rPr>
          <t>Cesar Briones:
CON WIRELINE REALIZAR REGISTRO DE SATURACIÓN PNX. 
INTERVALOS REGISTRADOS:
BASAL TENA:  9,820’ -  9,860’ (40')
NAPO U:        10,670’ - 10,745’ (75')
NAPO T:        10,895’ - 11,000’ (105')</t>
        </r>
      </text>
    </comment>
    <comment ref="M366" authorId="24" shapeId="0" xr:uid="{C3039C22-5542-4B7E-A955-80BAE258B1B9}">
      <text>
        <r>
          <rPr>
            <b/>
            <sz val="9"/>
            <color indexed="81"/>
            <rFont val="Tahoma"/>
            <charset val="1"/>
          </rPr>
          <t>Steven Gamez:</t>
        </r>
        <r>
          <rPr>
            <sz val="9"/>
            <color indexed="81"/>
            <rFont val="Tahoma"/>
            <charset val="1"/>
          </rPr>
          <t xml:space="preserve">
USIT-C (OD: 6.69")GR-CCL HASTA 10187 FT. REALIZA REGISTRO DE CEMENTO MODO CORROSIÓN.
</t>
        </r>
      </text>
    </comment>
    <comment ref="M372" authorId="24" shapeId="0" xr:uid="{99DB9202-76B7-4973-9D2B-D3352739F21B}">
      <text>
        <r>
          <rPr>
            <b/>
            <sz val="9"/>
            <color indexed="81"/>
            <rFont val="Tahoma"/>
            <charset val="1"/>
          </rPr>
          <t>Steven Gamez:</t>
        </r>
        <r>
          <rPr>
            <sz val="9"/>
            <color indexed="81"/>
            <rFont val="Tahoma"/>
            <charset val="1"/>
          </rPr>
          <t xml:space="preserve">
 SATURACIÓN PNX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tc={FE9B5A5A-A9AF-4DC4-A028-556DA6FE037B}</author>
    <author>tc={21B3BB0F-6AE9-4B95-A3A9-749AB11597DF}</author>
    <author>tc={50F0E66B-EAB3-4260-98FA-B05DDCD17510}</author>
    <author>tc={34ECE6B9-7DBA-430F-A8EE-95B410F38C15}</author>
    <author>tc={B7388062-AED2-430B-9BB2-7AAD22AEE842}</author>
    <author>tc={4530D10F-25D6-42B8-A893-5CEDEC21E627}</author>
    <author>tc={8DCEA762-A877-4F6F-ADFE-F5CA94F6CEF0}</author>
    <author>tc={7A2B1583-9EB0-40E5-85B2-BE237186766D}</author>
    <author>Nadia Herrera</author>
    <author>tc={BD121A8A-0F32-4CAF-8A62-21D6C23707B3}</author>
    <author>tc={A9EF3664-500D-4200-B706-F81C411A8D1A}</author>
    <author>tc={043333D9-39C5-43BD-AE20-A2C71F1A7FE6}</author>
    <author>tc={5F2024EC-AE98-498B-BF79-9F10E4EE94DA}</author>
    <author>tc={4745B3D3-56E4-48A7-AEBE-2F5EF31D7897}</author>
    <author>tc={5EC59B08-3002-481F-B11E-43FCB4EFBBA8}</author>
    <author>tc={8A578FC8-168D-487D-8CB0-A328B3A89D9A}</author>
    <author>Byron Mauricio Perez Rodriguez</author>
    <author>tc={E9B389FF-E797-4FE5-9E5D-B55AE3EFF0B3}</author>
    <author>tc={9EECB2DF-CBDA-4BC1-B34A-3E272CC0E809}</author>
    <author>tc={AA61974B-810C-436B-A0E2-D65F3234245D}</author>
    <author>tc={1484F635-F54D-4484-A5D2-D2509682DB22}</author>
    <author>tc={2A1BEA4A-BA86-4BCC-9545-C226408EFE5F}</author>
    <author>tc={102BCD9D-A725-4656-88A4-FDBE4A9C07CA}</author>
    <author>tc={9DEBB675-1C2E-40A8-8BBB-B67630D67731}</author>
    <author>tc={54B1E96D-5D3A-43AB-985A-46C531EE1D90}</author>
    <author>tc={D5CED308-0C54-464D-9F94-EE4DEB4228A4}</author>
    <author>tc={65202212-0478-49FC-B401-20FA8AF67864}</author>
    <author>tc={64F37F0A-781A-4DF2-A997-CC92383C63B2}</author>
    <author>tc={19F69EE0-648D-42BD-AFBD-98673CDCF520}</author>
    <author>tc={24595E80-D418-428E-B3EE-8E2E4FA3A3D1}</author>
    <author>tc={147D699C-3354-4323-80EC-BC728AE6C3C4}</author>
    <author>tc={F5D44FE3-8EF4-44B8-A020-AC77339C19F7}</author>
    <author>tc={BA3BEB0C-8AAC-45B2-ADDE-0EDF0D5FA6FE}</author>
    <author>tc={60DF1940-30C5-4DF0-B9BB-6F092349200D}</author>
    <author>tc={3F62BA00-3F03-4A9C-BCB9-61AC9713E5C2}</author>
    <author>tc={5160829C-448D-4C15-B5BB-32BC1E053FF1}</author>
    <author>tc={4F3DCC99-6C65-4FFA-9951-6B7F14E906B3}</author>
    <author>tc={9CE677EA-FFBD-43D8-B2A8-0B698F5336C8}</author>
    <author>tc={EE97F25C-8B64-4EDE-AE2A-5E600DC8881A}</author>
    <author>tc={10857C0C-718E-4D89-B598-A3CE671AB081}</author>
    <author>tc={54EF3E98-E6BE-48F0-83D2-C955B8913873}</author>
    <author>tc={6FF4099D-2DB0-4DE1-9220-C77643C665C1}</author>
    <author>tc={67DD7867-6901-42FA-A05E-BBE5D19BB118}</author>
    <author>tc={2E1F4F9A-8436-4C67-ACC1-60FB167C01D0}</author>
  </authors>
  <commentList>
    <comment ref="G9" authorId="0" shapeId="0" xr:uid="{FE9B5A5A-A9AF-4DC4-A028-556DA6FE037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diagrama</t>
      </text>
    </comment>
    <comment ref="G11" authorId="1" shapeId="0" xr:uid="{21B3BB0F-6AE9-4B95-A3A9-749AB11597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diagrama</t>
      </text>
    </comment>
    <comment ref="G12" authorId="2" shapeId="0" xr:uid="{50F0E66B-EAB3-4260-98FA-B05DDCD1751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hay ARS ni diagrama</t>
      </text>
    </comment>
    <comment ref="G13" authorId="3" shapeId="0" xr:uid="{34ECE6B9-7DBA-430F-A8EE-95B410F38C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ARS</t>
      </text>
    </comment>
    <comment ref="G15" authorId="4" shapeId="0" xr:uid="{B7388062-AED2-430B-9BB2-7AAD22AEE8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diagrama ni ARS</t>
      </text>
    </comment>
    <comment ref="G16" authorId="5" shapeId="0" xr:uid="{4530D10F-25D6-42B8-A893-5CEDEC21E62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ARS</t>
      </text>
    </comment>
    <comment ref="G17" authorId="6" shapeId="0" xr:uid="{8DCEA762-A877-4F6F-ADFE-F5CA94F6CEF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Diagrama ni ARS</t>
      </text>
    </comment>
    <comment ref="A24" authorId="7" shapeId="0" xr:uid="{7A2B1583-9EB0-40E5-85B2-BE2371867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@Carlos Villa @Johanna del Cisne Gallegos Apolo @Yeniffer Lopez Ruiz Por favor su ayuda con los post mortem del mes de octubre . Gracias </t>
      </text>
    </comment>
    <comment ref="M39" authorId="8" shapeId="0" xr:uid="{62BE38D0-67F4-435D-AAD9-1FFA7C678136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A40" authorId="9" shapeId="0" xr:uid="{BD121A8A-0F32-4CAF-8A62-21D6C23707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@Johanna del Cisne Gallegos Apolo @Yeniffer Lopez Ruiz @Carlos Villa Por favor su apoyo con la revisión y elaboración de los post mortem correspondientes. 
Reply:
    @Edwin Alban Martinez Por favor tu ayuda con el seguimiento y revisión de los post mortem que se vayan subiendo </t>
      </text>
    </comment>
    <comment ref="H42" authorId="10" shapeId="0" xr:uid="{A9EF3664-500D-4200-B706-F81C411A8D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@Raul Paredes Por favor tu ayuda completando la información del Post mortem </t>
      </text>
    </comment>
    <comment ref="L43" authorId="8" shapeId="0" xr:uid="{49344983-9B60-4728-A98D-6B165AD97DBF}">
      <text>
        <r>
          <rPr>
            <sz val="11"/>
            <color theme="1"/>
            <rFont val="Calibri"/>
            <family val="2"/>
            <scheme val="minor"/>
          </rPr>
          <t>Nadia Herrera:
Favor resumir texto</t>
        </r>
      </text>
    </comment>
    <comment ref="H55" authorId="11" shapeId="0" xr:uid="{043333D9-39C5-43BD-AE20-A2C71F1A7F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@Raul Paredes Por favor tu ayuda completando la información del Post mortem </t>
      </text>
    </comment>
    <comment ref="H58" authorId="12" shapeId="0" xr:uid="{5F2024EC-AE98-498B-BF79-9F10E4EE94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@Raul Paredes Por favor tu ayuda completando la información del Post mortem </t>
      </text>
    </comment>
    <comment ref="B59" authorId="13" shapeId="0" xr:uid="{4745B3D3-56E4-48A7-AEBE-2F5EF31D7897}">
      <text>
        <t>[Threaded comment]
Your version of Excel allows you to read this threaded comment; however, any edits to it will get removed if the file is opened in a newer version of Excel. Learn more: https://go.microsoft.com/fwlink/?linkid=870924
Comment:
    @Jose Luis Romero Arias Por favor tu ayuda incluyendo el archivo. gracias</t>
      </text>
    </comment>
    <comment ref="K62" authorId="14" shapeId="0" xr:uid="{5EC59B08-3002-481F-B11E-43FCB4EFBB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Hola @Nadia Herrera Todos los post mortem fueron revisados por @Byron Baca </t>
      </text>
    </comment>
    <comment ref="M62" authorId="8" shapeId="0" xr:uid="{867688A3-28B0-4E84-8B21-F7E5F0D7A5D3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A63" authorId="15" shapeId="0" xr:uid="{8A578FC8-168D-487D-8CB0-A328B3A89D9A}">
      <text>
        <t>[Threaded comment]
Your version of Excel allows you to read this threaded comment; however, any edits to it will get removed if the file is opened in a newer version of Excel. Learn more: https://go.microsoft.com/fwlink/?linkid=870924
Comment:
    @Jose Luis Romero Arias; @Marco Patricio Salazar Herrera; @Raul Paredes;   @Byron Mauricio Perez Rodriguez Por favor su gentil ayuda con la carga de informacion de archivos post mortem del mes de abril 2022. Gracias</t>
      </text>
    </comment>
    <comment ref="G63" authorId="16" shapeId="0" xr:uid="{563F8FAA-B296-4654-9CE6-664E74EC50A6}">
      <text>
        <r>
          <rPr>
            <sz val="11"/>
            <color theme="1"/>
            <rFont val="Calibri"/>
            <family val="2"/>
            <scheme val="minor"/>
          </rPr>
          <t xml:space="preserve">Byron Mauricio Perez Rodriguez:
Se realizaron trabajos de  pesca &amp; CTU en pozo. Pozo no ingresa aun a operacion por falta de facilidades. </t>
        </r>
      </text>
    </comment>
    <comment ref="A69" authorId="17" shapeId="0" xr:uid="{E9B389FF-E797-4FE5-9E5D-B55AE3EFF0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@Jose Luis Romero Arias @Marco Patricio Salazar Herrera @Raul Paredes @Byron Mauricio Perez Rodriguez  Por favor su gentil ayuda con la carga de los post mortem correspondiente. gracias  </t>
      </text>
    </comment>
    <comment ref="H75" authorId="18" shapeId="0" xr:uid="{9EECB2DF-CBDA-4BC1-B34A-3E272CC0E809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@Marco Patricio Salazar Herrera @Byron Mauricio Perez Rodriguez @Jose Luis Romero Arias @Ruben Dario Segovia Galarraga @Danny Rafael Campana Alvarez @Einstein Andrade Su gentil apoyo completando los archivos Post mortem del mes de mayo</t>
      </text>
    </comment>
    <comment ref="I76" authorId="19" shapeId="0" xr:uid="{AA61974B-810C-436B-A0E2-D65F3234245D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 y ejecucion</t>
      </text>
    </comment>
    <comment ref="I82" authorId="20" shapeId="0" xr:uid="{1484F635-F54D-4484-A5D2-D2509682DB22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ejecucion</t>
      </text>
    </comment>
    <comment ref="M84" authorId="8" shapeId="0" xr:uid="{2624ED3F-FCF5-44B4-9370-FB1864D89199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A85" authorId="21" shapeId="0" xr:uid="{2A1BEA4A-BA86-4BCC-9545-C226408EFE5F}">
      <text>
        <t>[Threaded comment]
Your version of Excel allows you to read this threaded comment; however, any edits to it will get removed if the file is opened in a newer version of Excel. Learn more: https://go.microsoft.com/fwlink/?linkid=870924
Comment:
    @Jose Luis Romero Arias @Raul Paredes @Marco Patricio Salazar Herrera @Byron Mauricio Perez Rodriguez su gentil apoyo cargando la informaci[on de post mortem de los pozos del mes de julio. gracias
Reply:
    @Marco Patricio Salazar Herrera @Raul Paredes @Byron Mauricio Perez Rodriguez su gentil apoyo cargando la informaci[on de post mortem de los pozos del mes de julio. gracias</t>
      </text>
    </comment>
    <comment ref="B85" authorId="8" shapeId="0" xr:uid="{EC800582-34B3-446B-8379-9143E9FB4DB8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Stand by x paralizaciones</t>
        </r>
      </text>
    </comment>
    <comment ref="I85" authorId="22" shapeId="0" xr:uid="{102BCD9D-A725-4656-88A4-FDBE4A9C07CA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@Johanna del Cisne Gallegos Apolo @Edwin Alban Martinez su gentil apoyo en la revision de los post mortem cargado y colocando el ok en este archivo.</t>
      </text>
    </comment>
    <comment ref="J86" authorId="23" shapeId="0" xr:uid="{9DEBB675-1C2E-40A8-8BBB-B67630D6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@Byron Baca @Juan Barahona @Nereida Medina @Hugo Guevara Por favor su apoyo con la revision de la informacion</t>
      </text>
    </comment>
    <comment ref="A93" authorId="24" shapeId="0" xr:uid="{54B1E96D-5D3A-43AB-985A-46C531EE1D90}">
      <text>
        <t>[Threaded comment]
Your version of Excel allows you to read this threaded comment; however, any edits to it will get removed if the file is opened in a newer version of Excel. Learn more: https://go.microsoft.com/fwlink/?linkid=870924
Comment:
    @Jose Luis Romero Arias @Byron Mauricio Perez Rodriguez @Marco Patricio Salazar Herrera @Raul Paredes su gentil apoyo con la carga de los post mortem del mes de agosto . gracias</t>
      </text>
    </comment>
    <comment ref="G95" authorId="8" shapeId="0" xr:uid="{FED2E851-7417-4C3B-A8C6-EC1E32CACEE5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en espera de trabajos por apagado de pozo</t>
        </r>
      </text>
    </comment>
    <comment ref="G96" authorId="8" shapeId="0" xr:uid="{24B7B546-7688-4C44-A349-0A24F1E65929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en espera de traajos por apago de pozo y resultados despues WO </t>
        </r>
      </text>
    </comment>
    <comment ref="J97" authorId="8" shapeId="0" xr:uid="{899AE768-C71B-4A14-B892-CD537F339C4B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PE Texto en espera ARS IWC </t>
        </r>
      </text>
    </comment>
    <comment ref="J102" authorId="8" shapeId="0" xr:uid="{2DFFEF18-168C-4345-85CD-1C920A510E41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En elaboracion sumario</t>
        </r>
      </text>
    </comment>
    <comment ref="M105" authorId="8" shapeId="0" xr:uid="{93DE831B-7A4D-4BC0-BA6C-4B1FAEA178E1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I128" authorId="25" shapeId="0" xr:uid="{D5CED308-0C54-464D-9F94-EE4DEB4228A4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@Johanna del Cisne Gallegos Apolo  @Javier Dario Anaya Barrera  @Edwin Alban Martinez  Su gentil apoyo con la revision de los post mortem Q1. Gracias 
Reply:
    @Nadia Herrera  pozos de zona sur actualizados en post-mortem con nuevos comentarios</t>
      </text>
    </comment>
    <comment ref="M128" authorId="8" shapeId="0" xr:uid="{75B4D4D7-FD26-4871-8A02-6AF944920F97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D129" authorId="8" shapeId="0" xr:uid="{0844ABD0-6AC9-4E58-874A-1A50D141B182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CAMBIO DE ACTIVIDAD C1.12 A C1.1</t>
        </r>
      </text>
    </comment>
    <comment ref="D139" authorId="8" shapeId="0" xr:uid="{5F12583B-26EE-4D23-9196-9E571FA6E085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Cambio de actividad de c1.1.</t>
        </r>
      </text>
    </comment>
    <comment ref="I150" authorId="26" shapeId="0" xr:uid="{65202212-0478-49FC-B401-20FA8AF67864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@Johanna del Cisne Gallegos Apolo  @Javier Dario Anaya Barrera  @Edwin Alban Martinez  Su gentil apoyo con la revision de los post mortem Q1. Gracias 
Reply:
    @Nadia Herrera  pozos de zona sur actualizados en post-mortem con nuevos comentarios</t>
      </text>
    </comment>
    <comment ref="M150" authorId="8" shapeId="0" xr:uid="{3998C48E-FC6A-4CB1-8BED-09FEADCC61CA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G151" authorId="27" shapeId="0" xr:uid="{64F37F0A-781A-4DF2-A997-CC92383C63B2}">
      <text>
        <t>[Threaded comment]
Your version of Excel allows you to read this threaded comment; however, any edits to it will get removed if the file is opened in a newer version of Excel. Learn more: https://go.microsoft.com/fwlink/?linkid=870924
Comment:
    @Hugo Vasquez @Byron Mauricio Perez Rodriguez @Jose Luis Romero Arias  @Raul Paredes  Por favor su gentil ayuda complementando las observaciones y cargando la informaicon de los pozos faltantes. Por su ayuda Gracias</t>
      </text>
    </comment>
    <comment ref="I151" authorId="28" shapeId="0" xr:uid="{19F69EE0-648D-42BD-AFBD-98673CDCF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@Edwin Alban Martinez  @Javier Dario Anaya Barrera  @Johanna del Cisne Gallegos Apolo por fa me ayudan con sus ok en los pozos que se encuentran con toda la informacion. Gracias </t>
      </text>
    </comment>
    <comment ref="I152" authorId="29" shapeId="0" xr:uid="{24595E80-D418-428E-B3EE-8E2E4FA3A3D1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actualizar Nodales</t>
      </text>
    </comment>
    <comment ref="I157" authorId="30" shapeId="0" xr:uid="{147D699C-3354-4323-80EC-BC728AE6C3C4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Pendiente, nodal pre-WO</t>
      </text>
    </comment>
    <comment ref="I162" authorId="31" shapeId="0" xr:uid="{F5D44FE3-8EF4-44B8-A020-AC77339C19F7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Pendiente, informacion de inyeccion, nodales.</t>
      </text>
    </comment>
    <comment ref="I166" authorId="32" shapeId="0" xr:uid="{BA3BEB0C-8AAC-45B2-ADDE-0EDF0D5FA6FE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@Johanna del Cisne Gallegos Apolo  @Javier Dario Anaya Barrera  @Edwin Alban Martinez  Su gentil apoyo con la revision de los post mortem Q1. Gracias 
Reply:
    @Nadia Herrera  pozos de zona sur actualizados en post-mortem con nuevos comentarios</t>
      </text>
    </comment>
    <comment ref="M166" authorId="8" shapeId="0" xr:uid="{B2375707-B46F-4EC3-A0D0-BF785A1FA66B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B167" authorId="33" shapeId="0" xr:uid="{60DF1940-30C5-4DF0-B9BB-6F0923492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@Denisse Ayala @Lizbeth Guillca @Hugo Vasquez @Cinthia Abigail Yaselga Quilca su gentil ayuda con la carga de los Post mortem Correspondientes </t>
      </text>
    </comment>
    <comment ref="H167" authorId="34" shapeId="0" xr:uid="{3F62BA00-3F03-4A9C-BCB9-61AC9713E5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@Edwin Alban Martinez  @Luis Toledo Barrios  @Javier Dario Anaya Barrera  su gentil ayuda con la revision de los post mortem </t>
      </text>
    </comment>
    <comment ref="I171" authorId="35" shapeId="0" xr:uid="{5160829C-448D-4C15-B5BB-32BC1E053FF1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update Nodal Pre y post WO</t>
      </text>
    </comment>
    <comment ref="I172" authorId="36" shapeId="0" xr:uid="{4F3DCC99-6C65-4FFA-9951-6B7F14E906B3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 Pre WO
Reply:
    Done</t>
      </text>
    </comment>
    <comment ref="I179" authorId="37" shapeId="0" xr:uid="{9CE677EA-FFBD-43D8-B2A8-0B698F5336C8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actualizar nodal pre WO
Reply:
    Done</t>
      </text>
    </comment>
    <comment ref="I181" authorId="38" shapeId="0" xr:uid="{EE97F25C-8B64-4EDE-AE2A-5E600DC8881A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 post WO</t>
      </text>
    </comment>
    <comment ref="I183" authorId="39" shapeId="0" xr:uid="{10857C0C-718E-4D89-B598-A3CE671AB08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@Johanna del Cisne Gallegos Apolo  @Javier Dario Anaya Barrera  @Edwin Alban Martinez  Su gentil apoyo con la revision de los post mortem Q1. Gracias 
Reply:
    @Nadia Herrera  pozos de zona sur actualizados en post-mortem con nuevos comentarios</t>
      </text>
    </comment>
    <comment ref="M183" authorId="8" shapeId="0" xr:uid="{3D50C2C4-6B17-4CCE-92F7-EAAD24B22A75}">
      <text>
        <r>
          <rPr>
            <b/>
            <sz val="9"/>
            <color indexed="81"/>
            <rFont val="Tahoma"/>
            <family val="2"/>
          </rPr>
          <t>Nadia Herrera:</t>
        </r>
        <r>
          <rPr>
            <sz val="9"/>
            <color indexed="81"/>
            <rFont val="Tahoma"/>
            <family val="2"/>
          </rPr>
          <t xml:space="preserve">
Control de individualización de Archivo (Resp Nadia)</t>
        </r>
      </text>
    </comment>
    <comment ref="I187" authorId="40" shapeId="0" xr:uid="{54EF3E98-E6BE-48F0-83D2-C955B8913873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nodales
Reply:
    Pendiente ejecucion</t>
      </text>
    </comment>
    <comment ref="I188" authorId="41" shapeId="0" xr:uid="{6FF4099D-2DB0-4DE1-9220-C77643C665C1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 post WO. 
Done
Reply:
    Pendiente resumen de operaciones</t>
      </text>
    </comment>
    <comment ref="I189" authorId="42" shapeId="0" xr:uid="{67DD7867-6901-42FA-A05E-BBE5D19BB118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completar conclusiones
Reply:
    Pendiente verificar nodales</t>
      </text>
    </comment>
    <comment ref="I190" authorId="43" shapeId="0" xr:uid="{2E1F4F9A-8436-4C67-ACC1-60FB167C01D0}">
      <text>
        <t>[Threaded comment]
Your version of Excel allows you to read this threaded comment; however, any edits to it will get removed if the file is opened in a newer version of Excel. Learn more: https://go.microsoft.com/fwlink/?linkid=870924
Comment:
    Pendiente nodales
Reply:
    Done</t>
      </text>
    </comment>
  </commentList>
</comments>
</file>

<file path=xl/sharedStrings.xml><?xml version="1.0" encoding="utf-8"?>
<sst xmlns="http://schemas.openxmlformats.org/spreadsheetml/2006/main" count="4976" uniqueCount="447">
  <si>
    <t>PERIODO</t>
  </si>
  <si>
    <t>POZO</t>
  </si>
  <si>
    <t>WO#</t>
  </si>
  <si>
    <t>PROPUESTA TECNICA</t>
  </si>
  <si>
    <t>NOTIFICACION/AUTO.</t>
  </si>
  <si>
    <t>AIS</t>
  </si>
  <si>
    <t>ARS</t>
  </si>
  <si>
    <t>REPORTES DIARIOS</t>
  </si>
  <si>
    <t>SUMARIO</t>
  </si>
  <si>
    <t>DIAGRAMA MECANICO</t>
  </si>
  <si>
    <t>POST MORTEM</t>
  </si>
  <si>
    <t>REGISTROS</t>
  </si>
  <si>
    <t>JULIO/AGOSTO/SEPTIEMBRE 2021</t>
  </si>
  <si>
    <t>OPEX</t>
  </si>
  <si>
    <t>YCAC-022</t>
  </si>
  <si>
    <t>OK</t>
  </si>
  <si>
    <t>N/A</t>
  </si>
  <si>
    <t>YLBA-027H</t>
  </si>
  <si>
    <t>CLBC-049</t>
  </si>
  <si>
    <t>En proceso</t>
  </si>
  <si>
    <t>CLB-019</t>
  </si>
  <si>
    <t>ACAK-183</t>
  </si>
  <si>
    <t>CLB-041H</t>
  </si>
  <si>
    <t>ACA-124</t>
  </si>
  <si>
    <t>ACA-052</t>
  </si>
  <si>
    <t>ACA-140</t>
  </si>
  <si>
    <t>ACA-015</t>
  </si>
  <si>
    <t>ACS-011</t>
  </si>
  <si>
    <t>ACA-072</t>
  </si>
  <si>
    <t>ACS-026</t>
  </si>
  <si>
    <t>CHSA-013</t>
  </si>
  <si>
    <t>PE Firma Leo</t>
  </si>
  <si>
    <t>CHSA-004</t>
  </si>
  <si>
    <t>ACA-019B</t>
  </si>
  <si>
    <t>ok</t>
  </si>
  <si>
    <t>ACAC-162</t>
  </si>
  <si>
    <t>AB</t>
  </si>
  <si>
    <t>X</t>
  </si>
  <si>
    <t>CAPEX</t>
  </si>
  <si>
    <t>ACAK-119</t>
  </si>
  <si>
    <t>ACA-078</t>
  </si>
  <si>
    <t>ACA-219</t>
  </si>
  <si>
    <t>ACAM-148</t>
  </si>
  <si>
    <t>al limite</t>
  </si>
  <si>
    <t>CPI</t>
  </si>
  <si>
    <t>ACA-132H</t>
  </si>
  <si>
    <t>CLBC-51</t>
  </si>
  <si>
    <t>ACA-203 (Fin)</t>
  </si>
  <si>
    <t>96% en proceso de revision</t>
  </si>
  <si>
    <t>Q4</t>
  </si>
  <si>
    <t>Octubre, Noviembre, Diciembre 2021</t>
  </si>
  <si>
    <t>ACAG-051</t>
  </si>
  <si>
    <t>Firma PEC</t>
  </si>
  <si>
    <t>CNOI-041</t>
  </si>
  <si>
    <t>Revision PEC</t>
  </si>
  <si>
    <t>ACAP-177</t>
  </si>
  <si>
    <t>RMYA-004</t>
  </si>
  <si>
    <t>RMYA-005</t>
  </si>
  <si>
    <t>ACAI-106</t>
  </si>
  <si>
    <t>AB.</t>
  </si>
  <si>
    <t>ACAF-087</t>
  </si>
  <si>
    <t>ACAK-180</t>
  </si>
  <si>
    <t>Revision Ejecución</t>
  </si>
  <si>
    <t>ACAH-092</t>
  </si>
  <si>
    <t>CHSA-012</t>
  </si>
  <si>
    <t>Elaborando DH</t>
  </si>
  <si>
    <t>CHSA-006</t>
  </si>
  <si>
    <t>ACAJ-209</t>
  </si>
  <si>
    <t>ACAH-194</t>
  </si>
  <si>
    <t>CNOF-064</t>
  </si>
  <si>
    <t>ACAK-182</t>
  </si>
  <si>
    <t>ACSA - 005</t>
  </si>
  <si>
    <t>Elaboracion sumario</t>
  </si>
  <si>
    <t>YLBB-010</t>
  </si>
  <si>
    <t>ACAM-149</t>
  </si>
  <si>
    <t>ACAO-069</t>
  </si>
  <si>
    <t>C5</t>
  </si>
  <si>
    <t>Para revision ejecución</t>
  </si>
  <si>
    <t>CBLA-039H</t>
  </si>
  <si>
    <t>Y TOOL</t>
  </si>
  <si>
    <t>ACAJ-133</t>
  </si>
  <si>
    <t>FUENTE</t>
  </si>
  <si>
    <t>Sin ejecutar</t>
  </si>
  <si>
    <t>Cargados a Post Mortem, ejecutado</t>
  </si>
  <si>
    <t>Terminados check</t>
  </si>
  <si>
    <t>Carperta creada</t>
  </si>
  <si>
    <t xml:space="preserve">Cargado Post mortem en ejecución </t>
  </si>
  <si>
    <t>En ejecución</t>
  </si>
  <si>
    <t>ACTIVIDADES APOYO</t>
  </si>
  <si>
    <t>CNOF-053</t>
  </si>
  <si>
    <t>TTSA-004</t>
  </si>
  <si>
    <t>ACAR-130</t>
  </si>
  <si>
    <t>ACAC-080</t>
  </si>
  <si>
    <t>CLBC-046</t>
  </si>
  <si>
    <t>ACAJ-271</t>
  </si>
  <si>
    <t xml:space="preserve">Actividades Rigless </t>
  </si>
  <si>
    <t>AVANCE INFORME Q4</t>
  </si>
  <si>
    <t>Q1 2022</t>
  </si>
  <si>
    <t>ENERO/FEBRERO/MARZO</t>
  </si>
  <si>
    <t>YLBA-028</t>
  </si>
  <si>
    <t>ACAM-150</t>
  </si>
  <si>
    <t>CLBA-014R1</t>
  </si>
  <si>
    <t>ACA-020</t>
  </si>
  <si>
    <t>TTSA-001</t>
  </si>
  <si>
    <t>CLBA-016HR1</t>
  </si>
  <si>
    <t>ACAG-061</t>
  </si>
  <si>
    <t>ACAP-056</t>
  </si>
  <si>
    <t>ACAI-219</t>
  </si>
  <si>
    <t>ACAC-063</t>
  </si>
  <si>
    <t>ACAQ-164</t>
  </si>
  <si>
    <t>ACAI-084</t>
  </si>
  <si>
    <t>ACAI-199</t>
  </si>
  <si>
    <t>ACSA-018S1</t>
  </si>
  <si>
    <t>CHEA-004</t>
  </si>
  <si>
    <t>ACAC-058</t>
  </si>
  <si>
    <t>ACAJ-110</t>
  </si>
  <si>
    <t>ACAC-165</t>
  </si>
  <si>
    <t>YLBA-016</t>
  </si>
  <si>
    <t>ACAJ-135H</t>
  </si>
  <si>
    <t>YCAC-023</t>
  </si>
  <si>
    <t>CNOA-047</t>
  </si>
  <si>
    <t>ACAC-079</t>
  </si>
  <si>
    <t>ACAI-106RE</t>
  </si>
  <si>
    <t>ACAR-264H</t>
  </si>
  <si>
    <t>ACAJ-209R1</t>
  </si>
  <si>
    <t>Act. Apoyo *Rigless</t>
  </si>
  <si>
    <t>ENERO</t>
  </si>
  <si>
    <t>FEBRERO</t>
  </si>
  <si>
    <t>MARZO</t>
  </si>
  <si>
    <t>En ejecución o x ejecutarse</t>
  </si>
  <si>
    <t xml:space="preserve">Documentos en elaboración </t>
  </si>
  <si>
    <t xml:space="preserve">Documentos no encontrados en server </t>
  </si>
  <si>
    <t>Q2 2022</t>
  </si>
  <si>
    <t>Abril, mayo junio</t>
  </si>
  <si>
    <t>CLBB-035</t>
  </si>
  <si>
    <t>ACAJ-201</t>
  </si>
  <si>
    <t>CHSA-016</t>
  </si>
  <si>
    <t>CNOF-055</t>
  </si>
  <si>
    <t>CHSA-002S1</t>
  </si>
  <si>
    <t>CNOC-013</t>
  </si>
  <si>
    <t>ACSD-027</t>
  </si>
  <si>
    <t>ACAG-065</t>
  </si>
  <si>
    <t>ACSC-013</t>
  </si>
  <si>
    <t>ACSD-023</t>
  </si>
  <si>
    <t>ACAJ-202</t>
  </si>
  <si>
    <t>ACAH-081</t>
  </si>
  <si>
    <t xml:space="preserve">Ab. </t>
  </si>
  <si>
    <t>CNO-032</t>
  </si>
  <si>
    <t>ACAO-158</t>
  </si>
  <si>
    <t>ACAQ-174S1</t>
  </si>
  <si>
    <t>CHSA-001</t>
  </si>
  <si>
    <t>ACAO-157</t>
  </si>
  <si>
    <t>YLBD-003</t>
  </si>
  <si>
    <t>ACAE-082</t>
  </si>
  <si>
    <t>ACAG-060</t>
  </si>
  <si>
    <t>ACSD-021</t>
  </si>
  <si>
    <t>ACAR-131</t>
  </si>
  <si>
    <t>ACSB-034</t>
  </si>
  <si>
    <t>ACAK-234</t>
  </si>
  <si>
    <t>ACAK-186</t>
  </si>
  <si>
    <t>ABRIL</t>
  </si>
  <si>
    <t>MAYO</t>
  </si>
  <si>
    <t>JUNIO</t>
  </si>
  <si>
    <t>X ejecutarse</t>
  </si>
  <si>
    <t>Q3 2022</t>
  </si>
  <si>
    <t>JULIO, AGOSTO, SEPTIEMBRE</t>
  </si>
  <si>
    <t>YCAF-029S1</t>
  </si>
  <si>
    <t xml:space="preserve"> ACAQ-117</t>
  </si>
  <si>
    <t>YLBD-24H</t>
  </si>
  <si>
    <t>ACAB-059</t>
  </si>
  <si>
    <t>ACSD-028</t>
  </si>
  <si>
    <t>YLB-001</t>
  </si>
  <si>
    <t>ACAG-190</t>
  </si>
  <si>
    <t>ACAC-166</t>
  </si>
  <si>
    <t>CLBA-037</t>
  </si>
  <si>
    <t>CHSA-011</t>
  </si>
  <si>
    <t>CHEA-007</t>
  </si>
  <si>
    <t>ACAO-068</t>
  </si>
  <si>
    <t>ACSD-001</t>
  </si>
  <si>
    <t>CHSA-003</t>
  </si>
  <si>
    <t>ANCA-006</t>
  </si>
  <si>
    <t>CLBA-009</t>
  </si>
  <si>
    <t>ACAG-062</t>
  </si>
  <si>
    <t>ACAP-103</t>
  </si>
  <si>
    <t>YCAC-049</t>
  </si>
  <si>
    <t>ACAP-100</t>
  </si>
  <si>
    <t>CHSA-010</t>
  </si>
  <si>
    <t>ACAK-239</t>
  </si>
  <si>
    <t>ACAR-265H</t>
  </si>
  <si>
    <t>ACAD-244H</t>
  </si>
  <si>
    <t>ACAL-237</t>
  </si>
  <si>
    <t>ACAL-232</t>
  </si>
  <si>
    <t>JULIO</t>
  </si>
  <si>
    <t>AGOSTO</t>
  </si>
  <si>
    <t>SEPTIEMBRE</t>
  </si>
  <si>
    <t>AVANCE INFORME Q3</t>
  </si>
  <si>
    <t>OCT. NOV. DIC.</t>
  </si>
  <si>
    <t>ANCA-009</t>
  </si>
  <si>
    <t>ACAQ-116</t>
  </si>
  <si>
    <t>CNOC-036</t>
  </si>
  <si>
    <t>CNO-025</t>
  </si>
  <si>
    <t>CLBC-044H</t>
  </si>
  <si>
    <t>ACAG-224</t>
  </si>
  <si>
    <t>ACAE-066</t>
  </si>
  <si>
    <t>ACAF-086</t>
  </si>
  <si>
    <t>ACAC-170</t>
  </si>
  <si>
    <t>CLBA-006</t>
  </si>
  <si>
    <t>ACSB-019</t>
  </si>
  <si>
    <t>ACSB-017</t>
  </si>
  <si>
    <t>ACAR-128</t>
  </si>
  <si>
    <t>ACSD-026</t>
  </si>
  <si>
    <t>CNOD-049</t>
  </si>
  <si>
    <t>ACAM-147</t>
  </si>
  <si>
    <t>ACAE-206</t>
  </si>
  <si>
    <t>ACAO-288</t>
  </si>
  <si>
    <t>ACSB-033</t>
  </si>
  <si>
    <t>ACAL-233</t>
  </si>
  <si>
    <t>ACAO-284</t>
  </si>
  <si>
    <t>ACAH-273H</t>
  </si>
  <si>
    <t>ACAO-286</t>
  </si>
  <si>
    <t>ACAH-270H</t>
  </si>
  <si>
    <t>ACAL-249</t>
  </si>
  <si>
    <t>OCTUBRE</t>
  </si>
  <si>
    <t>NOVIEMBRE</t>
  </si>
  <si>
    <t>DICIEMBRE</t>
  </si>
  <si>
    <t>Q1  2023</t>
  </si>
  <si>
    <t>ENERO, FEBRERO, MARZO</t>
  </si>
  <si>
    <t>TTSA-002</t>
  </si>
  <si>
    <t>ACAL-204</t>
  </si>
  <si>
    <t>ACAQ-174</t>
  </si>
  <si>
    <t>ACAH-083</t>
  </si>
  <si>
    <t>ACAI-108</t>
  </si>
  <si>
    <t>ABANDONO</t>
  </si>
  <si>
    <t>ACAL-137</t>
  </si>
  <si>
    <t>ACAH-160</t>
  </si>
  <si>
    <t>ACAI-085</t>
  </si>
  <si>
    <t>YCAE-040</t>
  </si>
  <si>
    <t>CLBA-011</t>
  </si>
  <si>
    <t>CLBB-018</t>
  </si>
  <si>
    <t>CLBC-050</t>
  </si>
  <si>
    <t>CLBA-038</t>
  </si>
  <si>
    <t xml:space="preserve">OK </t>
  </si>
  <si>
    <t>ACSB-009</t>
  </si>
  <si>
    <t>ACAM-142</t>
  </si>
  <si>
    <t>ACAI-107</t>
  </si>
  <si>
    <t>PTLA-004</t>
  </si>
  <si>
    <t>ACAC-027</t>
  </si>
  <si>
    <t>PTLA-003</t>
  </si>
  <si>
    <t>ACAO-287</t>
  </si>
  <si>
    <t>CBLC-055</t>
  </si>
  <si>
    <t>ACAO-283</t>
  </si>
  <si>
    <t>CLBC-056WIW</t>
  </si>
  <si>
    <t>AVANCE INFORME Q1</t>
  </si>
  <si>
    <t>Q2</t>
  </si>
  <si>
    <t>ABRIL, MAYO, JUNIO</t>
  </si>
  <si>
    <t>ACAH-195</t>
  </si>
  <si>
    <t>Ok</t>
  </si>
  <si>
    <t>ACAK-125</t>
  </si>
  <si>
    <t xml:space="preserve">ACSD-025 </t>
  </si>
  <si>
    <t>YLBD-014</t>
  </si>
  <si>
    <t>ACAL-138</t>
  </si>
  <si>
    <t xml:space="preserve">ACAR-132H </t>
  </si>
  <si>
    <t>CNO-009</t>
  </si>
  <si>
    <t>ACAH-161</t>
  </si>
  <si>
    <t>ACAM-143</t>
  </si>
  <si>
    <t>YLBD-025</t>
  </si>
  <si>
    <t>ACAC-127</t>
  </si>
  <si>
    <t>ACAO-156</t>
  </si>
  <si>
    <t>CLBB-021</t>
  </si>
  <si>
    <t>ACAO-285</t>
  </si>
  <si>
    <t>*</t>
  </si>
  <si>
    <t>ACAK-246WIW</t>
  </si>
  <si>
    <t>ACAR-266</t>
  </si>
  <si>
    <t>ACAK-241</t>
  </si>
  <si>
    <t>Q3 2023</t>
  </si>
  <si>
    <t xml:space="preserve">CNOF-056 </t>
  </si>
  <si>
    <t xml:space="preserve">YCA-015 </t>
  </si>
  <si>
    <t>ACSA-006</t>
  </si>
  <si>
    <t>CLBC-005</t>
  </si>
  <si>
    <t xml:space="preserve">ACAI-197 </t>
  </si>
  <si>
    <t>ACSD-015</t>
  </si>
  <si>
    <t>ACA-043</t>
  </si>
  <si>
    <t>ACAK-121</t>
  </si>
  <si>
    <t>ACSA-007</t>
  </si>
  <si>
    <t>ACAG-223</t>
  </si>
  <si>
    <t>ACAH-093</t>
  </si>
  <si>
    <t>ACAH-081ReWIW</t>
  </si>
  <si>
    <t>ACAK-240H</t>
  </si>
  <si>
    <t>ACAI-199R1</t>
  </si>
  <si>
    <t>ACAI-108RE</t>
  </si>
  <si>
    <t>CLBC-058H</t>
  </si>
  <si>
    <t>ACAR-268</t>
  </si>
  <si>
    <t>ACAD-028</t>
  </si>
  <si>
    <t>ACAF-073</t>
  </si>
  <si>
    <t>ACAF-214</t>
  </si>
  <si>
    <t>ACAI-072</t>
  </si>
  <si>
    <t>CLBA-007R1</t>
  </si>
  <si>
    <t>CHEA-001</t>
  </si>
  <si>
    <t>ACAJ-134H</t>
  </si>
  <si>
    <t>ACAL-140</t>
  </si>
  <si>
    <t>CNOI-038</t>
  </si>
  <si>
    <t>YCAC-021</t>
  </si>
  <si>
    <t>YCA-015</t>
  </si>
  <si>
    <t>ACSD-024</t>
  </si>
  <si>
    <t xml:space="preserve">CPI </t>
  </si>
  <si>
    <t>ACAK-243</t>
  </si>
  <si>
    <t>CLBC-060</t>
  </si>
  <si>
    <t>ACAK-248H</t>
  </si>
  <si>
    <t xml:space="preserve"> </t>
  </si>
  <si>
    <t>Pendiente carga en Carpeta public</t>
  </si>
  <si>
    <t>MES</t>
  </si>
  <si>
    <t>RIG</t>
  </si>
  <si>
    <t>ACTIVIDAD</t>
  </si>
  <si>
    <t>OBSERVACION</t>
  </si>
  <si>
    <t>TUSCANY 111</t>
  </si>
  <si>
    <t>WO#8</t>
  </si>
  <si>
    <t>Incluido grafico, fechas, horas, texto</t>
  </si>
  <si>
    <t>ACAK-124</t>
  </si>
  <si>
    <t>GEOPETSA 04</t>
  </si>
  <si>
    <t>Incluido grafico, fechas, horas, texto- archivo duplicado</t>
  </si>
  <si>
    <t>YLBA-027</t>
  </si>
  <si>
    <t>WO#1</t>
  </si>
  <si>
    <t>TUSCANY 105</t>
  </si>
  <si>
    <t>Abandono</t>
  </si>
  <si>
    <t>WO#9 *FIN</t>
  </si>
  <si>
    <t>TUSCANY105</t>
  </si>
  <si>
    <t>WO#4</t>
  </si>
  <si>
    <t>WO#5</t>
  </si>
  <si>
    <t>Incluido fechas, horas, texto</t>
  </si>
  <si>
    <t>WO#2</t>
  </si>
  <si>
    <t>Incluido fechas, horas</t>
  </si>
  <si>
    <t>WO#14</t>
  </si>
  <si>
    <t>Incluido grafico, fechas, horas</t>
  </si>
  <si>
    <t>TUCANY 111</t>
  </si>
  <si>
    <t>WO#3</t>
  </si>
  <si>
    <t>SETIEMBRE</t>
  </si>
  <si>
    <t>WO#11</t>
  </si>
  <si>
    <t>Incluido fechas y horas</t>
  </si>
  <si>
    <t>ACSC-011</t>
  </si>
  <si>
    <t>WO#6</t>
  </si>
  <si>
    <t>Incluido grafico, fechas y horas</t>
  </si>
  <si>
    <t>CLBC-041</t>
  </si>
  <si>
    <t>Incluido fecha y horas</t>
  </si>
  <si>
    <t>ACA-162</t>
  </si>
  <si>
    <t>WO#Q</t>
  </si>
  <si>
    <t>Rev. Zona</t>
  </si>
  <si>
    <t>Ejecución</t>
  </si>
  <si>
    <t>Rev. Eje.</t>
  </si>
  <si>
    <t>Estado</t>
  </si>
  <si>
    <t>C1.1</t>
  </si>
  <si>
    <t>Post mortem cargado para revision</t>
  </si>
  <si>
    <t>Gráfico, texto, fechas</t>
  </si>
  <si>
    <t xml:space="preserve">subido </t>
  </si>
  <si>
    <t>SINOPEC 932</t>
  </si>
  <si>
    <t>C 1.2.</t>
  </si>
  <si>
    <t>ABandono</t>
  </si>
  <si>
    <t>C1.1.</t>
  </si>
  <si>
    <t>SINOPEC 933</t>
  </si>
  <si>
    <t>C 1.12.</t>
  </si>
  <si>
    <t>C1.3</t>
  </si>
  <si>
    <t>C1.3.</t>
  </si>
  <si>
    <t>C1.12</t>
  </si>
  <si>
    <t>C1.9.</t>
  </si>
  <si>
    <t>FECHA FIN</t>
  </si>
  <si>
    <t xml:space="preserve">OBSERVACION </t>
  </si>
  <si>
    <t>Responsable</t>
  </si>
  <si>
    <t>RESPONSABLE</t>
  </si>
  <si>
    <t>Zona</t>
  </si>
  <si>
    <t>ZN</t>
  </si>
  <si>
    <t>C1.2.</t>
  </si>
  <si>
    <t>Jose Romero</t>
  </si>
  <si>
    <t>Gráfico,  texto, fechas</t>
  </si>
  <si>
    <t>Nereida Medina</t>
  </si>
  <si>
    <t>ZC</t>
  </si>
  <si>
    <t>Patricio Salazar</t>
  </si>
  <si>
    <t>ZS</t>
  </si>
  <si>
    <t>Raul Paredes</t>
  </si>
  <si>
    <t>C1.5.</t>
  </si>
  <si>
    <t>Byron Perez</t>
  </si>
  <si>
    <t>Juan Barahona</t>
  </si>
  <si>
    <t xml:space="preserve">C1.3. </t>
  </si>
  <si>
    <t>Post mortem cargado para revision /Falta información</t>
  </si>
  <si>
    <t>C1.6.</t>
  </si>
  <si>
    <t>C1.2</t>
  </si>
  <si>
    <t>C1.7</t>
  </si>
  <si>
    <t>ACSA-018</t>
  </si>
  <si>
    <t xml:space="preserve">TUSCANY 105 </t>
  </si>
  <si>
    <t xml:space="preserve">Post mortem cargado para revision </t>
  </si>
  <si>
    <t>Gráfico,  fechas</t>
  </si>
  <si>
    <t>C1.12.</t>
  </si>
  <si>
    <t>C1.14.</t>
  </si>
  <si>
    <t>Post mortem cargado para revision / No se dispone de grafico luego de WO debido a que es pozo cambiado de productor a reinyector y no ingresa aun a operaciones por falta de facilidades.</t>
  </si>
  <si>
    <t>Zone</t>
  </si>
  <si>
    <t>#</t>
  </si>
  <si>
    <t>%</t>
  </si>
  <si>
    <t>PE</t>
  </si>
  <si>
    <t>C.2.</t>
  </si>
  <si>
    <t>TUCANY 105</t>
  </si>
  <si>
    <t>CHSA-002</t>
  </si>
  <si>
    <t>SINOPEC  932</t>
  </si>
  <si>
    <t>C1.11</t>
  </si>
  <si>
    <t>CNO-32</t>
  </si>
  <si>
    <t>ZD</t>
  </si>
  <si>
    <t>Cargado para revision</t>
  </si>
  <si>
    <t>Grafico, texto y fechas</t>
  </si>
  <si>
    <t>C1.7.</t>
  </si>
  <si>
    <t>C 1.12</t>
  </si>
  <si>
    <t>Q4 2022</t>
  </si>
  <si>
    <t>CMA</t>
  </si>
  <si>
    <t>Cargado</t>
  </si>
  <si>
    <t>SIN 932</t>
  </si>
  <si>
    <t>ORD 903</t>
  </si>
  <si>
    <t>PENDIENTE NODAL POST WO</t>
  </si>
  <si>
    <t>C1.13</t>
  </si>
  <si>
    <t>Cargado para revisionpendiente despues wo</t>
  </si>
  <si>
    <t>PENDIENTE</t>
  </si>
  <si>
    <t>Q1 2023</t>
  </si>
  <si>
    <t xml:space="preserve">Cargado para revision. </t>
  </si>
  <si>
    <t>REVISADO</t>
  </si>
  <si>
    <t>TUSANY 111</t>
  </si>
  <si>
    <t>C 1.11</t>
  </si>
  <si>
    <t>Revisión con comentarios</t>
  </si>
  <si>
    <t xml:space="preserve">MARZO </t>
  </si>
  <si>
    <t xml:space="preserve">C1.1. </t>
  </si>
  <si>
    <t>Cargado para revision. PENDIENTE IMAGEN WO DESPUES</t>
  </si>
  <si>
    <t>Pendiente Informacion</t>
  </si>
  <si>
    <t>Q2 2023</t>
  </si>
  <si>
    <t xml:space="preserve">Cargado con observaciones </t>
  </si>
  <si>
    <t>EJECUCION</t>
  </si>
  <si>
    <t>PENDEINTE ACTUALIZA NODAL</t>
  </si>
  <si>
    <t xml:space="preserve">C1.2. </t>
  </si>
  <si>
    <t>C.12</t>
  </si>
  <si>
    <t xml:space="preserve">Cargado, pendiente informacion </t>
  </si>
  <si>
    <t xml:space="preserve">JUNIO </t>
  </si>
  <si>
    <t>C1.15</t>
  </si>
  <si>
    <t>PENDIENTE INFO INYECCION Y NODALES</t>
  </si>
  <si>
    <t xml:space="preserve">Cargado para revision, falta informacion . </t>
  </si>
  <si>
    <t>Q3</t>
  </si>
  <si>
    <t xml:space="preserve">Cargado para revision (Fechas en ejecucion , revisar) </t>
  </si>
  <si>
    <t>CLB-005</t>
  </si>
  <si>
    <t>Pendiente</t>
  </si>
  <si>
    <t>Cargado para revision, falta informacion de resultado de WO</t>
  </si>
  <si>
    <t>Q4 2023</t>
  </si>
  <si>
    <t>Cesar Briones</t>
  </si>
  <si>
    <t>Cargado para revision *Informacion duplicada</t>
  </si>
  <si>
    <t>Cargado para revision *FALTA CARGA DE INFORMACION</t>
  </si>
  <si>
    <t>EN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</si>
</sst>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 Narrow"/>
      <family val="2"/>
    </font>
    <font>
      <sz val="12"/>
      <color theme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ED7D31"/>
      <name val="Calibri"/>
      <family val="2"/>
      <scheme val="minor"/>
    </font>
    <font>
      <sz val="12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9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B05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C85E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53">
    <xf numFmtId="0" fontId="0" fillId="0" borderId="0" xfId="0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11" fillId="9" borderId="1" xfId="0" applyNumberFormat="1" applyFont="1" applyFill="1" applyBorder="1"/>
    <xf numFmtId="0" fontId="5" fillId="4" borderId="1" xfId="0" applyFont="1" applyFill="1" applyBorder="1"/>
    <xf numFmtId="0" fontId="8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9" fontId="11" fillId="13" borderId="1" xfId="0" applyNumberFormat="1" applyFont="1" applyFill="1" applyBorder="1"/>
    <xf numFmtId="0" fontId="3" fillId="0" borderId="4" xfId="0" applyFont="1" applyBorder="1" applyAlignment="1">
      <alignment horizontal="center" vertical="center"/>
    </xf>
    <xf numFmtId="0" fontId="0" fillId="8" borderId="1" xfId="0" applyFill="1" applyBorder="1"/>
    <xf numFmtId="0" fontId="4" fillId="8" borderId="1" xfId="0" applyFont="1" applyFill="1" applyBorder="1"/>
    <xf numFmtId="0" fontId="12" fillId="8" borderId="1" xfId="0" applyFont="1" applyFill="1" applyBorder="1"/>
    <xf numFmtId="0" fontId="4" fillId="6" borderId="1" xfId="0" applyFont="1" applyFill="1" applyBorder="1"/>
    <xf numFmtId="0" fontId="4" fillId="15" borderId="1" xfId="0" applyFont="1" applyFill="1" applyBorder="1"/>
    <xf numFmtId="0" fontId="13" fillId="0" borderId="8" xfId="0" applyFont="1" applyBorder="1"/>
    <xf numFmtId="0" fontId="4" fillId="0" borderId="9" xfId="0" applyFont="1" applyBorder="1"/>
    <xf numFmtId="0" fontId="14" fillId="0" borderId="11" xfId="0" applyFont="1" applyBorder="1"/>
    <xf numFmtId="0" fontId="4" fillId="14" borderId="11" xfId="0" applyFont="1" applyFill="1" applyBorder="1"/>
    <xf numFmtId="0" fontId="4" fillId="0" borderId="14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15" borderId="11" xfId="0" applyFont="1" applyFill="1" applyBorder="1"/>
    <xf numFmtId="0" fontId="14" fillId="16" borderId="11" xfId="0" applyFont="1" applyFill="1" applyBorder="1"/>
    <xf numFmtId="0" fontId="4" fillId="0" borderId="11" xfId="0" applyFont="1" applyBorder="1"/>
    <xf numFmtId="0" fontId="4" fillId="17" borderId="13" xfId="0" applyFont="1" applyFill="1" applyBorder="1"/>
    <xf numFmtId="0" fontId="16" fillId="0" borderId="14" xfId="0" applyFont="1" applyBorder="1"/>
    <xf numFmtId="0" fontId="17" fillId="8" borderId="1" xfId="0" applyFont="1" applyFill="1" applyBorder="1"/>
    <xf numFmtId="0" fontId="9" fillId="1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5" fillId="8" borderId="1" xfId="0" applyFont="1" applyFill="1" applyBorder="1"/>
    <xf numFmtId="0" fontId="18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6" borderId="1" xfId="0" applyFont="1" applyFill="1" applyBorder="1"/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6" borderId="1" xfId="0" applyFont="1" applyFill="1" applyBorder="1"/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3" fillId="6" borderId="23" xfId="0" applyFont="1" applyFill="1" applyBorder="1" applyAlignment="1">
      <alignment horizontal="center"/>
    </xf>
    <xf numFmtId="15" fontId="18" fillId="0" borderId="1" xfId="0" applyNumberFormat="1" applyFont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5" fontId="18" fillId="2" borderId="1" xfId="0" applyNumberFormat="1" applyFont="1" applyFill="1" applyBorder="1" applyAlignment="1">
      <alignment horizontal="center"/>
    </xf>
    <xf numFmtId="15" fontId="0" fillId="2" borderId="18" xfId="0" applyNumberFormat="1" applyFill="1" applyBorder="1" applyAlignment="1">
      <alignment horizontal="center" vertical="center"/>
    </xf>
    <xf numFmtId="15" fontId="23" fillId="6" borderId="18" xfId="0" applyNumberFormat="1" applyFont="1" applyFill="1" applyBorder="1" applyAlignment="1">
      <alignment horizontal="center"/>
    </xf>
    <xf numFmtId="15" fontId="23" fillId="6" borderId="23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/>
    <xf numFmtId="0" fontId="23" fillId="2" borderId="18" xfId="0" applyFont="1" applyFill="1" applyBorder="1"/>
    <xf numFmtId="0" fontId="23" fillId="2" borderId="23" xfId="0" applyFont="1" applyFill="1" applyBorder="1"/>
    <xf numFmtId="0" fontId="19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18" fillId="13" borderId="1" xfId="0" applyFont="1" applyFill="1" applyBorder="1"/>
    <xf numFmtId="0" fontId="23" fillId="0" borderId="1" xfId="0" applyFont="1" applyBorder="1" applyAlignment="1">
      <alignment horizontal="center"/>
    </xf>
    <xf numFmtId="0" fontId="26" fillId="8" borderId="1" xfId="0" applyFont="1" applyFill="1" applyBorder="1"/>
    <xf numFmtId="0" fontId="15" fillId="6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8" fillId="0" borderId="7" xfId="0" applyFont="1" applyBorder="1"/>
    <xf numFmtId="0" fontId="22" fillId="2" borderId="7" xfId="0" applyFont="1" applyFill="1" applyBorder="1"/>
    <xf numFmtId="0" fontId="18" fillId="2" borderId="7" xfId="0" applyFont="1" applyFill="1" applyBorder="1"/>
    <xf numFmtId="15" fontId="30" fillId="2" borderId="18" xfId="0" applyNumberFormat="1" applyFont="1" applyFill="1" applyBorder="1" applyAlignment="1">
      <alignment horizontal="center" vertical="center"/>
    </xf>
    <xf numFmtId="0" fontId="15" fillId="23" borderId="18" xfId="0" applyFont="1" applyFill="1" applyBorder="1"/>
    <xf numFmtId="0" fontId="15" fillId="23" borderId="23" xfId="0" applyFont="1" applyFill="1" applyBorder="1"/>
    <xf numFmtId="0" fontId="15" fillId="23" borderId="0" xfId="0" applyFont="1" applyFill="1"/>
    <xf numFmtId="0" fontId="30" fillId="2" borderId="1" xfId="0" applyFont="1" applyFill="1" applyBorder="1"/>
    <xf numFmtId="0" fontId="0" fillId="27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5" fillId="3" borderId="1" xfId="0" applyFont="1" applyFill="1" applyBorder="1"/>
    <xf numFmtId="0" fontId="15" fillId="3" borderId="1" xfId="0" applyFont="1" applyFill="1" applyBorder="1" applyAlignment="1">
      <alignment horizontal="center"/>
    </xf>
    <xf numFmtId="0" fontId="15" fillId="0" borderId="1" xfId="0" applyFont="1" applyBorder="1"/>
    <xf numFmtId="0" fontId="15" fillId="3" borderId="1" xfId="0" applyFont="1" applyFill="1" applyBorder="1" applyAlignment="1">
      <alignment horizontal="center" wrapText="1"/>
    </xf>
    <xf numFmtId="0" fontId="15" fillId="4" borderId="1" xfId="0" applyFont="1" applyFill="1" applyBorder="1"/>
    <xf numFmtId="0" fontId="15" fillId="4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9" fontId="15" fillId="0" borderId="1" xfId="1" applyFont="1" applyBorder="1" applyAlignment="1">
      <alignment horizontal="center"/>
    </xf>
    <xf numFmtId="9" fontId="15" fillId="9" borderId="1" xfId="0" applyNumberFormat="1" applyFont="1" applyFill="1" applyBorder="1"/>
    <xf numFmtId="0" fontId="15" fillId="0" borderId="1" xfId="0" applyFont="1" applyBorder="1" applyAlignment="1">
      <alignment horizontal="center"/>
    </xf>
    <xf numFmtId="9" fontId="15" fillId="6" borderId="1" xfId="0" applyNumberFormat="1" applyFont="1" applyFill="1" applyBorder="1"/>
    <xf numFmtId="0" fontId="15" fillId="13" borderId="1" xfId="0" applyFont="1" applyFill="1" applyBorder="1"/>
    <xf numFmtId="0" fontId="15" fillId="20" borderId="1" xfId="0" applyFont="1" applyFill="1" applyBorder="1"/>
    <xf numFmtId="0" fontId="26" fillId="0" borderId="3" xfId="0" applyFont="1" applyBorder="1" applyAlignment="1">
      <alignment vertical="center" wrapText="1"/>
    </xf>
    <xf numFmtId="0" fontId="26" fillId="0" borderId="4" xfId="0" applyFont="1" applyBorder="1" applyAlignment="1">
      <alignment horizontal="center" vertical="center"/>
    </xf>
    <xf numFmtId="0" fontId="15" fillId="19" borderId="1" xfId="0" applyFont="1" applyFill="1" applyBorder="1" applyAlignment="1">
      <alignment horizontal="center"/>
    </xf>
    <xf numFmtId="0" fontId="26" fillId="0" borderId="2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4" xfId="0" applyFont="1" applyBorder="1" applyAlignment="1">
      <alignment vertical="center" wrapText="1"/>
    </xf>
    <xf numFmtId="0" fontId="26" fillId="0" borderId="4" xfId="0" applyFont="1" applyBorder="1" applyAlignment="1">
      <alignment vertical="center"/>
    </xf>
    <xf numFmtId="0" fontId="15" fillId="0" borderId="2" xfId="0" applyFont="1" applyBorder="1"/>
    <xf numFmtId="0" fontId="26" fillId="0" borderId="2" xfId="0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9" fontId="15" fillId="13" borderId="1" xfId="0" applyNumberFormat="1" applyFont="1" applyFill="1" applyBorder="1"/>
    <xf numFmtId="0" fontId="15" fillId="21" borderId="1" xfId="0" applyFont="1" applyFill="1" applyBorder="1"/>
    <xf numFmtId="0" fontId="15" fillId="0" borderId="2" xfId="0" applyFont="1" applyBorder="1" applyAlignment="1">
      <alignment wrapText="1"/>
    </xf>
    <xf numFmtId="0" fontId="26" fillId="6" borderId="1" xfId="0" applyFont="1" applyFill="1" applyBorder="1"/>
    <xf numFmtId="0" fontId="15" fillId="23" borderId="1" xfId="0" applyFont="1" applyFill="1" applyBorder="1"/>
    <xf numFmtId="0" fontId="15" fillId="22" borderId="1" xfId="0" applyFont="1" applyFill="1" applyBorder="1"/>
    <xf numFmtId="0" fontId="15" fillId="2" borderId="5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0" borderId="3" xfId="0" applyFont="1" applyBorder="1" applyAlignment="1">
      <alignment wrapText="1"/>
    </xf>
    <xf numFmtId="0" fontId="15" fillId="2" borderId="21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22" borderId="5" xfId="0" applyFont="1" applyFill="1" applyBorder="1"/>
    <xf numFmtId="0" fontId="15" fillId="2" borderId="7" xfId="0" applyFont="1" applyFill="1" applyBorder="1" applyAlignment="1">
      <alignment horizontal="center"/>
    </xf>
    <xf numFmtId="0" fontId="15" fillId="27" borderId="1" xfId="0" applyFont="1" applyFill="1" applyBorder="1"/>
    <xf numFmtId="0" fontId="15" fillId="2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5" fillId="28" borderId="5" xfId="0" applyFont="1" applyFill="1" applyBorder="1"/>
    <xf numFmtId="9" fontId="15" fillId="0" borderId="4" xfId="1" applyFont="1" applyBorder="1" applyAlignment="1">
      <alignment horizontal="center"/>
    </xf>
    <xf numFmtId="9" fontId="31" fillId="9" borderId="1" xfId="0" applyNumberFormat="1" applyFont="1" applyFill="1" applyBorder="1"/>
    <xf numFmtId="0" fontId="15" fillId="0" borderId="5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26" fillId="0" borderId="18" xfId="0" applyFont="1" applyBorder="1" applyAlignment="1">
      <alignment vertical="center"/>
    </xf>
    <xf numFmtId="0" fontId="15" fillId="0" borderId="18" xfId="0" applyFont="1" applyBorder="1"/>
    <xf numFmtId="0" fontId="15" fillId="2" borderId="7" xfId="0" applyFont="1" applyFill="1" applyBorder="1"/>
    <xf numFmtId="9" fontId="15" fillId="0" borderId="18" xfId="1" applyFont="1" applyBorder="1" applyAlignment="1"/>
    <xf numFmtId="9" fontId="15" fillId="0" borderId="7" xfId="1" applyFont="1" applyBorder="1" applyAlignment="1">
      <alignment horizontal="center"/>
    </xf>
    <xf numFmtId="9" fontId="31" fillId="9" borderId="4" xfId="0" applyNumberFormat="1" applyFont="1" applyFill="1" applyBorder="1" applyAlignment="1">
      <alignment horizontal="center"/>
    </xf>
    <xf numFmtId="0" fontId="15" fillId="6" borderId="18" xfId="0" applyFont="1" applyFill="1" applyBorder="1" applyAlignment="1">
      <alignment wrapText="1"/>
    </xf>
    <xf numFmtId="0" fontId="15" fillId="0" borderId="7" xfId="0" applyFont="1" applyBorder="1"/>
    <xf numFmtId="0" fontId="26" fillId="6" borderId="18" xfId="0" applyFont="1" applyFill="1" applyBorder="1" applyAlignment="1">
      <alignment wrapText="1"/>
    </xf>
    <xf numFmtId="0" fontId="15" fillId="0" borderId="17" xfId="0" applyFont="1" applyBorder="1"/>
    <xf numFmtId="0" fontId="15" fillId="0" borderId="17" xfId="0" applyFont="1" applyBorder="1" applyAlignment="1">
      <alignment horizontal="center"/>
    </xf>
    <xf numFmtId="0" fontId="15" fillId="0" borderId="4" xfId="0" applyFont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0" borderId="4" xfId="0" applyFont="1" applyBorder="1" applyAlignment="1">
      <alignment wrapText="1"/>
    </xf>
    <xf numFmtId="0" fontId="15" fillId="25" borderId="1" xfId="0" applyFont="1" applyFill="1" applyBorder="1"/>
    <xf numFmtId="0" fontId="15" fillId="21" borderId="2" xfId="0" applyFont="1" applyFill="1" applyBorder="1"/>
    <xf numFmtId="0" fontId="26" fillId="6" borderId="2" xfId="0" applyFont="1" applyFill="1" applyBorder="1" applyAlignment="1">
      <alignment horizontal="center"/>
    </xf>
    <xf numFmtId="0" fontId="15" fillId="29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0" fontId="15" fillId="6" borderId="2" xfId="0" applyFont="1" applyFill="1" applyBorder="1"/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 vertical="center"/>
    </xf>
    <xf numFmtId="0" fontId="30" fillId="27" borderId="1" xfId="0" applyFont="1" applyFill="1" applyBorder="1"/>
    <xf numFmtId="0" fontId="30" fillId="29" borderId="1" xfId="0" applyFont="1" applyFill="1" applyBorder="1"/>
    <xf numFmtId="0" fontId="26" fillId="2" borderId="3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9" fontId="29" fillId="9" borderId="1" xfId="0" applyNumberFormat="1" applyFont="1" applyFill="1" applyBorder="1" applyAlignment="1">
      <alignment horizontal="center" vertical="center"/>
    </xf>
    <xf numFmtId="0" fontId="30" fillId="29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/>
    </xf>
    <xf numFmtId="0" fontId="15" fillId="0" borderId="16" xfId="0" applyFont="1" applyBorder="1"/>
    <xf numFmtId="0" fontId="15" fillId="2" borderId="18" xfId="0" applyFont="1" applyFill="1" applyBorder="1"/>
    <xf numFmtId="0" fontId="15" fillId="22" borderId="17" xfId="0" applyFont="1" applyFill="1" applyBorder="1"/>
    <xf numFmtId="0" fontId="15" fillId="0" borderId="4" xfId="0" applyFont="1" applyBorder="1" applyAlignment="1">
      <alignment horizontal="center" vertical="center"/>
    </xf>
    <xf numFmtId="0" fontId="26" fillId="0" borderId="18" xfId="0" applyFont="1" applyBorder="1" applyAlignment="1">
      <alignment wrapText="1"/>
    </xf>
    <xf numFmtId="0" fontId="15" fillId="6" borderId="18" xfId="0" applyFont="1" applyFill="1" applyBorder="1"/>
    <xf numFmtId="0" fontId="26" fillId="0" borderId="26" xfId="0" applyFont="1" applyBorder="1" applyAlignment="1">
      <alignment wrapText="1"/>
    </xf>
    <xf numFmtId="0" fontId="15" fillId="6" borderId="17" xfId="0" applyFont="1" applyFill="1" applyBorder="1"/>
    <xf numFmtId="9" fontId="29" fillId="13" borderId="1" xfId="0" applyNumberFormat="1" applyFont="1" applyFill="1" applyBorder="1" applyAlignment="1">
      <alignment horizontal="center" vertical="center"/>
    </xf>
    <xf numFmtId="0" fontId="15" fillId="30" borderId="4" xfId="0" applyFont="1" applyFill="1" applyBorder="1"/>
    <xf numFmtId="0" fontId="26" fillId="2" borderId="4" xfId="0" applyFont="1" applyFill="1" applyBorder="1" applyAlignment="1">
      <alignment horizontal="center"/>
    </xf>
    <xf numFmtId="0" fontId="30" fillId="27" borderId="1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26" fillId="0" borderId="1" xfId="0" applyFont="1" applyBorder="1"/>
    <xf numFmtId="0" fontId="26" fillId="2" borderId="4" xfId="0" applyFont="1" applyFill="1" applyBorder="1" applyAlignment="1">
      <alignment horizontal="center" wrapText="1"/>
    </xf>
    <xf numFmtId="0" fontId="15" fillId="30" borderId="1" xfId="0" applyFont="1" applyFill="1" applyBorder="1"/>
    <xf numFmtId="0" fontId="30" fillId="27" borderId="1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5" fillId="32" borderId="1" xfId="0" applyFont="1" applyFill="1" applyBorder="1"/>
    <xf numFmtId="0" fontId="15" fillId="32" borderId="1" xfId="0" applyFont="1" applyFill="1" applyBorder="1" applyAlignment="1">
      <alignment horizontal="center"/>
    </xf>
    <xf numFmtId="0" fontId="28" fillId="32" borderId="1" xfId="0" applyFont="1" applyFill="1" applyBorder="1"/>
    <xf numFmtId="0" fontId="26" fillId="2" borderId="3" xfId="0" applyFont="1" applyFill="1" applyBorder="1" applyAlignment="1">
      <alignment wrapText="1"/>
    </xf>
    <xf numFmtId="0" fontId="26" fillId="2" borderId="4" xfId="0" applyFont="1" applyFill="1" applyBorder="1" applyAlignment="1">
      <alignment wrapText="1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center"/>
    </xf>
    <xf numFmtId="0" fontId="18" fillId="26" borderId="1" xfId="0" applyFont="1" applyFill="1" applyBorder="1"/>
    <xf numFmtId="0" fontId="26" fillId="0" borderId="3" xfId="0" applyFont="1" applyBorder="1"/>
    <xf numFmtId="0" fontId="15" fillId="0" borderId="0" xfId="0" applyFont="1"/>
    <xf numFmtId="0" fontId="26" fillId="0" borderId="4" xfId="0" applyFont="1" applyBorder="1"/>
    <xf numFmtId="0" fontId="18" fillId="32" borderId="1" xfId="0" applyFont="1" applyFill="1" applyBorder="1"/>
    <xf numFmtId="9" fontId="15" fillId="0" borderId="5" xfId="1" applyFont="1" applyBorder="1" applyAlignment="1">
      <alignment horizontal="center"/>
    </xf>
    <xf numFmtId="9" fontId="29" fillId="2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6" fillId="0" borderId="5" xfId="0" applyFont="1" applyBorder="1"/>
    <xf numFmtId="0" fontId="30" fillId="2" borderId="17" xfId="0" applyFont="1" applyFill="1" applyBorder="1" applyAlignment="1">
      <alignment horizontal="center" vertical="center"/>
    </xf>
    <xf numFmtId="15" fontId="32" fillId="2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2" borderId="3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0" fillId="0" borderId="18" xfId="0" applyNumberFormat="1" applyBorder="1" applyAlignment="1">
      <alignment horizontal="center" vertical="center"/>
    </xf>
    <xf numFmtId="0" fontId="15" fillId="0" borderId="5" xfId="0" applyFont="1" applyBorder="1"/>
    <xf numFmtId="15" fontId="32" fillId="2" borderId="1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15" fontId="18" fillId="30" borderId="1" xfId="0" applyNumberFormat="1" applyFont="1" applyFill="1" applyBorder="1" applyAlignment="1">
      <alignment horizontal="center"/>
    </xf>
    <xf numFmtId="0" fontId="15" fillId="28" borderId="1" xfId="0" applyFont="1" applyFill="1" applyBorder="1"/>
    <xf numFmtId="0" fontId="30" fillId="28" borderId="1" xfId="0" applyFont="1" applyFill="1" applyBorder="1"/>
    <xf numFmtId="0" fontId="0" fillId="28" borderId="1" xfId="0" applyFill="1" applyBorder="1"/>
    <xf numFmtId="0" fontId="0" fillId="28" borderId="18" xfId="0" applyFill="1" applyBorder="1" applyAlignment="1">
      <alignment horizontal="left" vertical="center"/>
    </xf>
    <xf numFmtId="0" fontId="0" fillId="28" borderId="18" xfId="0" applyFill="1" applyBorder="1" applyAlignment="1">
      <alignment wrapText="1"/>
    </xf>
    <xf numFmtId="0" fontId="15" fillId="2" borderId="4" xfId="0" applyFont="1" applyFill="1" applyBorder="1"/>
    <xf numFmtId="0" fontId="15" fillId="0" borderId="19" xfId="0" applyFont="1" applyBorder="1" applyAlignment="1">
      <alignment vertical="center" wrapText="1"/>
    </xf>
    <xf numFmtId="0" fontId="33" fillId="2" borderId="18" xfId="0" applyFont="1" applyFill="1" applyBorder="1" applyAlignment="1">
      <alignment horizontal="center" vertical="center"/>
    </xf>
    <xf numFmtId="0" fontId="34" fillId="27" borderId="18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5" fontId="15" fillId="2" borderId="18" xfId="0" applyNumberFormat="1" applyFont="1" applyFill="1" applyBorder="1" applyAlignment="1">
      <alignment horizontal="center" vertical="center"/>
    </xf>
    <xf numFmtId="15" fontId="30" fillId="34" borderId="18" xfId="0" applyNumberFormat="1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5" fontId="0" fillId="2" borderId="18" xfId="0" applyNumberForma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/>
    <xf numFmtId="0" fontId="18" fillId="0" borderId="2" xfId="0" applyFont="1" applyBorder="1"/>
    <xf numFmtId="0" fontId="18" fillId="0" borderId="4" xfId="0" applyFont="1" applyBorder="1"/>
    <xf numFmtId="0" fontId="18" fillId="0" borderId="34" xfId="0" applyFont="1" applyBorder="1" applyAlignment="1">
      <alignment horizontal="center"/>
    </xf>
    <xf numFmtId="9" fontId="18" fillId="0" borderId="35" xfId="1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9" fontId="18" fillId="0" borderId="38" xfId="1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9" fontId="18" fillId="0" borderId="40" xfId="1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5" fillId="33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4" xfId="0" applyFont="1" applyFill="1" applyBorder="1" applyAlignment="1">
      <alignment horizontal="center" vertical="center"/>
    </xf>
    <xf numFmtId="0" fontId="0" fillId="27" borderId="44" xfId="0" applyFill="1" applyBorder="1" applyAlignment="1">
      <alignment horizontal="center" vertical="center"/>
    </xf>
    <xf numFmtId="0" fontId="15" fillId="27" borderId="4" xfId="0" applyFont="1" applyFill="1" applyBorder="1" applyAlignment="1">
      <alignment horizontal="center"/>
    </xf>
    <xf numFmtId="0" fontId="26" fillId="4" borderId="2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15" fontId="15" fillId="4" borderId="1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9" fontId="15" fillId="4" borderId="1" xfId="0" applyNumberFormat="1" applyFont="1" applyFill="1" applyBorder="1" applyAlignment="1">
      <alignment horizontal="center"/>
    </xf>
    <xf numFmtId="0" fontId="15" fillId="34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left" vertical="top"/>
    </xf>
    <xf numFmtId="15" fontId="32" fillId="19" borderId="18" xfId="0" applyNumberFormat="1" applyFont="1" applyFill="1" applyBorder="1" applyAlignment="1">
      <alignment horizontal="center" vertical="center"/>
    </xf>
    <xf numFmtId="0" fontId="26" fillId="2" borderId="1" xfId="0" applyFont="1" applyFill="1" applyBorder="1"/>
    <xf numFmtId="0" fontId="15" fillId="20" borderId="1" xfId="0" applyFont="1" applyFill="1" applyBorder="1" applyAlignment="1">
      <alignment horizontal="center"/>
    </xf>
    <xf numFmtId="0" fontId="0" fillId="35" borderId="18" xfId="0" applyFill="1" applyBorder="1" applyAlignment="1">
      <alignment horizontal="center" vertical="center"/>
    </xf>
    <xf numFmtId="0" fontId="15" fillId="35" borderId="1" xfId="0" applyFont="1" applyFill="1" applyBorder="1"/>
    <xf numFmtId="0" fontId="15" fillId="35" borderId="7" xfId="0" applyFont="1" applyFill="1" applyBorder="1"/>
    <xf numFmtId="0" fontId="15" fillId="35" borderId="4" xfId="0" applyFont="1" applyFill="1" applyBorder="1" applyAlignment="1">
      <alignment horizontal="center"/>
    </xf>
    <xf numFmtId="0" fontId="15" fillId="35" borderId="1" xfId="0" applyFont="1" applyFill="1" applyBorder="1" applyAlignment="1">
      <alignment horizontal="center"/>
    </xf>
    <xf numFmtId="0" fontId="15" fillId="35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15" fillId="25" borderId="1" xfId="0" applyFont="1" applyFill="1" applyBorder="1" applyAlignment="1">
      <alignment horizontal="center"/>
    </xf>
    <xf numFmtId="0" fontId="0" fillId="2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6" fillId="0" borderId="21" xfId="0" applyFont="1" applyBorder="1"/>
    <xf numFmtId="0" fontId="26" fillId="0" borderId="18" xfId="0" applyFont="1" applyBorder="1"/>
    <xf numFmtId="0" fontId="26" fillId="19" borderId="5" xfId="0" applyFont="1" applyFill="1" applyBorder="1"/>
    <xf numFmtId="0" fontId="26" fillId="19" borderId="18" xfId="0" applyFont="1" applyFill="1" applyBorder="1"/>
    <xf numFmtId="0" fontId="18" fillId="0" borderId="18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/>
    </xf>
    <xf numFmtId="0" fontId="15" fillId="37" borderId="1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left" vertical="center"/>
    </xf>
    <xf numFmtId="0" fontId="30" fillId="2" borderId="18" xfId="0" applyFont="1" applyFill="1" applyBorder="1"/>
    <xf numFmtId="0" fontId="30" fillId="2" borderId="23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26" fillId="0" borderId="16" xfId="0" applyFont="1" applyBorder="1"/>
    <xf numFmtId="0" fontId="15" fillId="26" borderId="4" xfId="0" applyFont="1" applyFill="1" applyBorder="1" applyAlignment="1">
      <alignment horizontal="center"/>
    </xf>
    <xf numFmtId="0" fontId="30" fillId="30" borderId="18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30" fillId="0" borderId="18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22" fillId="26" borderId="1" xfId="0" applyFont="1" applyFill="1" applyBorder="1" applyAlignment="1">
      <alignment horizontal="center" vertical="center"/>
    </xf>
    <xf numFmtId="0" fontId="22" fillId="26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8" fillId="0" borderId="45" xfId="0" applyFont="1" applyBorder="1"/>
    <xf numFmtId="0" fontId="18" fillId="24" borderId="1" xfId="0" applyFont="1" applyFill="1" applyBorder="1"/>
    <xf numFmtId="0" fontId="36" fillId="0" borderId="1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12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15" fillId="30" borderId="17" xfId="0" applyFont="1" applyFill="1" applyBorder="1" applyAlignment="1">
      <alignment horizontal="center"/>
    </xf>
    <xf numFmtId="0" fontId="15" fillId="30" borderId="4" xfId="0" applyFont="1" applyFill="1" applyBorder="1" applyAlignment="1">
      <alignment horizontal="center"/>
    </xf>
    <xf numFmtId="0" fontId="15" fillId="38" borderId="1" xfId="0" applyFont="1" applyFill="1" applyBorder="1"/>
    <xf numFmtId="0" fontId="15" fillId="0" borderId="21" xfId="0" applyFont="1" applyBorder="1"/>
    <xf numFmtId="0" fontId="26" fillId="0" borderId="24" xfId="0" applyFont="1" applyBorder="1"/>
    <xf numFmtId="0" fontId="30" fillId="0" borderId="48" xfId="0" applyFont="1" applyBorder="1"/>
    <xf numFmtId="0" fontId="15" fillId="0" borderId="23" xfId="0" applyFont="1" applyBorder="1"/>
    <xf numFmtId="9" fontId="15" fillId="0" borderId="4" xfId="1" applyFont="1" applyFill="1" applyBorder="1" applyAlignment="1">
      <alignment horizontal="center"/>
    </xf>
    <xf numFmtId="9" fontId="29" fillId="0" borderId="1" xfId="0" applyNumberFormat="1" applyFont="1" applyBorder="1" applyAlignment="1">
      <alignment horizontal="center" vertical="center"/>
    </xf>
    <xf numFmtId="0" fontId="30" fillId="0" borderId="0" xfId="0" applyFont="1"/>
    <xf numFmtId="0" fontId="3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6" fillId="0" borderId="18" xfId="1" applyFont="1" applyBorder="1" applyAlignment="1">
      <alignment horizontal="center" wrapText="1"/>
    </xf>
    <xf numFmtId="0" fontId="26" fillId="0" borderId="5" xfId="0" applyFont="1" applyBorder="1" applyAlignment="1">
      <alignment horizontal="center" wrapText="1"/>
    </xf>
    <xf numFmtId="0" fontId="26" fillId="0" borderId="7" xfId="0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4" xfId="0" applyFont="1" applyBorder="1" applyAlignment="1">
      <alignment horizontal="center" wrapText="1"/>
    </xf>
    <xf numFmtId="164" fontId="29" fillId="13" borderId="2" xfId="0" applyNumberFormat="1" applyFont="1" applyFill="1" applyBorder="1" applyAlignment="1">
      <alignment horizontal="center" vertical="center"/>
    </xf>
    <xf numFmtId="164" fontId="29" fillId="13" borderId="4" xfId="0" applyNumberFormat="1" applyFont="1" applyFill="1" applyBorder="1" applyAlignment="1">
      <alignment horizontal="center" vertical="center"/>
    </xf>
    <xf numFmtId="0" fontId="26" fillId="33" borderId="5" xfId="0" applyFont="1" applyFill="1" applyBorder="1" applyAlignment="1">
      <alignment horizontal="center"/>
    </xf>
    <xf numFmtId="0" fontId="26" fillId="33" borderId="6" xfId="0" applyFont="1" applyFill="1" applyBorder="1" applyAlignment="1">
      <alignment horizontal="center"/>
    </xf>
    <xf numFmtId="0" fontId="26" fillId="33" borderId="7" xfId="0" applyFont="1" applyFill="1" applyBorder="1" applyAlignment="1">
      <alignment horizontal="center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1" borderId="5" xfId="0" applyFont="1" applyFill="1" applyBorder="1" applyAlignment="1">
      <alignment horizontal="center"/>
    </xf>
    <xf numFmtId="0" fontId="28" fillId="21" borderId="6" xfId="0" applyFont="1" applyFill="1" applyBorder="1" applyAlignment="1">
      <alignment horizontal="center"/>
    </xf>
    <xf numFmtId="0" fontId="28" fillId="21" borderId="7" xfId="0" applyFont="1" applyFill="1" applyBorder="1" applyAlignment="1">
      <alignment horizontal="center"/>
    </xf>
    <xf numFmtId="0" fontId="28" fillId="33" borderId="19" xfId="0" applyFont="1" applyFill="1" applyBorder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28" fillId="33" borderId="20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21" borderId="19" xfId="0" applyFont="1" applyFill="1" applyBorder="1" applyAlignment="1">
      <alignment horizontal="center"/>
    </xf>
    <xf numFmtId="0" fontId="26" fillId="21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8" fillId="31" borderId="21" xfId="0" applyFont="1" applyFill="1" applyBorder="1" applyAlignment="1">
      <alignment horizontal="center"/>
    </xf>
    <xf numFmtId="0" fontId="28" fillId="31" borderId="25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8" fillId="33" borderId="5" xfId="0" applyFont="1" applyFill="1" applyBorder="1" applyAlignment="1">
      <alignment horizontal="center"/>
    </xf>
    <xf numFmtId="0" fontId="28" fillId="33" borderId="6" xfId="0" applyFont="1" applyFill="1" applyBorder="1" applyAlignment="1">
      <alignment horizontal="center"/>
    </xf>
    <xf numFmtId="0" fontId="28" fillId="33" borderId="7" xfId="0" applyFont="1" applyFill="1" applyBorder="1" applyAlignment="1">
      <alignment horizontal="center"/>
    </xf>
    <xf numFmtId="0" fontId="26" fillId="0" borderId="1" xfId="0" applyFont="1" applyBorder="1" applyAlignment="1">
      <alignment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1" fillId="32" borderId="19" xfId="0" applyFont="1" applyFill="1" applyBorder="1" applyAlignment="1">
      <alignment horizontal="center" vertical="center"/>
    </xf>
    <xf numFmtId="0" fontId="21" fillId="32" borderId="0" xfId="0" applyFont="1" applyFill="1" applyAlignment="1">
      <alignment horizontal="center" vertical="center"/>
    </xf>
    <xf numFmtId="0" fontId="21" fillId="32" borderId="20" xfId="0" applyFont="1" applyFill="1" applyBorder="1" applyAlignment="1">
      <alignment horizontal="center" vertical="center"/>
    </xf>
    <xf numFmtId="0" fontId="21" fillId="32" borderId="16" xfId="0" applyFont="1" applyFill="1" applyBorder="1" applyAlignment="1">
      <alignment horizontal="center" vertical="center"/>
    </xf>
    <xf numFmtId="0" fontId="21" fillId="32" borderId="29" xfId="0" applyFont="1" applyFill="1" applyBorder="1" applyAlignment="1">
      <alignment horizontal="center" vertical="center"/>
    </xf>
    <xf numFmtId="0" fontId="21" fillId="32" borderId="17" xfId="0" applyFont="1" applyFill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21" fillId="31" borderId="16" xfId="0" applyFont="1" applyFill="1" applyBorder="1" applyAlignment="1">
      <alignment horizontal="center" vertical="center"/>
    </xf>
    <xf numFmtId="0" fontId="21" fillId="31" borderId="29" xfId="0" applyFont="1" applyFill="1" applyBorder="1" applyAlignment="1">
      <alignment horizontal="center" vertical="center"/>
    </xf>
    <xf numFmtId="0" fontId="21" fillId="31" borderId="17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21" fillId="21" borderId="5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1" fillId="21" borderId="7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/>
    </xf>
    <xf numFmtId="0" fontId="20" fillId="13" borderId="6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1" fillId="31" borderId="19" xfId="0" applyFont="1" applyFill="1" applyBorder="1" applyAlignment="1">
      <alignment horizontal="center" vertical="center"/>
    </xf>
    <xf numFmtId="0" fontId="21" fillId="31" borderId="0" xfId="0" applyFont="1" applyFill="1" applyAlignment="1">
      <alignment horizontal="center" vertical="center"/>
    </xf>
    <xf numFmtId="0" fontId="21" fillId="31" borderId="20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C85E6"/>
      <color rgb="FFF57F7F"/>
      <color rgb="FFE8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ocumenttasks/documenttask1.xml><?xml version="1.0" encoding="utf-8"?>
<Tasks xmlns="http://schemas.microsoft.com/office/tasks/2019/documenttasks">
  <Task id="{C3A1C80E-A1F1-4604-8255-4D391F28BFFF}">
    <Anchor>
      <Comment id="{B3AA455E-7A63-4E6C-B26E-26E3546FB237}"/>
    </Anchor>
    <History>
      <Event time="2022-03-04T14:32:49.34" id="{920B0E77-F6BF-49DF-B8A0-F46CCBA9E50F}">
        <Attribution userId="S::nherrera6@slb.com::eea3070a-0d6a-426c-875b-82fd280771fd" userName="Nadia Herrera" userProvider="AD"/>
        <Anchor>
          <Comment id="{B3AA455E-7A63-4E6C-B26E-26E3546FB237}"/>
        </Anchor>
        <Create/>
      </Event>
      <Event time="2022-03-04T14:32:49.34" id="{BDB243D0-8244-45CF-B6AB-F507D9A545EA}">
        <Attribution userId="S::nherrera6@slb.com::eea3070a-0d6a-426c-875b-82fd280771fd" userName="Nadia Herrera" userProvider="AD"/>
        <Anchor>
          <Comment id="{B3AA455E-7A63-4E6C-B26E-26E3546FB237}"/>
        </Anchor>
        <Assign userId="S::NMedina3@slb.com::3ec044f3-c5a6-4540-ac38-85930e824ab5" userName="Nereida Medina" userProvider="AD"/>
      </Event>
      <Event time="2022-03-04T14:32:49.34" id="{3A3D897D-7545-40CB-8EC3-1384C1C12D08}">
        <Attribution userId="S::nherrera6@slb.com::eea3070a-0d6a-426c-875b-82fd280771fd" userName="Nadia Herrera" userProvider="AD"/>
        <Anchor>
          <Comment id="{B3AA455E-7A63-4E6C-B26E-26E3546FB237}"/>
        </Anchor>
        <SetTitle title="@Nereida Medina @Juan Barahona Por favor su gentil ayuda colocando en el server las propuestas, notificaciones&amp; resoluciones en el server faltantes en las columnas E y F"/>
      </Event>
    </History>
  </Task>
  <Task id="{CC517E87-9FBD-4CD5-A807-47E12860B98C}">
    <Anchor>
      <Comment id="{33F772A6-CE58-44CA-BED6-9351DC10A8C4}"/>
    </Anchor>
    <History>
      <Event time="2022-03-04T14:31:38.88" id="{A863AEA7-A478-4871-A21B-0A475FB90E8A}">
        <Attribution userId="S::nherrera6@slb.com::eea3070a-0d6a-426c-875b-82fd280771fd" userName="Nadia Herrera" userProvider="AD"/>
        <Anchor>
          <Comment id="{33F772A6-CE58-44CA-BED6-9351DC10A8C4}"/>
        </Anchor>
        <Create/>
      </Event>
      <Event time="2022-03-04T14:31:38.88" id="{A72A2ED3-64E1-4E66-A4EF-AFFF3FF35100}">
        <Attribution userId="S::nherrera6@slb.com::eea3070a-0d6a-426c-875b-82fd280771fd" userName="Nadia Herrera" userProvider="AD"/>
        <Anchor>
          <Comment id="{33F772A6-CE58-44CA-BED6-9351DC10A8C4}"/>
        </Anchor>
        <Assign userId="S::RGalarraga@slb.com::58571fc4-e0b6-42e0-93e6-e87a68db9610" userName="Ruben Dario Segovia Galarraga" userProvider="AD"/>
      </Event>
      <Event time="2022-03-04T14:31:38.88" id="{1BC2B090-ACC5-4D6C-A929-9A3F335D4D4E}">
        <Attribution userId="S::nherrera6@slb.com::eea3070a-0d6a-426c-875b-82fd280771fd" userName="Nadia Herrera" userProvider="AD"/>
        <Anchor>
          <Comment id="{33F772A6-CE58-44CA-BED6-9351DC10A8C4}"/>
        </Anchor>
        <SetTitle title="@Ruben Dario Segovia Galarraga @Danny Rafael Campana Alvarez Por favor su gentil ayuda con el archivo en el server de los sumarios que consten con la revisión de Ing. y faltantes en la presente columna"/>
      </Event>
    </History>
  </Task>
</Tasks>
</file>

<file path=xl/documenttasks/documenttask2.xml><?xml version="1.0" encoding="utf-8"?>
<Tasks xmlns="http://schemas.microsoft.com/office/tasks/2019/documenttasks">
  <Task id="{E987CC35-88E5-4D9F-BD91-70061F6EDDC8}">
    <Anchor>
      <Comment id="{60DF1940-30C5-4DF0-B9BB-6F092349200D}"/>
    </Anchor>
    <History>
      <Event time="2023-09-06T20:10:01.97" id="{1B84F53E-987B-4756-8E94-0B97FB738044}">
        <Attribution userId="S::NHerrera6@slb.com::eea3070a-0d6a-426c-875b-82fd280771fd" userName="Nadia Herrera" userProvider="AD"/>
        <Anchor>
          <Comment id="{60DF1940-30C5-4DF0-B9BB-6F092349200D}"/>
        </Anchor>
        <Create/>
      </Event>
      <Event time="2023-09-06T20:10:01.97" id="{B72AF38D-1E1B-4A29-938F-9DF3D6DD2126}">
        <Attribution userId="S::NHerrera6@slb.com::eea3070a-0d6a-426c-875b-82fd280771fd" userName="Nadia Herrera" userProvider="AD"/>
        <Anchor>
          <Comment id="{60DF1940-30C5-4DF0-B9BB-6F092349200D}"/>
        </Anchor>
        <Assign userId="S::DAyala8@slb.com::1ca43f4b-7c84-43f8-b6be-12d019959ded" userName="Denisse Ayala" userProvider="AD"/>
      </Event>
      <Event time="2023-09-06T20:10:01.97" id="{051B94B5-3CDF-4CC1-997F-55FFB3FEDAB5}">
        <Attribution userId="S::NHerrera6@slb.com::eea3070a-0d6a-426c-875b-82fd280771fd" userName="Nadia Herrera" userProvider="AD"/>
        <Anchor>
          <Comment id="{60DF1940-30C5-4DF0-B9BB-6F092349200D}"/>
        </Anchor>
        <SetTitle title="@Denisse Ayala @Lizbeth Guillca @Hugo Vasquez @Cinthia Abigail Yaselga Quilca su gentil ayuda con la carga de los Post mortem Correspondientes "/>
      </Event>
      <Event time="2023-09-25T03:11:11.46" id="{31DD1155-99CD-4465-839A-E6CDEC14B0B5}">
        <Attribution userId="S::cbriones@slb.com::cabccf24-b37e-4042-ab73-c4ea270aca04" userName="Cesar Briones" userProvider="AD"/>
        <Progress percentComplete="100"/>
      </Event>
      <Event time="2023-09-25T03:11:24.55" id="{E00C4DF0-C889-4408-86B0-759EF23D99E5}">
        <Attribution userId="S::cbriones@slb.com::cabccf24-b37e-4042-ab73-c4ea270aca04" userName="Cesar Briones" userProvider="AD"/>
        <Progress percentComplete="0"/>
      </Event>
    </History>
  </Task>
  <Task id="{BB17B57B-A6C9-4195-9F97-273DC91389EE}">
    <Anchor>
      <Comment id="{A9EF3664-500D-4200-B706-F81C411A8D1A}"/>
    </Anchor>
    <History>
      <Event time="2022-03-02T17:18:06.09" id="{E642158C-11C2-4848-B1C2-289C87400C0B}">
        <Attribution userId="S::NHerrera6@slb.com::eea3070a-0d6a-426c-875b-82fd280771fd" userName="Nadia Herrera" userProvider="AD"/>
        <Anchor>
          <Comment id="{A9EF3664-500D-4200-B706-F81C411A8D1A}"/>
        </Anchor>
        <Create/>
      </Event>
      <Event time="2022-03-02T17:18:06.09" id="{EBA57065-2478-486C-8D97-1C63E0B3AA2F}">
        <Attribution userId="S::NHerrera6@slb.com::eea3070a-0d6a-426c-875b-82fd280771fd" userName="Nadia Herrera" userProvider="AD"/>
        <Anchor>
          <Comment id="{A9EF3664-500D-4200-B706-F81C411A8D1A}"/>
        </Anchor>
        <Assign userId="S::RParedes4@slb.com::f85a99bb-9337-4a08-aa2b-1ab326774e1e" userName="Raul Paredes" userProvider="AD"/>
      </Event>
      <Event time="2022-03-02T17:18:06.09" id="{EF599F55-3096-4C43-AF96-6B381C8D54F9}">
        <Attribution userId="S::NHerrera6@slb.com::eea3070a-0d6a-426c-875b-82fd280771fd" userName="Nadia Herrera" userProvider="AD"/>
        <Anchor>
          <Comment id="{A9EF3664-500D-4200-B706-F81C411A8D1A}"/>
        </Anchor>
        <SetTitle title="@Raul Paredes Por favor tu ayuda completando la información del Post mortem"/>
      </Event>
    </History>
  </Task>
  <Task id="{C1F41AAD-155E-4496-BC69-1093B4013C7E}">
    <Anchor>
      <Comment id="{7A2B1583-9EB0-40E5-85B2-BE237186766D}"/>
    </Anchor>
    <History>
      <Event time="2021-11-05T17:18:36.20" id="{EDDDA524-F785-4AB7-8EC6-41F3E2FE50CE}">
        <Attribution userId="S::NHerrera6@slb.com::eea3070a-0d6a-426c-875b-82fd280771fd" userName="Nadia Herrera" userProvider="AD"/>
        <Anchor>
          <Comment id="{7A2B1583-9EB0-40E5-85B2-BE237186766D}"/>
        </Anchor>
        <Create/>
      </Event>
      <Event time="2021-11-05T17:18:36.20" id="{20CAE95A-C520-4C22-9187-52CA48A078B8}">
        <Attribution userId="S::NHerrera6@slb.com::eea3070a-0d6a-426c-875b-82fd280771fd" userName="Nadia Herrera" userProvider="AD"/>
        <Anchor>
          <Comment id="{7A2B1583-9EB0-40E5-85B2-BE237186766D}"/>
        </Anchor>
        <Assign userId="S::CVilla84@slb.com::40027587-c2d1-4cfe-992a-fac8a1546cbe" userName="Carlos Villa" userProvider="AD"/>
      </Event>
      <Event time="2021-11-05T17:18:36.20" id="{7A6BD3E7-6B32-442B-A5F4-2A3A2FD3A19E}">
        <Attribution userId="S::NHerrera6@slb.com::eea3070a-0d6a-426c-875b-82fd280771fd" userName="Nadia Herrera" userProvider="AD"/>
        <Anchor>
          <Comment id="{7A2B1583-9EB0-40E5-85B2-BE237186766D}"/>
        </Anchor>
        <SetTitle title="@Carlos Villa @Johanna del Cisne Gallegos Apolo @Yeniffer Lopez Ruiz Por favor su ayuda con los post mortem del mes de octubre . Gracias"/>
      </Event>
    </History>
  </Task>
  <Task id="{E2DAE9F6-0532-42DB-8346-747BA098A955}">
    <Anchor>
      <Comment id="{BD121A8A-0F32-4CAF-8A62-21D6C23707B3}"/>
    </Anchor>
    <History>
      <Event time="2022-02-07T21:59:39.84" id="{DFD893D6-6508-41FD-8AEF-B7D6BB3EC786}">
        <Attribution userId="S::NHerrera6@slb.com::eea3070a-0d6a-426c-875b-82fd280771fd" userName="Nadia Herrera" userProvider="AD"/>
        <Anchor>
          <Comment id="{BD121A8A-0F32-4CAF-8A62-21D6C23707B3}"/>
        </Anchor>
        <Create/>
      </Event>
      <Event time="2022-02-07T21:59:39.84" id="{6F410424-2ADA-47F1-B43C-C2CB4D99B0C8}">
        <Attribution userId="S::NHerrera6@slb.com::eea3070a-0d6a-426c-875b-82fd280771fd" userName="Nadia Herrera" userProvider="AD"/>
        <Anchor>
          <Comment id="{BD121A8A-0F32-4CAF-8A62-21D6C23707B3}"/>
        </Anchor>
        <Assign userId="S::JApolo@slb.com::d81eaa19-ab2e-439b-a361-d01141cb8fe0" userName="Johanna del Cisne Gallegos Apolo" userProvider="AD"/>
      </Event>
      <Event time="2022-02-07T21:59:39.84" id="{57138AD7-36C5-4A5E-BE51-B26008765F75}">
        <Attribution userId="S::NHerrera6@slb.com::eea3070a-0d6a-426c-875b-82fd280771fd" userName="Nadia Herrera" userProvider="AD"/>
        <Anchor>
          <Comment id="{BD121A8A-0F32-4CAF-8A62-21D6C23707B3}"/>
        </Anchor>
        <SetTitle title="@Johanna del Cisne Gallegos Apolo @Yeniffer Lopez Ruiz @Carlos Villa Por favor su apoyo con la revisión y elaboración de los post mortem correspondientes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yron Baca" id="{6A82E5C3-C48E-4E21-B1E0-3869B330511C}" userId="BBaca3@slb.com" providerId="PeoplePicker"/>
  <person displayName="Johanna del Cisne Gallegos Apolo" id="{CF101BB9-13E9-4BF7-ACD7-B45DD7148FDE}" userId="JApolo@slb.com" providerId="PeoplePicker"/>
  <person displayName="Yeniffer Lopez Ruiz" id="{A886CB2A-01B1-44A3-B18A-DA735CAA2E23}" userId="YRuiz2@slb.com" providerId="PeoplePicker"/>
  <person displayName="Denisse Ayala" id="{6C9B2086-BED6-4137-A81B-FD4640EFFA73}" userId="DAyala8@slb.com" providerId="PeoplePicker"/>
  <person displayName="Carlos Villa" id="{0AD0DF34-B9DD-4085-9B00-73C03F00044D}" userId="CVilla84@slb.com" providerId="PeoplePicker"/>
  <person displayName="Cinthia Abigail Yaselga Quilca" id="{713D5A5F-31D9-43AB-8CF1-07457426118D}" userId="CYaselga@slb.com" providerId="PeoplePicker"/>
  <person displayName="Jose Luis Romero Arias" id="{1BB5A7D3-EF77-49A0-B639-48ACFE29BF1B}" userId="JArias12@slb.com" providerId="PeoplePicker"/>
  <person displayName="Lizbeth Guillca" id="{F1579824-303D-4FB8-8D80-A4135A32EDF2}" userId="LGuillca@slb.com" providerId="PeoplePicker"/>
  <person displayName="Nereida Medina" id="{3CD456C1-9DBC-47B1-8D0E-68D8EE1009F0}" userId="NMedina3@slb.com" providerId="PeoplePicker"/>
  <person displayName="Einstein Andrade" id="{8E8C3B6D-BD12-4DA9-9CF2-0636A7386BCA}" userId="EAndrade7@slb.com" providerId="PeoplePicker"/>
  <person displayName="Hugo Guevara" id="{7AEB9000-B494-4DB3-B822-0CB565BDBDC7}" userId="HGuevara4@slb.com" providerId="PeoplePicker"/>
  <person displayName="Hugo Vasquez" id="{F879B2E0-8C71-4EDE-905B-E95E29A9CABD}" userId="HVasquez7@slb.com" providerId="PeoplePicker"/>
  <person displayName="Javier Dario Anaya Barrera" id="{9FF7DE8D-3C46-4E28-B109-72508521915D}" userId="JBarrera3@slb.com" providerId="PeoplePicker"/>
  <person displayName="Luis Toledo Barrios" id="{D2414FB6-132C-4149-B6F4-7E9B76A62DCB}" userId="LBarrios2@slb.com" providerId="PeoplePicker"/>
  <person displayName="Nadia Herrera" id="{2A94E566-E158-4286-85F0-DF06CB358B65}" userId="NHerrera6@slb.com" providerId="PeoplePicker"/>
  <person displayName="Raul Paredes" id="{6F3E531D-7EAF-466B-8D5A-D4E012E13333}" userId="RParedes4@slb.com" providerId="PeoplePicker"/>
  <person displayName="Richard Torres" id="{2F811FD2-CA1C-459D-AC82-66729D3F8D25}" userId="RTorres38@slb.com" providerId="PeoplePicker"/>
  <person displayName="Danny Rafael Campana Alvarez" id="{10E9DCCB-F581-47B7-BCAE-71E64B507E54}" userId="DAlvarez10@slb.com" providerId="PeoplePicker"/>
  <person displayName="Juan Barahona" id="{74FA880A-5E9B-44EB-89A8-F3856BE2C4CB}" userId="JBarahona3@slb.com" providerId="PeoplePicker"/>
  <person displayName="Marco Patricio Salazar Herrera" id="{928EE005-50E0-41B8-963C-E0FDC1FB6102}" userId="MHerrera92@slb.com" providerId="PeoplePicker"/>
  <person displayName="Ruben Dario Segovia Galarraga" id="{6F49E122-1DE0-42D5-A33E-86100EB28794}" userId="RGalarraga@slb.com" providerId="PeoplePicker"/>
  <person displayName="Edwin Alban Martinez" id="{8F0F9C55-95E9-4820-BEB4-53AE10C1256E}" userId="EMartinez47@slb.com" providerId="PeoplePicker"/>
  <person displayName="Byron Mauricio Perez Rodriguez" id="{2B846FB5-ED19-4600-AE52-35E499ECE24F}" userId="BRodriguez21@slb.com" providerId="PeoplePicker"/>
  <person displayName="Nereida Medina" id="{3071DF56-872F-4A00-9F28-1E75261213F5}" userId="S::NMedina3@slb.com::3ec044f3-c5a6-4540-ac38-85930e824ab5" providerId="AD"/>
  <person displayName="Nereida Medina" id="{6E3A92FE-7DF1-4355-BB2D-CFFE109EAC5A}" userId="S::nmedina3@slb.com::3ec044f3-c5a6-4540-ac38-85930e824ab5" providerId="AD"/>
  <person displayName="Nadia Herrera" id="{69E0A99A-F9DD-4A0F-B127-52DE1865EE08}" userId="S::NHerrera6@slb.com::eea3070a-0d6a-426c-875b-82fd280771fd" providerId="AD"/>
  <person displayName="Javier Dario Anaya Barrera" id="{2CC64F7A-571D-4F44-ADB7-FFBAEFE5135C}" userId="S::jbarrera3@slb.com::67de2542-f12a-434c-9f6d-65c62f0e960a" providerId="AD"/>
  <person displayName="Nadia Herrera" id="{2A11C038-C46D-42EE-9BF6-709941E196CC}" userId="S::nherrera6@slb.com::eea3070a-0d6a-426c-875b-82fd280771fd" providerId="AD"/>
  <person displayName="Edwin Alban Martinez" id="{FA0E2845-43F1-497F-A6BE-2C818A505076}" userId="S::EMartinez47@slb.com::a1e0d286-28e4-4752-b77e-523ab5230ac3" providerId="AD"/>
  <person displayName="Edwin Alban Martinez" id="{DC0A6B26-866A-4AC9-B638-FCF525BE5ECB}" userId="S::emartinez47@slb.com::a1e0d286-28e4-4752-b77e-523ab5230ac3" providerId="AD"/>
  <person displayName="Byron Mauricio Perez Rodriguez" id="{58D87AE9-851E-4A04-A7B4-BBC8300CAF6A}" userId="S::brodriguez21@slb.com::6db8d6d6-86cf-44d2-8451-25fec26d94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10-01T18:21:06.09" personId="{69E0A99A-F9DD-4A0F-B127-52DE1865EE08}" id="{926C4C70-8E30-45B1-9594-F6C6B1A715EA}">
    <text>pendiente RD 1 Y 2</text>
  </threadedComment>
  <threadedComment ref="I51" dT="2021-12-07T18:24:28.06" personId="{2A11C038-C46D-42EE-9BF6-709941E196CC}" id="{35452DF0-0BA0-490A-BDED-625A29915AC2}">
    <text>FALTA REPORTE DIARIO #1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9" dT="2021-10-01T18:21:06.09" personId="{69E0A99A-F9DD-4A0F-B127-52DE1865EE08}" id="{AFC51A6A-99CD-4476-BEA9-B88FC40FFA51}">
    <text>pendiente RD 1 Y 2</text>
  </threadedComment>
  <threadedComment ref="H54" dT="2021-12-07T18:24:28.06" personId="{2A11C038-C46D-42EE-9BF6-709941E196CC}" id="{5388A0CB-C4D3-459B-86B3-5386EFB3EB03}">
    <text>FALTA REPORTE DIARIO #1</text>
  </threadedComment>
  <threadedComment ref="F69" dT="2022-03-04T14:32:48.26" personId="{2A11C038-C46D-42EE-9BF6-709941E196CC}" id="{B3AA455E-7A63-4E6C-B26E-26E3546FB237}">
    <text xml:space="preserve">@Nereida Medina @Juan Barahona Por favor su gentil ayuda colocando en el server las propuestas, notificaciones&amp; resoluciones en el server faltantes en las columnas E y F </text>
    <mentions>
      <mention mentionpersonId="{3CD456C1-9DBC-47B1-8D0E-68D8EE1009F0}" mentionId="{84D540D4-D091-4A21-A125-7C7E5BC08373}" startIndex="0" length="15"/>
      <mention mentionpersonId="{74FA880A-5E9B-44EB-89A8-F3856BE2C4CB}" mentionId="{2747384F-8476-482D-BF31-7600646F9456}" startIndex="16" length="14"/>
    </mentions>
  </threadedComment>
  <threadedComment ref="I69" dT="2022-03-04T14:31:37.87" personId="{2A11C038-C46D-42EE-9BF6-709941E196CC}" id="{33F772A6-CE58-44CA-BED6-9351DC10A8C4}">
    <text xml:space="preserve">@Ruben Dario Segovia Galarraga @Danny Rafael Campana Alvarez  Por favor su gentil ayuda con el archivo en el server de los sumarios que consten con la revisión de Ing. y faltantes en la presente columna </text>
    <mentions>
      <mention mentionpersonId="{6F49E122-1DE0-42D5-A33E-86100EB28794}" mentionId="{44BF2254-7A5E-4211-A25C-53AB8E942F03}" startIndex="0" length="30"/>
      <mention mentionpersonId="{10E9DCCB-F581-47B7-BCAE-71E64B507E54}" mentionId="{4487FD4E-D2F9-4919-8833-449261CAE3BA}" startIndex="31" length="29"/>
    </mentions>
  </threadedComment>
  <threadedComment ref="F109" dT="2022-06-30T19:18:17.93" personId="{6E3A92FE-7DF1-4355-BB2D-CFFE109EAC5A}" id="{4030FB91-EA52-4A66-BCB3-C8DA0FD0740C}">
    <text>done</text>
  </threadedComment>
  <threadedComment ref="M109" dT="2022-06-30T19:18:24.21" personId="{6E3A92FE-7DF1-4355-BB2D-CFFE109EAC5A}" id="{44182E8D-FA01-40F3-9030-A0C9CD6F4323}">
    <text>done</text>
  </threadedComment>
  <threadedComment ref="F111" dT="2022-06-30T19:18:34.88" personId="{6E3A92FE-7DF1-4355-BB2D-CFFE109EAC5A}" id="{2F231B9E-ABA7-494E-AEEE-D6F7EA1B3D2F}">
    <text>ok</text>
  </threadedComment>
  <threadedComment ref="F131" dT="2022-06-30T19:35:22.07" personId="{6E3A92FE-7DF1-4355-BB2D-CFFE109EAC5A}" id="{FE513799-23B3-4E67-A168-80A1FCCF2328}">
    <text>done</text>
  </threadedComment>
  <threadedComment ref="F151" dT="2022-09-07T23:02:49.60" personId="{69E0A99A-F9DD-4A0F-B127-52DE1865EE08}" id="{47B184F2-BDA9-4E9B-94AD-82729001CF22}">
    <text>@Richard Torres @Juan Barahona @Nereida Medina Su gentil apoyo subiendo al server las notificaciones de los pozo para e Q3 . Gracias</text>
    <mentions>
      <mention mentionpersonId="{2F811FD2-CA1C-459D-AC82-66729D3F8D25}" mentionId="{A9E91A93-8286-4908-B3DD-F394E98E150E}" startIndex="0" length="15"/>
      <mention mentionpersonId="{74FA880A-5E9B-44EB-89A8-F3856BE2C4CB}" mentionId="{C347E51A-3B73-47A1-A811-6BCE34CB8482}" startIndex="16" length="14"/>
      <mention mentionpersonId="{3CD456C1-9DBC-47B1-8D0E-68D8EE1009F0}" mentionId="{0F511B3F-7725-435C-8ED9-2F1A77045A45}" startIndex="31" length="15"/>
    </mentions>
  </threadedComment>
  <threadedComment ref="F152" dT="2022-09-19T16:14:27.06" personId="{6E3A92FE-7DF1-4355-BB2D-CFFE109EAC5A}" id="{139E123E-8C23-430D-A61D-3A2883839826}">
    <text>ok</text>
  </threadedComment>
  <threadedComment ref="F153" dT="2022-09-19T16:15:11.89" personId="{6E3A92FE-7DF1-4355-BB2D-CFFE109EAC5A}" id="{A64CD7A6-8001-4DDE-BDFD-D9A2F330B76E}">
    <text>GP 4</text>
  </threadedComment>
  <threadedComment ref="F154" dT="2022-09-19T16:17:36.94" personId="{6E3A92FE-7DF1-4355-BB2D-CFFE109EAC5A}" id="{1217A9EA-C995-4654-9C4E-681F0942767A}">
    <text>done</text>
  </threadedComment>
  <threadedComment ref="F155" dT="2022-09-19T16:18:04.05" personId="{6E3A92FE-7DF1-4355-BB2D-CFFE109EAC5A}" id="{2579E85F-9055-4AAD-B8E0-0BA20F54986D}">
    <text>TSC 105</text>
  </threadedComment>
  <threadedComment ref="F156" dT="2022-09-19T17:31:54.81" personId="{3071DF56-872F-4A00-9F28-1E75261213F5}" id="{0BA26B47-E5B0-4D87-9793-D6005969E030}">
    <text>Done</text>
  </threadedComment>
  <threadedComment ref="F157" dT="2022-09-19T16:28:32.72" personId="{6E3A92FE-7DF1-4355-BB2D-CFFE109EAC5A}" id="{F030FCBB-B27E-4BF2-9C37-60EFBDC561DE}">
    <text>GP 4</text>
  </threadedComment>
  <threadedComment ref="F158" dT="2022-09-19T16:28:42.78" personId="{6E3A92FE-7DF1-4355-BB2D-CFFE109EAC5A}" id="{DBFDFE07-1916-4F29-9B2B-C085F24EFB0B}">
    <text>TSC 105</text>
  </threadedComment>
  <threadedComment ref="F159" dT="2022-09-19T16:29:05.41" personId="{6E3A92FE-7DF1-4355-BB2D-CFFE109EAC5A}" id="{5D7001AE-335F-4059-92F3-7DEED4A68978}">
    <text>GP 4</text>
  </threadedComment>
  <threadedComment ref="F160" dT="2022-09-19T16:29:21.16" personId="{6E3A92FE-7DF1-4355-BB2D-CFFE109EAC5A}" id="{987A0B60-0529-44C5-AA17-703018ED56DA}">
    <text>GP 4</text>
  </threadedComment>
  <threadedComment ref="F161" dT="2022-09-19T16:32:10.69" personId="{6E3A92FE-7DF1-4355-BB2D-CFFE109EAC5A}" id="{6C00568B-927A-4FF7-A8DC-74DA46A16772}">
    <text>ok</text>
  </threadedComment>
  <threadedComment ref="F162" dT="2022-09-19T16:14:27.06" personId="{6E3A92FE-7DF1-4355-BB2D-CFFE109EAC5A}" id="{09880CFB-A835-4E0C-8D3C-8AFD661D6ECF}">
    <text>ok</text>
  </threadedComment>
  <threadedComment ref="F163" dT="2022-09-19T17:04:01.28" personId="{6E3A92FE-7DF1-4355-BB2D-CFFE109EAC5A}" id="{33C087C6-4379-4F8F-A7C7-1843DB482987}">
    <text>ok</text>
  </threadedComment>
  <threadedComment ref="F172" dT="2022-09-19T17:04:43.41" personId="{6E3A92FE-7DF1-4355-BB2D-CFFE109EAC5A}" id="{D2369E1B-B574-4852-B76C-2D9070D3FBB2}">
    <text>GP 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9" dT="2021-10-01T21:32:01.78" personId="{2A11C038-C46D-42EE-9BF6-709941E196CC}" id="{FE9B5A5A-A9AF-4DC4-A028-556DA6FE037B}">
    <text>No diagrama</text>
  </threadedComment>
  <threadedComment ref="G11" dT="2021-10-01T21:31:54.55" personId="{2A11C038-C46D-42EE-9BF6-709941E196CC}" id="{21B3BB0F-6AE9-4B95-A3A9-749AB11597DF}">
    <text>No diagrama</text>
  </threadedComment>
  <threadedComment ref="G12" dT="2021-10-01T21:26:15.30" personId="{2A11C038-C46D-42EE-9BF6-709941E196CC}" id="{50F0E66B-EAB3-4260-98FA-B05DDCD17510}">
    <text>No hay ARS ni diagrama</text>
  </threadedComment>
  <threadedComment ref="G13" dT="2021-10-01T21:31:41.41" personId="{2A11C038-C46D-42EE-9BF6-709941E196CC}" id="{34ECE6B9-7DBA-430F-A8EE-95B410F38C15}">
    <text>No ARS</text>
  </threadedComment>
  <threadedComment ref="G15" dT="2021-10-01T21:42:33.14" personId="{2A11C038-C46D-42EE-9BF6-709941E196CC}" id="{B7388062-AED2-430B-9BB2-7AAD22AEE842}">
    <text>No diagrama ni ARS</text>
  </threadedComment>
  <threadedComment ref="G16" dT="2021-10-01T21:48:13.47" personId="{2A11C038-C46D-42EE-9BF6-709941E196CC}" id="{4530D10F-25D6-42B8-A893-5CEDEC21E627}">
    <text>No ARS</text>
  </threadedComment>
  <threadedComment ref="G17" dT="2021-10-01T21:53:14.18" personId="{2A11C038-C46D-42EE-9BF6-709941E196CC}" id="{8DCEA762-A877-4F6F-ADFE-F5CA94F6CEF0}">
    <text>No Diagrama ni ARS</text>
  </threadedComment>
  <threadedComment ref="A24" dT="2021-11-05T17:18:36.34" personId="{2A11C038-C46D-42EE-9BF6-709941E196CC}" id="{7A2B1583-9EB0-40E5-85B2-BE237186766D}">
    <text xml:space="preserve">@Carlos Villa @Johanna del Cisne Gallegos Apolo @Yeniffer Lopez Ruiz Por favor su ayuda con los post mortem del mes de octubre . Gracias </text>
    <mentions>
      <mention mentionpersonId="{0AD0DF34-B9DD-4085-9B00-73C03F00044D}" mentionId="{72A29AD9-A783-4CF3-8A3E-2F4D132DC190}" startIndex="0" length="13"/>
      <mention mentionpersonId="{CF101BB9-13E9-4BF7-ACD7-B45DD7148FDE}" mentionId="{C9AC4DF7-13A8-4004-BB08-539C652D27C2}" startIndex="14" length="33"/>
      <mention mentionpersonId="{A886CB2A-01B1-44A3-B18A-DA735CAA2E23}" mentionId="{58AB81E8-E83C-4E83-9E66-AC40F7B05953}" startIndex="48" length="20"/>
    </mentions>
  </threadedComment>
  <threadedComment ref="A40" dT="2022-02-07T21:59:39.99" personId="{2A11C038-C46D-42EE-9BF6-709941E196CC}" id="{BD121A8A-0F32-4CAF-8A62-21D6C23707B3}">
    <text xml:space="preserve">@Johanna del Cisne Gallegos Apolo @Yeniffer Lopez Ruiz @Carlos Villa Por favor su apoyo con la revisión y elaboración de los post mortem correspondientes. </text>
    <mentions>
      <mention mentionpersonId="{CF101BB9-13E9-4BF7-ACD7-B45DD7148FDE}" mentionId="{526BA5C4-2E7C-4E68-B874-6D706A09B340}" startIndex="0" length="33"/>
      <mention mentionpersonId="{A886CB2A-01B1-44A3-B18A-DA735CAA2E23}" mentionId="{E9CCB412-1A3E-4E34-AC3C-FACD98D25ABB}" startIndex="34" length="20"/>
      <mention mentionpersonId="{0AD0DF34-B9DD-4085-9B00-73C03F00044D}" mentionId="{DAC708CD-D0A8-4D62-BC63-F615AD8A7369}" startIndex="55" length="13"/>
    </mentions>
  </threadedComment>
  <threadedComment ref="A40" dT="2022-03-04T15:01:51.27" personId="{2A11C038-C46D-42EE-9BF6-709941E196CC}" id="{2A9A2DF7-5E04-4AC3-9B43-B10644117D20}" parentId="{BD121A8A-0F32-4CAF-8A62-21D6C23707B3}">
    <text xml:space="preserve">@Edwin Alban Martinez Por favor tu ayuda con el seguimiento y revisión de los post mortem que se vayan subiendo </text>
    <mentions>
      <mention mentionpersonId="{8F0F9C55-95E9-4820-BEB4-53AE10C1256E}" mentionId="{BB7C6709-53D9-4BD3-928B-2B4E990041D3}" startIndex="0" length="21"/>
    </mentions>
  </threadedComment>
  <threadedComment ref="H42" dT="2022-03-02T17:18:06.23" personId="{2A11C038-C46D-42EE-9BF6-709941E196CC}" id="{A9EF3664-500D-4200-B706-F81C411A8D1A}">
    <text xml:space="preserve">@Raul Paredes Por favor tu ayuda completando la información del Post mortem </text>
    <mentions>
      <mention mentionpersonId="{6F3E531D-7EAF-466B-8D5A-D4E012E13333}" mentionId="{FFA6925C-8863-416F-991A-1FB4FEAA15C4}" startIndex="0" length="13"/>
    </mentions>
  </threadedComment>
  <threadedComment ref="H55" dT="2022-03-02T17:18:06.23" personId="{2A11C038-C46D-42EE-9BF6-709941E196CC}" id="{043333D9-39C5-43BD-AE20-A2C71F1A7FE6}">
    <text xml:space="preserve">@Raul Paredes Por favor tu ayuda completando la información del Post mortem </text>
    <mentions>
      <mention mentionpersonId="{6F3E531D-7EAF-466B-8D5A-D4E012E13333}" mentionId="{0D5EB297-CD9B-4FC9-A309-6292AE6998E4}" startIndex="0" length="13"/>
    </mentions>
  </threadedComment>
  <threadedComment ref="H58" dT="2022-03-02T17:18:06.23" personId="{2A11C038-C46D-42EE-9BF6-709941E196CC}" id="{5F2024EC-AE98-498B-BF79-9F10E4EE94DA}">
    <text xml:space="preserve">@Raul Paredes Por favor tu ayuda completando la información del Post mortem </text>
    <mentions>
      <mention mentionpersonId="{6F3E531D-7EAF-466B-8D5A-D4E012E13333}" mentionId="{1905C421-EC41-46E7-8DF3-3D7CB3D43762}" startIndex="0" length="13"/>
    </mentions>
  </threadedComment>
  <threadedComment ref="B59" dT="2022-03-30T17:32:57.83" personId="{69E0A99A-F9DD-4A0F-B127-52DE1865EE08}" id="{4745B3D3-56E4-48A7-AEBE-2F5EF31D7897}">
    <text>@Jose Luis Romero Arias Por favor tu ayuda incluyendo el archivo. gracias</text>
    <mentions>
      <mention mentionpersonId="{1BB5A7D3-EF77-49A0-B639-48ACFE29BF1B}" mentionId="{DC35DE01-5107-4FE8-95B5-01C7692AC929}" startIndex="0" length="23"/>
    </mentions>
  </threadedComment>
  <threadedComment ref="K62" dT="2022-06-30T19:37:11.67" personId="{6E3A92FE-7DF1-4355-BB2D-CFFE109EAC5A}" id="{5EC59B08-3002-481F-B11E-43FCB4EFBBA8}">
    <text xml:space="preserve">Hola @Nadia Herrera Todos los post mortem fueron revisados por @Byron Baca </text>
    <mentions>
      <mention mentionpersonId="{2A94E566-E158-4286-85F0-DF06CB358B65}" mentionId="{7FB99047-5821-46CA-AABD-C38E5CD7D27B}" startIndex="5" length="14"/>
      <mention mentionpersonId="{6A82E5C3-C48E-4E21-B1E0-3869B330511C}" mentionId="{59DAB241-905A-4379-B23D-0652FC5FEB92}" startIndex="63" length="11"/>
    </mentions>
  </threadedComment>
  <threadedComment ref="A63" dT="2022-04-25T22:06:09.52" personId="{69E0A99A-F9DD-4A0F-B127-52DE1865EE08}" id="{8A578FC8-168D-487D-8CB0-A328B3A89D9A}">
    <text>@Jose Luis Romero Arias; @Marco Patricio Salazar Herrera; @Raul Paredes;   @Byron Mauricio Perez Rodriguez Por favor su gentil ayuda con la carga de informacion de archivos post mortem del mes de abril 2022. Gracias</text>
    <mentions>
      <mention mentionpersonId="{1BB5A7D3-EF77-49A0-B639-48ACFE29BF1B}" mentionId="{67898481-43D1-49B2-B11F-66DD7F24CA6E}" startIndex="0" length="23"/>
      <mention mentionpersonId="{928EE005-50E0-41B8-963C-E0FDC1FB6102}" mentionId="{9C179F21-FA64-48E8-B673-2D12AE45E2C7}" startIndex="25" length="31"/>
      <mention mentionpersonId="{6F3E531D-7EAF-466B-8D5A-D4E012E13333}" mentionId="{09876DAB-40F8-446E-A57A-541616FA39B9}" startIndex="58" length="13"/>
      <mention mentionpersonId="{2B846FB5-ED19-4600-AE52-35E499ECE24F}" mentionId="{1E8E0997-7EC7-4362-B02D-2CD4141A0ECC}" startIndex="75" length="31"/>
    </mentions>
  </threadedComment>
  <threadedComment ref="A69" dT="2022-05-19T14:39:31.76" personId="{2A11C038-C46D-42EE-9BF6-709941E196CC}" id="{E9B389FF-E797-4FE5-9E5D-B55AE3EFF0B3}">
    <text xml:space="preserve">@Jose Luis Romero Arias @Marco Patricio Salazar Herrera @Raul Paredes @Byron Mauricio Perez Rodriguez  Por favor su gentil ayuda con la carga de los post mortem correspondiente. gracias  </text>
    <mentions>
      <mention mentionpersonId="{1BB5A7D3-EF77-49A0-B639-48ACFE29BF1B}" mentionId="{3219ACD1-2AE2-4BF3-ACD6-09A3774DB967}" startIndex="0" length="23"/>
      <mention mentionpersonId="{928EE005-50E0-41B8-963C-E0FDC1FB6102}" mentionId="{AEC6B7D6-3747-4D12-9D6E-535D99D9880B}" startIndex="24" length="31"/>
      <mention mentionpersonId="{6F3E531D-7EAF-466B-8D5A-D4E012E13333}" mentionId="{E7ECC81F-18FD-42A0-8E37-A7D2E5F840A6}" startIndex="56" length="13"/>
      <mention mentionpersonId="{2B846FB5-ED19-4600-AE52-35E499ECE24F}" mentionId="{4402D55E-F3D0-483E-84DB-D462DF48E378}" startIndex="70" length="31"/>
    </mentions>
  </threadedComment>
  <threadedComment ref="H75" dT="2022-06-14T20:45:47.95" personId="{69E0A99A-F9DD-4A0F-B127-52DE1865EE08}" id="{9EECB2DF-CBDA-4BC1-B34A-3E272CC0E809}">
    <text>@Marco Patricio Salazar Herrera @Byron Mauricio Perez Rodriguez @Jose Luis Romero Arias @Ruben Dario Segovia Galarraga @Danny Rafael Campana Alvarez @Einstein Andrade Su gentil apoyo completando los archivos Post mortem del mes de mayo</text>
    <mentions>
      <mention mentionpersonId="{928EE005-50E0-41B8-963C-E0FDC1FB6102}" mentionId="{903B388C-6971-4306-86AD-DC0211C2DFB6}" startIndex="0" length="31"/>
      <mention mentionpersonId="{2B846FB5-ED19-4600-AE52-35E499ECE24F}" mentionId="{8DCEF312-6939-407E-BC2E-7C7DE64D4DFA}" startIndex="32" length="31"/>
      <mention mentionpersonId="{1BB5A7D3-EF77-49A0-B639-48ACFE29BF1B}" mentionId="{B0BDE60A-F86F-45B1-91D6-AC2603310ABA}" startIndex="64" length="23"/>
      <mention mentionpersonId="{6F49E122-1DE0-42D5-A33E-86100EB28794}" mentionId="{F3DA0DD7-0DFC-4E06-862D-391E3D3AAAE0}" startIndex="88" length="30"/>
      <mention mentionpersonId="{10E9DCCB-F581-47B7-BCAE-71E64B507E54}" mentionId="{F69CA8E8-47F1-4B04-AD92-6C21F62AE47B}" startIndex="119" length="29"/>
      <mention mentionpersonId="{8E8C3B6D-BD12-4DA9-9CF2-0636A7386BCA}" mentionId="{9FF0CDB7-CE17-4AAA-8937-38E68AEF148F}" startIndex="149" length="17"/>
    </mentions>
  </threadedComment>
  <threadedComment ref="I76" dT="2022-06-29T16:03:23.87" personId="{FA0E2845-43F1-497F-A6BE-2C818A505076}" id="{AA61974B-810C-436B-A0E2-D65F3234245D}">
    <text>Pendiente nodal y ejecucion</text>
  </threadedComment>
  <threadedComment ref="I82" dT="2022-06-29T16:07:21.25" personId="{FA0E2845-43F1-497F-A6BE-2C818A505076}" id="{1484F635-F54D-4484-A5D2-D2509682DB22}">
    <text>Pendiente ejecucion</text>
  </threadedComment>
  <threadedComment ref="A85" dT="2022-08-01T19:54:27.57" personId="{69E0A99A-F9DD-4A0F-B127-52DE1865EE08}" id="{2A1BEA4A-BA86-4BCC-9545-C226408EFE5F}">
    <text>@Jose Luis Romero Arias @Raul Paredes @Marco Patricio Salazar Herrera @Byron Mauricio Perez Rodriguez su gentil apoyo cargando la informaci[on de post mortem de los pozos del mes de julio. gracias</text>
    <mentions>
      <mention mentionpersonId="{1BB5A7D3-EF77-49A0-B639-48ACFE29BF1B}" mentionId="{4EBC4BA7-E030-43D1-9ADC-09574FBF6C99}" startIndex="0" length="23"/>
      <mention mentionpersonId="{6F3E531D-7EAF-466B-8D5A-D4E012E13333}" mentionId="{9B31AD3A-7830-448C-9653-EB0B66A9169E}" startIndex="24" length="13"/>
      <mention mentionpersonId="{928EE005-50E0-41B8-963C-E0FDC1FB6102}" mentionId="{D33F4BF8-2261-4184-AFA4-B8E057D1C345}" startIndex="38" length="31"/>
      <mention mentionpersonId="{2B846FB5-ED19-4600-AE52-35E499ECE24F}" mentionId="{A308537A-C545-4A32-AAF3-06FC92C94F27}" startIndex="70" length="31"/>
    </mentions>
  </threadedComment>
  <threadedComment ref="A85" dT="2022-08-16T17:15:46.56" personId="{69E0A99A-F9DD-4A0F-B127-52DE1865EE08}" id="{9591D4E7-2A14-4E69-BA64-5A34D6978679}" parentId="{2A1BEA4A-BA86-4BCC-9545-C226408EFE5F}">
    <text>@Marco Patricio Salazar Herrera @Raul Paredes @Byron Mauricio Perez Rodriguez su gentil apoyo cargando la informaci[on de post mortem de los pozos del mes de julio. gracias</text>
    <mentions>
      <mention mentionpersonId="{928EE005-50E0-41B8-963C-E0FDC1FB6102}" mentionId="{68D48593-FF5F-4662-8C00-6E8121D5CD29}" startIndex="0" length="31"/>
      <mention mentionpersonId="{6F3E531D-7EAF-466B-8D5A-D4E012E13333}" mentionId="{D374F9C5-D4C8-4890-B507-E70FD3356006}" startIndex="32" length="13"/>
      <mention mentionpersonId="{2B846FB5-ED19-4600-AE52-35E499ECE24F}" mentionId="{8C1DC609-BEC2-4F64-9513-96BE78D2D650}" startIndex="46" length="31"/>
    </mentions>
  </threadedComment>
  <threadedComment ref="I85" dT="2022-09-07T16:25:46.11" personId="{69E0A99A-F9DD-4A0F-B127-52DE1865EE08}" id="{102BCD9D-A725-4656-88A4-FDBE4A9C07CA}">
    <text>@Johanna del Cisne Gallegos Apolo @Edwin Alban Martinez su gentil apoyo en la revision de los post mortem cargado y colocando el ok en este archivo.</text>
    <mentions>
      <mention mentionpersonId="{CF101BB9-13E9-4BF7-ACD7-B45DD7148FDE}" mentionId="{7DC6257B-555B-40F8-A29B-0F143DBBD481}" startIndex="0" length="33"/>
      <mention mentionpersonId="{8F0F9C55-95E9-4820-BEB4-53AE10C1256E}" mentionId="{984535B4-2E59-48DD-8B04-2602F6A8B5EC}" startIndex="34" length="21"/>
    </mentions>
  </threadedComment>
  <threadedComment ref="J86" dT="2022-08-18T21:47:20.87" personId="{69E0A99A-F9DD-4A0F-B127-52DE1865EE08}" id="{9DEBB675-1C2E-40A8-8BBB-B67630D67731}">
    <text>@Byron Baca @Juan Barahona @Nereida Medina @Hugo Guevara Por favor su apoyo con la revision de la informacion</text>
    <mentions>
      <mention mentionpersonId="{6A82E5C3-C48E-4E21-B1E0-3869B330511C}" mentionId="{8B5F68C0-0B43-424A-9BB7-16B7713EC23E}" startIndex="0" length="11"/>
      <mention mentionpersonId="{74FA880A-5E9B-44EB-89A8-F3856BE2C4CB}" mentionId="{790B3974-BA22-43BC-BECF-C91F9B6A0275}" startIndex="12" length="14"/>
      <mention mentionpersonId="{3CD456C1-9DBC-47B1-8D0E-68D8EE1009F0}" mentionId="{EB94EA4F-E347-42FC-AE34-13B726A00762}" startIndex="27" length="15"/>
      <mention mentionpersonId="{7AEB9000-B494-4DB3-B822-0CB565BDBDC7}" mentionId="{5478B787-E601-4813-B1D0-C7720B42712B}" startIndex="43" length="13"/>
    </mentions>
  </threadedComment>
  <threadedComment ref="A93" dT="2022-09-07T16:24:41.48" personId="{69E0A99A-F9DD-4A0F-B127-52DE1865EE08}" id="{54B1E96D-5D3A-43AB-985A-46C531EE1D90}">
    <text>@Jose Luis Romero Arias @Byron Mauricio Perez Rodriguez @Marco Patricio Salazar Herrera @Raul Paredes su gentil apoyo con la carga de los post mortem del mes de agosto . gracias</text>
    <mentions>
      <mention mentionpersonId="{1BB5A7D3-EF77-49A0-B639-48ACFE29BF1B}" mentionId="{9BE42B73-09AC-4E68-BB44-044BB4E0B096}" startIndex="0" length="23"/>
      <mention mentionpersonId="{2B846FB5-ED19-4600-AE52-35E499ECE24F}" mentionId="{D9795AC7-9297-460A-A95C-62B5D3725FA1}" startIndex="24" length="31"/>
      <mention mentionpersonId="{928EE005-50E0-41B8-963C-E0FDC1FB6102}" mentionId="{E9F59793-F2B4-43B3-9F7E-41A4C890D41A}" startIndex="56" length="31"/>
      <mention mentionpersonId="{6F3E531D-7EAF-466B-8D5A-D4E012E13333}" mentionId="{90763457-2659-4D1D-922E-435C70325F78}" startIndex="88" length="13"/>
    </mentions>
  </threadedComment>
  <threadedComment ref="I128" dT="2023-03-27T20:45:11.32" personId="{69E0A99A-F9DD-4A0F-B127-52DE1865EE08}" id="{D5CED308-0C54-464D-9F94-EE4DEB4228A4}">
    <text xml:space="preserve">@Johanna del Cisne Gallegos Apolo  @Javier Dario Anaya Barrera  @Edwin Alban Martinez  Su gentil apoyo con la revision de los post mortem Q1. Gracias </text>
    <mentions>
      <mention mentionpersonId="{CF101BB9-13E9-4BF7-ACD7-B45DD7148FDE}" mentionId="{FF742BAB-DD0D-4BC6-ADA3-0776E078127A}" startIndex="0" length="33"/>
      <mention mentionpersonId="{9FF7DE8D-3C46-4E28-B109-72508521915D}" mentionId="{3EEE7BD0-D570-4C6D-BBA3-50A3C876CD66}" startIndex="35" length="27"/>
      <mention mentionpersonId="{8F0F9C55-95E9-4820-BEB4-53AE10C1256E}" mentionId="{52D402AA-8B2A-4A0B-9691-E3857AA1F7DC}" startIndex="64" length="21"/>
    </mentions>
  </threadedComment>
  <threadedComment ref="I128" dT="2023-03-27T21:40:32.75" personId="{2CC64F7A-571D-4F44-ADB7-FFBAEFE5135C}" id="{9F1B780E-2CA7-4FD8-A5B1-DFC5B263CF8F}" parentId="{D5CED308-0C54-464D-9F94-EE4DEB4228A4}">
    <text>@Nadia Herrera  pozos de zona sur actualizados en post-mortem con nuevos comentarios</text>
    <mentions>
      <mention mentionpersonId="{2A94E566-E158-4286-85F0-DF06CB358B65}" mentionId="{2ECE2D38-CA39-4E27-B15A-05C72DB24340}" startIndex="0" length="14"/>
    </mentions>
  </threadedComment>
  <threadedComment ref="I150" dT="2023-03-27T20:45:11.32" personId="{69E0A99A-F9DD-4A0F-B127-52DE1865EE08}" id="{65202212-0478-49FC-B401-20FA8AF67864}">
    <text xml:space="preserve">@Johanna del Cisne Gallegos Apolo  @Javier Dario Anaya Barrera  @Edwin Alban Martinez  Su gentil apoyo con la revision de los post mortem Q1. Gracias </text>
    <mentions>
      <mention mentionpersonId="{CF101BB9-13E9-4BF7-ACD7-B45DD7148FDE}" mentionId="{B85EC936-B881-45DA-B044-715B54728E9F}" startIndex="0" length="33"/>
      <mention mentionpersonId="{9FF7DE8D-3C46-4E28-B109-72508521915D}" mentionId="{8147B365-4BA3-4AC3-BC1C-888FB60FA138}" startIndex="35" length="27"/>
      <mention mentionpersonId="{8F0F9C55-95E9-4820-BEB4-53AE10C1256E}" mentionId="{36E514F2-83BD-4D6A-84C5-6EEF826105B6}" startIndex="64" length="21"/>
    </mentions>
  </threadedComment>
  <threadedComment ref="I150" dT="2023-03-27T21:40:32.75" personId="{2CC64F7A-571D-4F44-ADB7-FFBAEFE5135C}" id="{977F4760-35A8-45CC-8D0F-A36776551247}" parentId="{65202212-0478-49FC-B401-20FA8AF67864}">
    <text>@Nadia Herrera  pozos de zona sur actualizados en post-mortem con nuevos comentarios</text>
    <mentions>
      <mention mentionpersonId="{2A94E566-E158-4286-85F0-DF06CB358B65}" mentionId="{CC86F852-AC78-4CE7-8BF9-DFED90112360}" startIndex="0" length="14"/>
    </mentions>
  </threadedComment>
  <threadedComment ref="G151" dT="2023-06-16T15:18:54.32" personId="{69E0A99A-F9DD-4A0F-B127-52DE1865EE08}" id="{64F37F0A-781A-4DF2-A997-CC92383C63B2}">
    <text>@Hugo Vasquez @Byron Mauricio Perez Rodriguez @Jose Luis Romero Arias  @Raul Paredes  Por favor su gentil ayuda complementando las observaciones y cargando la informaicon de los pozos faltantes. Por su ayuda Gracias</text>
    <mentions>
      <mention mentionpersonId="{F879B2E0-8C71-4EDE-905B-E95E29A9CABD}" mentionId="{76DF8009-7A3C-443E-8C4D-3CAE6E78C9C7}" startIndex="0" length="13"/>
      <mention mentionpersonId="{2B846FB5-ED19-4600-AE52-35E499ECE24F}" mentionId="{28F3A1AB-0F58-4F32-8B2E-4B4F17721805}" startIndex="14" length="31"/>
      <mention mentionpersonId="{1BB5A7D3-EF77-49A0-B639-48ACFE29BF1B}" mentionId="{191191CB-D976-440A-8888-D2C1E63C74F4}" startIndex="46" length="23"/>
      <mention mentionpersonId="{6F3E531D-7EAF-466B-8D5A-D4E012E13333}" mentionId="{8F7F42B6-C3DA-4F7A-9267-6E47A1971E99}" startIndex="71" length="13"/>
    </mentions>
  </threadedComment>
  <threadedComment ref="I151" dT="2023-07-03T19:08:33.73" personId="{69E0A99A-F9DD-4A0F-B127-52DE1865EE08}" id="{19F69EE0-648D-42BD-AFBD-98673CDCF520}">
    <text xml:space="preserve">@Edwin Alban Martinez  @Javier Dario Anaya Barrera  @Johanna del Cisne Gallegos Apolo por fa me ayudan con sus ok en los pozos que se encuentran con toda la informacion. Gracias </text>
    <mentions>
      <mention mentionpersonId="{8F0F9C55-95E9-4820-BEB4-53AE10C1256E}" mentionId="{82EC3871-AFC8-490D-A181-45A2858F6EA0}" startIndex="0" length="21"/>
      <mention mentionpersonId="{9FF7DE8D-3C46-4E28-B109-72508521915D}" mentionId="{31BA0F25-FB8C-4B11-92E4-2E13FFCFE111}" startIndex="23" length="27"/>
      <mention mentionpersonId="{CF101BB9-13E9-4BF7-ACD7-B45DD7148FDE}" mentionId="{7CFCE528-C4C1-434C-A820-74D75152C424}" startIndex="52" length="33"/>
    </mentions>
  </threadedComment>
  <threadedComment ref="I152" dT="2023-07-03T16:39:39.74" personId="{DC0A6B26-866A-4AC9-B638-FCF525BE5ECB}" id="{24595E80-D418-428E-B3EE-8E2E4FA3A3D1}">
    <text>Pendiente actualizar Nodales</text>
  </threadedComment>
  <threadedComment ref="I157" dT="2023-07-03T19:32:00.06" personId="{DC0A6B26-866A-4AC9-B638-FCF525BE5ECB}" id="{147D699C-3354-4323-80EC-BC728AE6C3C4}">
    <text>Pendiente, nodal pre-WO</text>
  </threadedComment>
  <threadedComment ref="I162" dT="2023-07-03T19:47:43.80" personId="{DC0A6B26-866A-4AC9-B638-FCF525BE5ECB}" id="{F5D44FE3-8EF4-44B8-A020-AC77339C19F7}">
    <text>Pendiente, informacion de inyeccion, nodales.</text>
  </threadedComment>
  <threadedComment ref="I166" dT="2023-03-27T20:45:11.32" personId="{69E0A99A-F9DD-4A0F-B127-52DE1865EE08}" id="{BA3BEB0C-8AAC-45B2-ADDE-0EDF0D5FA6FE}">
    <text xml:space="preserve">@Johanna del Cisne Gallegos Apolo  @Javier Dario Anaya Barrera  @Edwin Alban Martinez  Su gentil apoyo con la revision de los post mortem Q1. Gracias </text>
    <mentions>
      <mention mentionpersonId="{CF101BB9-13E9-4BF7-ACD7-B45DD7148FDE}" mentionId="{E496B9D5-0F89-4D52-88A3-E7C60DBBF03F}" startIndex="0" length="33"/>
      <mention mentionpersonId="{9FF7DE8D-3C46-4E28-B109-72508521915D}" mentionId="{39AF68A7-0B74-43AD-BBB6-D1BC518411D9}" startIndex="35" length="27"/>
      <mention mentionpersonId="{8F0F9C55-95E9-4820-BEB4-53AE10C1256E}" mentionId="{F085677B-64AA-44CF-8CCF-E021D6BA1668}" startIndex="64" length="21"/>
    </mentions>
  </threadedComment>
  <threadedComment ref="I166" dT="2023-03-27T21:40:32.75" personId="{2CC64F7A-571D-4F44-ADB7-FFBAEFE5135C}" id="{834F2B19-4432-4D08-8E5B-27BF34B57D20}" parentId="{BA3BEB0C-8AAC-45B2-ADDE-0EDF0D5FA6FE}">
    <text>@Nadia Herrera  pozos de zona sur actualizados en post-mortem con nuevos comentarios</text>
    <mentions>
      <mention mentionpersonId="{2A94E566-E158-4286-85F0-DF06CB358B65}" mentionId="{9035FA1F-3BE6-459E-B4A4-B42BE9D87000}" startIndex="0" length="14"/>
    </mentions>
  </threadedComment>
  <threadedComment ref="B167" dT="2023-09-06T20:10:01.97" personId="{69E0A99A-F9DD-4A0F-B127-52DE1865EE08}" id="{60DF1940-30C5-4DF0-B9BB-6F092349200D}">
    <text xml:space="preserve">@Denisse Ayala @Lizbeth Guillca @Hugo Vasquez @Cinthia Abigail Yaselga Quilca su gentil ayuda con la carga de los Post mortem Correspondientes </text>
    <mentions>
      <mention mentionpersonId="{6C9B2086-BED6-4137-A81B-FD4640EFFA73}" mentionId="{B437D68F-2336-4A45-9D93-4FBB8B46A77B}" startIndex="0" length="14"/>
      <mention mentionpersonId="{F1579824-303D-4FB8-8D80-A4135A32EDF2}" mentionId="{0A84B8EE-D79F-4E28-9F93-9E1C61C0B390}" startIndex="15" length="16"/>
      <mention mentionpersonId="{F879B2E0-8C71-4EDE-905B-E95E29A9CABD}" mentionId="{25E2467F-B9F8-4D92-964F-239F3657B538}" startIndex="32" length="13"/>
      <mention mentionpersonId="{713D5A5F-31D9-43AB-8CF1-07457426118D}" mentionId="{DF69653E-8A79-466C-A9F9-C4045D224CF3}" startIndex="46" length="31"/>
    </mentions>
  </threadedComment>
  <threadedComment ref="H167" dT="2023-09-25T23:13:18.53" personId="{69E0A99A-F9DD-4A0F-B127-52DE1865EE08}" id="{3F62BA00-3F03-4A9C-BCB9-61AC9713E5C2}">
    <text xml:space="preserve">@Edwin Alban Martinez  @Luis Toledo Barrios  @Javier Dario Anaya Barrera  su gentil ayuda con la revision de los post mortem </text>
    <mentions>
      <mention mentionpersonId="{8F0F9C55-95E9-4820-BEB4-53AE10C1256E}" mentionId="{BC2A6972-1237-405A-9BDE-23ECDC6F6CE0}" startIndex="0" length="21"/>
      <mention mentionpersonId="{D2414FB6-132C-4149-B6F4-7E9B76A62DCB}" mentionId="{02B5D580-48F3-4501-BDBA-93CBC692B926}" startIndex="23" length="20"/>
      <mention mentionpersonId="{9FF7DE8D-3C46-4E28-B109-72508521915D}" mentionId="{3375EF6A-8CCC-4BEF-99DF-F900FFFFCFD6}" startIndex="45" length="27"/>
    </mentions>
  </threadedComment>
  <threadedComment ref="I171" dT="2023-09-28T22:54:21.60" personId="{FA0E2845-43F1-497F-A6BE-2C818A505076}" id="{5160829C-448D-4C15-B5BB-32BC1E053FF1}">
    <text>Pendiente update Nodal Pre y post WO</text>
  </threadedComment>
  <threadedComment ref="I172" dT="2023-09-28T22:58:43.22" personId="{FA0E2845-43F1-497F-A6BE-2C818A505076}" id="{4F3DCC99-6C65-4FFA-9951-6B7F14E906B3}">
    <text>Pendiente Nodal Pre WO</text>
  </threadedComment>
  <threadedComment ref="I172" dT="2023-09-29T02:36:33.62" personId="{58D87AE9-851E-4A04-A7B4-BBC8300CAF6A}" id="{CFBC1B6C-DFE2-46AB-B76D-83DDA3AF4DE8}" parentId="{4F3DCC99-6C65-4FFA-9951-6B7F14E906B3}">
    <text>Done</text>
  </threadedComment>
  <threadedComment ref="I179" dT="2023-09-28T23:17:08.41" personId="{FA0E2845-43F1-497F-A6BE-2C818A505076}" id="{9CE677EA-FFBD-43D8-B2A8-0B698F5336C8}">
    <text>Pendiente actualizar nodal pre WO</text>
  </threadedComment>
  <threadedComment ref="I179" dT="2023-09-29T02:39:55.87" personId="{58D87AE9-851E-4A04-A7B4-BBC8300CAF6A}" id="{DC6498B3-927E-43F5-8740-878FC14C4F39}" parentId="{9CE677EA-FFBD-43D8-B2A8-0B698F5336C8}">
    <text>Done</text>
  </threadedComment>
  <threadedComment ref="I181" dT="2023-09-28T23:20:09.59" personId="{FA0E2845-43F1-497F-A6BE-2C818A505076}" id="{EE97F25C-8B64-4EDE-AE2A-5E600DC8881A}">
    <text>Pendiente nodal post WO</text>
  </threadedComment>
  <threadedComment ref="I183" dT="2023-03-27T20:45:11.32" personId="{69E0A99A-F9DD-4A0F-B127-52DE1865EE08}" id="{10857C0C-718E-4D89-B598-A3CE671AB081}">
    <text xml:space="preserve">@Johanna del Cisne Gallegos Apolo  @Javier Dario Anaya Barrera  @Edwin Alban Martinez  Su gentil apoyo con la revision de los post mortem Q1. Gracias </text>
    <mentions>
      <mention mentionpersonId="{CF101BB9-13E9-4BF7-ACD7-B45DD7148FDE}" mentionId="{C7FE2DEC-4905-4F61-B99B-A8D109988D4C}" startIndex="0" length="33"/>
      <mention mentionpersonId="{9FF7DE8D-3C46-4E28-B109-72508521915D}" mentionId="{083C5530-1754-425B-913A-ACF4AF558022}" startIndex="35" length="27"/>
      <mention mentionpersonId="{8F0F9C55-95E9-4820-BEB4-53AE10C1256E}" mentionId="{637426D5-1A6D-4D4B-B219-BA0B20A22DC2}" startIndex="64" length="21"/>
    </mentions>
  </threadedComment>
  <threadedComment ref="I183" dT="2023-03-27T21:40:32.75" personId="{2CC64F7A-571D-4F44-ADB7-FFBAEFE5135C}" id="{7EDD7AE2-DC3C-408B-981F-1811A6C19EB7}" parentId="{10857C0C-718E-4D89-B598-A3CE671AB081}">
    <text>@Nadia Herrera  pozos de zona sur actualizados en post-mortem con nuevos comentarios</text>
    <mentions>
      <mention mentionpersonId="{2A94E566-E158-4286-85F0-DF06CB358B65}" mentionId="{E41A9C7D-B78D-4569-9C27-99A750AE1D1F}" startIndex="0" length="14"/>
    </mentions>
  </threadedComment>
  <threadedComment ref="I187" dT="2023-12-11T21:56:42.13" personId="{FA0E2845-43F1-497F-A6BE-2C818A505076}" id="{54EF3E98-E6BE-48F0-83D2-C955B8913873}">
    <text>Pendiente nodales</text>
  </threadedComment>
  <threadedComment ref="I187" dT="2023-12-11T22:05:34.42" personId="{FA0E2845-43F1-497F-A6BE-2C818A505076}" id="{F3AA30D6-4ADB-4A3E-B92B-398C5B9D72A5}" parentId="{54EF3E98-E6BE-48F0-83D2-C955B8913873}">
    <text>Pendiente ejecucion</text>
  </threadedComment>
  <threadedComment ref="I188" dT="2023-12-11T21:53:05.71" personId="{FA0E2845-43F1-497F-A6BE-2C818A505076}" id="{6FF4099D-2DB0-4DE1-9220-C77643C665C1}">
    <text>Pendiente nodal post WO. 
Done</text>
  </threadedComment>
  <threadedComment ref="I188" dT="2023-12-21T14:31:55.39" personId="{FA0E2845-43F1-497F-A6BE-2C818A505076}" id="{09BC61E6-2EE4-4CA8-848A-1D6FC51F1573}" parentId="{6FF4099D-2DB0-4DE1-9220-C77643C665C1}">
    <text>Pendiente resumen de operaciones</text>
  </threadedComment>
  <threadedComment ref="I189" dT="2023-12-11T21:51:51.54" personId="{FA0E2845-43F1-497F-A6BE-2C818A505076}" id="{67DD7867-6901-42FA-A05E-BBE5D19BB118}">
    <text>Pendiente completar conclusiones</text>
  </threadedComment>
  <threadedComment ref="I189" dT="2023-12-21T14:29:19.29" personId="{FA0E2845-43F1-497F-A6BE-2C818A505076}" id="{0F64225B-17C1-4A8F-B816-235519F9A936}" parentId="{67DD7867-6901-42FA-A05E-BBE5D19BB118}">
    <text>Pendiente verificar nodales</text>
  </threadedComment>
  <threadedComment ref="I190" dT="2023-12-11T21:56:42.13" personId="{FA0E2845-43F1-497F-A6BE-2C818A505076}" id="{2E1F4F9A-8436-4C67-ACC1-60FB167C01D0}">
    <text>Pendiente nodales</text>
  </threadedComment>
  <threadedComment ref="I190" dT="2023-12-21T14:41:48.70" personId="{FA0E2845-43F1-497F-A6BE-2C818A505076}" id="{3D97EF2B-EA1F-4C4B-A2BA-92C2249A4241}" parentId="{2E1F4F9A-8436-4C67-ACC1-60FB167C01D0}">
    <text>Done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9/04/relationships/documenttask" Target="../documenttasks/documenttask2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02DC-DEA3-45CA-8B86-FA8C1BD9DBAA}">
  <dimension ref="A1:O67"/>
  <sheetViews>
    <sheetView topLeftCell="E36" workbookViewId="0">
      <selection activeCell="Q58" sqref="Q58"/>
    </sheetView>
  </sheetViews>
  <sheetFormatPr defaultColWidth="9.140625" defaultRowHeight="15.6"/>
  <cols>
    <col min="1" max="1" width="11.85546875" style="11" customWidth="1"/>
    <col min="2" max="2" width="9.140625" style="11"/>
    <col min="3" max="3" width="16.5703125" style="11" customWidth="1"/>
    <col min="4" max="4" width="4.85546875" style="11" bestFit="1" customWidth="1"/>
    <col min="5" max="5" width="19.85546875" style="26" customWidth="1"/>
    <col min="6" max="6" width="19.140625" style="26" bestFit="1" customWidth="1"/>
    <col min="7" max="7" width="10" style="26" customWidth="1"/>
    <col min="8" max="8" width="27.140625" style="26" bestFit="1" customWidth="1"/>
    <col min="9" max="9" width="18.85546875" style="26" bestFit="1" customWidth="1"/>
    <col min="10" max="10" width="10.140625" style="26" customWidth="1"/>
    <col min="11" max="11" width="21.42578125" style="26" bestFit="1" customWidth="1"/>
    <col min="12" max="12" width="14.140625" style="26" bestFit="1" customWidth="1"/>
    <col min="13" max="13" width="13.140625" style="26" customWidth="1"/>
    <col min="14" max="14" width="6.85546875" style="11" customWidth="1"/>
    <col min="15" max="16384" width="9.140625" style="11"/>
  </cols>
  <sheetData>
    <row r="1" spans="1:13" s="2" customFormat="1" ht="13.9">
      <c r="A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3" t="s">
        <v>6</v>
      </c>
      <c r="I1" s="5" t="s">
        <v>7</v>
      </c>
      <c r="J1" s="6" t="s">
        <v>8</v>
      </c>
      <c r="K1" s="5" t="s">
        <v>9</v>
      </c>
      <c r="L1" s="3" t="s">
        <v>10</v>
      </c>
      <c r="M1" s="7" t="s">
        <v>11</v>
      </c>
    </row>
    <row r="2" spans="1:13" ht="27.75" customHeight="1">
      <c r="A2" s="349" t="s">
        <v>12</v>
      </c>
      <c r="B2" s="348" t="s">
        <v>13</v>
      </c>
      <c r="C2" s="8" t="s">
        <v>14</v>
      </c>
      <c r="D2" s="9">
        <v>8</v>
      </c>
      <c r="E2" s="10" t="s">
        <v>15</v>
      </c>
      <c r="F2" s="10" t="s">
        <v>15</v>
      </c>
      <c r="G2" s="9" t="s">
        <v>15</v>
      </c>
      <c r="H2" s="9" t="s">
        <v>15</v>
      </c>
      <c r="I2" s="9" t="s">
        <v>15</v>
      </c>
      <c r="J2" s="9" t="s">
        <v>15</v>
      </c>
      <c r="K2" s="10" t="s">
        <v>15</v>
      </c>
      <c r="L2" s="10" t="s">
        <v>15</v>
      </c>
      <c r="M2" s="9" t="s">
        <v>16</v>
      </c>
    </row>
    <row r="3" spans="1:13">
      <c r="A3" s="349"/>
      <c r="B3" s="348"/>
      <c r="C3" s="8" t="s">
        <v>17</v>
      </c>
      <c r="D3" s="9">
        <v>1</v>
      </c>
      <c r="E3" s="10" t="s">
        <v>15</v>
      </c>
      <c r="F3" s="10" t="s">
        <v>15</v>
      </c>
      <c r="G3" s="10" t="s">
        <v>15</v>
      </c>
      <c r="H3" s="10" t="s">
        <v>15</v>
      </c>
      <c r="I3" s="9" t="s">
        <v>15</v>
      </c>
      <c r="J3" s="9" t="s">
        <v>15</v>
      </c>
      <c r="K3" s="10" t="s">
        <v>15</v>
      </c>
      <c r="L3" s="10" t="s">
        <v>15</v>
      </c>
      <c r="M3" s="9" t="s">
        <v>16</v>
      </c>
    </row>
    <row r="4" spans="1:13">
      <c r="A4" s="349"/>
      <c r="B4" s="348"/>
      <c r="C4" s="8" t="s">
        <v>18</v>
      </c>
      <c r="D4" s="12" t="s">
        <v>16</v>
      </c>
      <c r="E4" s="10" t="s">
        <v>15</v>
      </c>
      <c r="F4" s="10" t="s">
        <v>15</v>
      </c>
      <c r="G4" s="10" t="s">
        <v>15</v>
      </c>
      <c r="H4" s="10" t="s">
        <v>19</v>
      </c>
      <c r="I4" s="13" t="s">
        <v>15</v>
      </c>
      <c r="J4" s="13" t="s">
        <v>15</v>
      </c>
      <c r="K4" s="13" t="s">
        <v>15</v>
      </c>
      <c r="L4" s="13" t="s">
        <v>15</v>
      </c>
      <c r="M4" s="9" t="s">
        <v>15</v>
      </c>
    </row>
    <row r="5" spans="1:13">
      <c r="A5" s="349"/>
      <c r="B5" s="348"/>
      <c r="C5" s="8" t="s">
        <v>20</v>
      </c>
      <c r="D5" s="12">
        <v>3</v>
      </c>
      <c r="E5" s="10" t="s">
        <v>15</v>
      </c>
      <c r="F5" s="10" t="s">
        <v>15</v>
      </c>
      <c r="G5" s="10" t="s">
        <v>15</v>
      </c>
      <c r="H5" s="10" t="s">
        <v>19</v>
      </c>
      <c r="I5" s="9" t="s">
        <v>15</v>
      </c>
      <c r="J5" s="13" t="s">
        <v>15</v>
      </c>
      <c r="K5" s="13" t="s">
        <v>15</v>
      </c>
      <c r="L5" s="13" t="s">
        <v>15</v>
      </c>
      <c r="M5" s="9" t="s">
        <v>16</v>
      </c>
    </row>
    <row r="6" spans="1:13">
      <c r="A6" s="349"/>
      <c r="B6" s="348"/>
      <c r="C6" s="8" t="s">
        <v>21</v>
      </c>
      <c r="D6" s="12">
        <v>2</v>
      </c>
      <c r="E6" s="10" t="s">
        <v>15</v>
      </c>
      <c r="F6" s="9" t="s">
        <v>15</v>
      </c>
      <c r="G6" s="10" t="s">
        <v>15</v>
      </c>
      <c r="H6" s="10" t="s">
        <v>19</v>
      </c>
      <c r="I6" s="9" t="s">
        <v>15</v>
      </c>
      <c r="J6" s="13" t="s">
        <v>15</v>
      </c>
      <c r="K6" s="13" t="s">
        <v>15</v>
      </c>
      <c r="L6" s="13" t="s">
        <v>15</v>
      </c>
      <c r="M6" s="9" t="s">
        <v>16</v>
      </c>
    </row>
    <row r="7" spans="1:13">
      <c r="A7" s="349"/>
      <c r="B7" s="348"/>
      <c r="C7" s="8" t="s">
        <v>22</v>
      </c>
      <c r="D7" s="12">
        <v>1</v>
      </c>
      <c r="E7" s="10" t="s">
        <v>15</v>
      </c>
      <c r="F7" s="9" t="s">
        <v>15</v>
      </c>
      <c r="G7" s="10" t="s">
        <v>15</v>
      </c>
      <c r="H7" s="10" t="s">
        <v>19</v>
      </c>
      <c r="I7" s="9" t="s">
        <v>15</v>
      </c>
      <c r="J7" s="13" t="s">
        <v>15</v>
      </c>
      <c r="K7" s="13" t="s">
        <v>15</v>
      </c>
      <c r="L7" s="13" t="s">
        <v>15</v>
      </c>
      <c r="M7" s="9" t="s">
        <v>16</v>
      </c>
    </row>
    <row r="8" spans="1:13">
      <c r="A8" s="349"/>
      <c r="B8" s="348"/>
      <c r="C8" s="14" t="s">
        <v>23</v>
      </c>
      <c r="D8" s="15">
        <v>2</v>
      </c>
      <c r="E8" s="16" t="s">
        <v>15</v>
      </c>
      <c r="F8" s="15" t="s">
        <v>15</v>
      </c>
      <c r="G8" s="16" t="s">
        <v>15</v>
      </c>
      <c r="H8" s="16" t="s">
        <v>15</v>
      </c>
      <c r="I8" s="16" t="s">
        <v>15</v>
      </c>
      <c r="J8" s="16" t="s">
        <v>15</v>
      </c>
      <c r="K8" s="17" t="s">
        <v>15</v>
      </c>
      <c r="L8" s="17" t="s">
        <v>15</v>
      </c>
      <c r="M8" s="9" t="s">
        <v>16</v>
      </c>
    </row>
    <row r="9" spans="1:13">
      <c r="A9" s="349"/>
      <c r="B9" s="348"/>
      <c r="C9" s="14" t="s">
        <v>24</v>
      </c>
      <c r="D9" s="15">
        <v>9</v>
      </c>
      <c r="E9" s="16" t="s">
        <v>15</v>
      </c>
      <c r="F9" s="15" t="s">
        <v>15</v>
      </c>
      <c r="G9" s="17" t="s">
        <v>15</v>
      </c>
      <c r="H9" s="16" t="s">
        <v>15</v>
      </c>
      <c r="I9" s="16" t="s">
        <v>15</v>
      </c>
      <c r="J9" s="16" t="s">
        <v>15</v>
      </c>
      <c r="K9" s="17" t="s">
        <v>15</v>
      </c>
      <c r="L9" s="17" t="s">
        <v>15</v>
      </c>
      <c r="M9" s="9" t="s">
        <v>16</v>
      </c>
    </row>
    <row r="10" spans="1:13">
      <c r="A10" s="349"/>
      <c r="B10" s="348"/>
      <c r="C10" s="14" t="s">
        <v>25</v>
      </c>
      <c r="D10" s="15">
        <v>2</v>
      </c>
      <c r="E10" s="16" t="s">
        <v>15</v>
      </c>
      <c r="F10" s="15" t="s">
        <v>15</v>
      </c>
      <c r="G10" s="17" t="s">
        <v>15</v>
      </c>
      <c r="H10" s="16" t="s">
        <v>19</v>
      </c>
      <c r="I10" s="15" t="s">
        <v>15</v>
      </c>
      <c r="J10" s="15" t="s">
        <v>15</v>
      </c>
      <c r="K10" s="17" t="s">
        <v>15</v>
      </c>
      <c r="L10" s="17" t="s">
        <v>15</v>
      </c>
      <c r="M10" s="9" t="s">
        <v>16</v>
      </c>
    </row>
    <row r="11" spans="1:13">
      <c r="A11" s="349"/>
      <c r="B11" s="348"/>
      <c r="C11" s="14" t="s">
        <v>26</v>
      </c>
      <c r="D11" s="15">
        <v>14</v>
      </c>
      <c r="E11" s="16" t="s">
        <v>15</v>
      </c>
      <c r="F11" s="15" t="s">
        <v>15</v>
      </c>
      <c r="G11" s="17" t="s">
        <v>15</v>
      </c>
      <c r="H11" s="16" t="s">
        <v>15</v>
      </c>
      <c r="I11" s="15" t="s">
        <v>15</v>
      </c>
      <c r="J11" s="15" t="s">
        <v>15</v>
      </c>
      <c r="K11" s="17" t="s">
        <v>15</v>
      </c>
      <c r="L11" s="17" t="s">
        <v>15</v>
      </c>
      <c r="M11" s="9" t="s">
        <v>16</v>
      </c>
    </row>
    <row r="12" spans="1:13">
      <c r="A12" s="349"/>
      <c r="B12" s="348"/>
      <c r="C12" s="14" t="s">
        <v>27</v>
      </c>
      <c r="D12" s="15">
        <v>6</v>
      </c>
      <c r="E12" s="16" t="s">
        <v>15</v>
      </c>
      <c r="F12" s="15" t="s">
        <v>15</v>
      </c>
      <c r="G12" s="17" t="s">
        <v>15</v>
      </c>
      <c r="H12" s="16" t="s">
        <v>19</v>
      </c>
      <c r="I12" s="15" t="s">
        <v>15</v>
      </c>
      <c r="J12" s="15" t="s">
        <v>15</v>
      </c>
      <c r="K12" s="17" t="s">
        <v>15</v>
      </c>
      <c r="L12" s="17" t="s">
        <v>15</v>
      </c>
      <c r="M12" s="9" t="s">
        <v>16</v>
      </c>
    </row>
    <row r="13" spans="1:13">
      <c r="A13" s="349"/>
      <c r="B13" s="348"/>
      <c r="C13" s="8" t="s">
        <v>28</v>
      </c>
      <c r="D13" s="9">
        <v>5</v>
      </c>
      <c r="E13" s="10" t="s">
        <v>15</v>
      </c>
      <c r="F13" s="9" t="s">
        <v>15</v>
      </c>
      <c r="G13" s="13" t="s">
        <v>15</v>
      </c>
      <c r="H13" s="10" t="s">
        <v>19</v>
      </c>
      <c r="I13" s="9" t="s">
        <v>15</v>
      </c>
      <c r="J13" s="13" t="s">
        <v>15</v>
      </c>
      <c r="K13" s="13" t="s">
        <v>15</v>
      </c>
      <c r="L13" s="13" t="s">
        <v>15</v>
      </c>
      <c r="M13" s="9" t="s">
        <v>16</v>
      </c>
    </row>
    <row r="14" spans="1:13">
      <c r="A14" s="349"/>
      <c r="B14" s="348"/>
      <c r="C14" s="8" t="s">
        <v>29</v>
      </c>
      <c r="D14" s="9">
        <v>4</v>
      </c>
      <c r="E14" s="10" t="s">
        <v>15</v>
      </c>
      <c r="F14" s="9" t="s">
        <v>15</v>
      </c>
      <c r="G14" s="13" t="s">
        <v>15</v>
      </c>
      <c r="H14" s="10" t="s">
        <v>19</v>
      </c>
      <c r="I14" s="9" t="s">
        <v>15</v>
      </c>
      <c r="J14" s="9" t="s">
        <v>15</v>
      </c>
      <c r="K14" s="13" t="s">
        <v>15</v>
      </c>
      <c r="L14" s="13" t="s">
        <v>15</v>
      </c>
      <c r="M14" s="9" t="s">
        <v>16</v>
      </c>
    </row>
    <row r="15" spans="1:13">
      <c r="A15" s="349"/>
      <c r="B15" s="348"/>
      <c r="C15" s="8" t="s">
        <v>30</v>
      </c>
      <c r="D15" s="9">
        <v>5</v>
      </c>
      <c r="E15" s="9" t="s">
        <v>15</v>
      </c>
      <c r="F15" s="9" t="s">
        <v>15</v>
      </c>
      <c r="G15" s="13" t="s">
        <v>15</v>
      </c>
      <c r="H15" s="10" t="s">
        <v>31</v>
      </c>
      <c r="I15" s="9" t="s">
        <v>15</v>
      </c>
      <c r="J15" s="13" t="s">
        <v>15</v>
      </c>
      <c r="K15" s="13" t="s">
        <v>15</v>
      </c>
      <c r="L15" s="13" t="s">
        <v>15</v>
      </c>
      <c r="M15" s="9" t="s">
        <v>16</v>
      </c>
    </row>
    <row r="16" spans="1:13">
      <c r="A16" s="349"/>
      <c r="B16" s="348"/>
      <c r="C16" s="8" t="s">
        <v>32</v>
      </c>
      <c r="D16" s="9">
        <v>5</v>
      </c>
      <c r="E16" s="9" t="s">
        <v>15</v>
      </c>
      <c r="F16" s="9" t="s">
        <v>15</v>
      </c>
      <c r="G16" s="13" t="s">
        <v>15</v>
      </c>
      <c r="H16" s="10" t="s">
        <v>31</v>
      </c>
      <c r="I16" s="9" t="s">
        <v>15</v>
      </c>
      <c r="J16" s="13" t="s">
        <v>15</v>
      </c>
      <c r="K16" s="13" t="s">
        <v>15</v>
      </c>
      <c r="L16" s="13" t="s">
        <v>15</v>
      </c>
      <c r="M16" s="9" t="s">
        <v>16</v>
      </c>
    </row>
    <row r="17" spans="1:15">
      <c r="A17" s="349"/>
      <c r="B17" s="348"/>
      <c r="C17" s="8" t="s">
        <v>33</v>
      </c>
      <c r="D17" s="9">
        <v>11</v>
      </c>
      <c r="E17" s="9" t="s">
        <v>15</v>
      </c>
      <c r="F17" s="9" t="s">
        <v>15</v>
      </c>
      <c r="G17" s="13" t="s">
        <v>34</v>
      </c>
      <c r="H17" s="10" t="s">
        <v>19</v>
      </c>
      <c r="I17" s="9" t="s">
        <v>15</v>
      </c>
      <c r="J17" s="13" t="s">
        <v>34</v>
      </c>
      <c r="K17" s="13" t="s">
        <v>15</v>
      </c>
      <c r="L17" s="13" t="s">
        <v>15</v>
      </c>
      <c r="M17" s="9" t="s">
        <v>16</v>
      </c>
    </row>
    <row r="18" spans="1:15">
      <c r="A18" s="349"/>
      <c r="B18" s="348"/>
      <c r="C18" s="8" t="s">
        <v>35</v>
      </c>
      <c r="D18" s="9" t="s">
        <v>36</v>
      </c>
      <c r="E18" s="9" t="s">
        <v>15</v>
      </c>
      <c r="F18" s="9" t="s">
        <v>15</v>
      </c>
      <c r="G18" s="13" t="s">
        <v>15</v>
      </c>
      <c r="H18" s="10" t="s">
        <v>31</v>
      </c>
      <c r="I18" s="9" t="s">
        <v>15</v>
      </c>
      <c r="J18" s="9" t="s">
        <v>15</v>
      </c>
      <c r="K18" s="13" t="s">
        <v>15</v>
      </c>
      <c r="L18" s="13" t="s">
        <v>15</v>
      </c>
      <c r="M18" s="18" t="s">
        <v>37</v>
      </c>
    </row>
    <row r="19" spans="1:15">
      <c r="A19" s="349"/>
      <c r="B19" s="19"/>
      <c r="C19" s="20"/>
      <c r="D19" s="21"/>
      <c r="E19" s="22">
        <f>(COUNTIF(E2:E18,"OK")/COUNTA(E2:E18))+(COUNTIF(E2:E18,"N/A")/COUNTA(E2:E18))</f>
        <v>1</v>
      </c>
      <c r="F19" s="22">
        <f t="shared" ref="F19:M19" si="0">(COUNTIF(F2:F18,"OK")/COUNTA(F2:F18))+(COUNTIF(F2:F18,"N/A")/COUNTA(F2:F18))</f>
        <v>1</v>
      </c>
      <c r="G19" s="22">
        <f t="shared" si="0"/>
        <v>1</v>
      </c>
      <c r="H19" s="22">
        <f t="shared" si="0"/>
        <v>0.29411764705882354</v>
      </c>
      <c r="I19" s="22">
        <f t="shared" si="0"/>
        <v>1</v>
      </c>
      <c r="J19" s="22">
        <f t="shared" si="0"/>
        <v>1</v>
      </c>
      <c r="K19" s="22">
        <f t="shared" si="0"/>
        <v>1</v>
      </c>
      <c r="L19" s="22">
        <f t="shared" si="0"/>
        <v>1</v>
      </c>
      <c r="M19" s="22">
        <f t="shared" si="0"/>
        <v>0.94117647058823528</v>
      </c>
      <c r="N19" s="23">
        <f>+AVERAGE(E19:M19)</f>
        <v>0.91503267973856195</v>
      </c>
    </row>
    <row r="20" spans="1:15">
      <c r="A20" s="349"/>
      <c r="B20" s="348" t="s">
        <v>38</v>
      </c>
      <c r="C20" s="8" t="s">
        <v>39</v>
      </c>
      <c r="D20" s="12">
        <v>1</v>
      </c>
      <c r="E20" s="10" t="s">
        <v>15</v>
      </c>
      <c r="F20" s="9" t="s">
        <v>15</v>
      </c>
      <c r="G20" s="13" t="s">
        <v>15</v>
      </c>
      <c r="H20" s="10" t="s">
        <v>19</v>
      </c>
      <c r="I20" s="13" t="s">
        <v>15</v>
      </c>
      <c r="J20" s="13" t="s">
        <v>19</v>
      </c>
      <c r="K20" s="9" t="s">
        <v>16</v>
      </c>
      <c r="L20" s="9" t="s">
        <v>16</v>
      </c>
      <c r="M20" s="9" t="s">
        <v>15</v>
      </c>
    </row>
    <row r="21" spans="1:15">
      <c r="A21" s="349"/>
      <c r="B21" s="348"/>
      <c r="C21" s="14" t="s">
        <v>40</v>
      </c>
      <c r="D21" s="15">
        <v>3</v>
      </c>
      <c r="E21" s="15" t="s">
        <v>15</v>
      </c>
      <c r="F21" s="15" t="s">
        <v>15</v>
      </c>
      <c r="G21" s="17" t="s">
        <v>15</v>
      </c>
      <c r="H21" s="16" t="s">
        <v>15</v>
      </c>
      <c r="I21" s="16" t="s">
        <v>15</v>
      </c>
      <c r="J21" s="15" t="s">
        <v>15</v>
      </c>
      <c r="K21" s="15" t="s">
        <v>16</v>
      </c>
      <c r="L21" s="15" t="s">
        <v>16</v>
      </c>
      <c r="M21" s="9" t="s">
        <v>15</v>
      </c>
    </row>
    <row r="22" spans="1:15">
      <c r="A22" s="349"/>
      <c r="B22" s="348"/>
      <c r="C22" s="14" t="s">
        <v>41</v>
      </c>
      <c r="D22" s="15">
        <v>2</v>
      </c>
      <c r="E22" s="15" t="s">
        <v>15</v>
      </c>
      <c r="F22" s="15" t="s">
        <v>15</v>
      </c>
      <c r="G22" s="17" t="s">
        <v>15</v>
      </c>
      <c r="H22" s="16" t="s">
        <v>19</v>
      </c>
      <c r="I22" s="15" t="s">
        <v>15</v>
      </c>
      <c r="J22" s="16" t="s">
        <v>15</v>
      </c>
      <c r="K22" s="15" t="s">
        <v>16</v>
      </c>
      <c r="L22" s="15" t="s">
        <v>16</v>
      </c>
      <c r="M22" s="9" t="s">
        <v>15</v>
      </c>
    </row>
    <row r="23" spans="1:15">
      <c r="A23" s="349"/>
      <c r="B23" s="348"/>
      <c r="C23" s="8" t="s">
        <v>42</v>
      </c>
      <c r="D23" s="9">
        <v>1</v>
      </c>
      <c r="E23" s="9" t="s">
        <v>15</v>
      </c>
      <c r="F23" s="9" t="s">
        <v>15</v>
      </c>
      <c r="G23" s="13" t="s">
        <v>15</v>
      </c>
      <c r="H23" s="10" t="s">
        <v>19</v>
      </c>
      <c r="I23" s="9" t="s">
        <v>15</v>
      </c>
      <c r="J23" s="13" t="s">
        <v>15</v>
      </c>
      <c r="K23" s="9" t="s">
        <v>16</v>
      </c>
      <c r="L23" s="9" t="s">
        <v>16</v>
      </c>
      <c r="M23" s="9" t="s">
        <v>15</v>
      </c>
    </row>
    <row r="24" spans="1:15">
      <c r="A24" s="349"/>
      <c r="B24" s="19"/>
      <c r="C24" s="20"/>
      <c r="D24" s="21"/>
      <c r="E24" s="22">
        <f>(COUNTIF(E20:E23,"OK")/COUNTA(E20:E23))+(COUNTIF(E20:E23,"N/A")/COUNTA(E20:E23))</f>
        <v>1</v>
      </c>
      <c r="F24" s="22">
        <f t="shared" ref="F24:M24" si="1">(COUNTIF(F20:F23,"OK")/COUNTA(F20:F23))+(COUNTIF(F20:F23,"N/A")/COUNTA(F20:F23))</f>
        <v>1</v>
      </c>
      <c r="G24" s="22">
        <f t="shared" si="1"/>
        <v>1</v>
      </c>
      <c r="H24" s="22">
        <f t="shared" si="1"/>
        <v>0.25</v>
      </c>
      <c r="I24" s="22">
        <f t="shared" si="1"/>
        <v>1</v>
      </c>
      <c r="J24" s="22">
        <f t="shared" si="1"/>
        <v>0.75</v>
      </c>
      <c r="K24" s="22">
        <f t="shared" si="1"/>
        <v>1</v>
      </c>
      <c r="L24" s="22">
        <f t="shared" si="1"/>
        <v>1</v>
      </c>
      <c r="M24" s="22">
        <f t="shared" si="1"/>
        <v>1</v>
      </c>
      <c r="N24" s="23">
        <f>+AVERAGE(E24:M24)</f>
        <v>0.88888888888888884</v>
      </c>
      <c r="O24" s="11" t="s">
        <v>43</v>
      </c>
    </row>
    <row r="25" spans="1:15">
      <c r="A25" s="349"/>
      <c r="B25" s="348" t="s">
        <v>44</v>
      </c>
      <c r="C25" s="14" t="s">
        <v>45</v>
      </c>
      <c r="D25" s="14"/>
      <c r="E25" s="15" t="s">
        <v>15</v>
      </c>
      <c r="F25" s="15" t="s">
        <v>15</v>
      </c>
      <c r="G25" s="17" t="s">
        <v>15</v>
      </c>
      <c r="H25" s="16" t="s">
        <v>37</v>
      </c>
      <c r="I25" s="15" t="s">
        <v>15</v>
      </c>
      <c r="J25" s="15" t="s">
        <v>15</v>
      </c>
      <c r="K25" s="15" t="s">
        <v>16</v>
      </c>
      <c r="L25" s="15" t="s">
        <v>16</v>
      </c>
      <c r="M25" s="9" t="s">
        <v>15</v>
      </c>
    </row>
    <row r="26" spans="1:15">
      <c r="A26" s="349"/>
      <c r="B26" s="348"/>
      <c r="C26" s="14" t="s">
        <v>46</v>
      </c>
      <c r="D26" s="14"/>
      <c r="E26" s="15" t="s">
        <v>15</v>
      </c>
      <c r="F26" s="15" t="s">
        <v>15</v>
      </c>
      <c r="G26" s="17" t="s">
        <v>15</v>
      </c>
      <c r="H26" s="16" t="s">
        <v>37</v>
      </c>
      <c r="I26" s="15" t="s">
        <v>15</v>
      </c>
      <c r="J26" s="17" t="s">
        <v>19</v>
      </c>
      <c r="K26" s="15" t="s">
        <v>16</v>
      </c>
      <c r="L26" s="15" t="s">
        <v>16</v>
      </c>
      <c r="M26" s="9" t="s">
        <v>15</v>
      </c>
    </row>
    <row r="27" spans="1:15">
      <c r="A27" s="349"/>
      <c r="B27" s="348"/>
      <c r="C27" s="24" t="s">
        <v>47</v>
      </c>
      <c r="D27" s="25"/>
      <c r="E27" s="15" t="s">
        <v>15</v>
      </c>
      <c r="F27" s="15" t="s">
        <v>15</v>
      </c>
      <c r="G27" s="17" t="s">
        <v>34</v>
      </c>
      <c r="H27" s="16" t="s">
        <v>37</v>
      </c>
      <c r="I27" s="15" t="s">
        <v>15</v>
      </c>
      <c r="J27" s="17" t="s">
        <v>15</v>
      </c>
      <c r="K27" s="15" t="s">
        <v>16</v>
      </c>
      <c r="L27" s="15" t="s">
        <v>16</v>
      </c>
      <c r="M27" s="9" t="s">
        <v>15</v>
      </c>
    </row>
    <row r="28" spans="1:15">
      <c r="E28" s="22">
        <f>(COUNTIF(E25:E27,"OK")/COUNTA(E25:E27))+(COUNTIF(E25:E27,"N/A")/COUNTA(E25:E27))</f>
        <v>1</v>
      </c>
      <c r="F28" s="22">
        <f t="shared" ref="F28:M28" si="2">(COUNTIF(F25:F27,"OK")/COUNTA(F25:F27))+(COUNTIF(F25:F27,"N/A")/COUNTA(F25:F27))</f>
        <v>1</v>
      </c>
      <c r="G28" s="22">
        <f t="shared" si="2"/>
        <v>1</v>
      </c>
      <c r="H28" s="22">
        <f t="shared" si="2"/>
        <v>0</v>
      </c>
      <c r="I28" s="22">
        <f t="shared" si="2"/>
        <v>1</v>
      </c>
      <c r="J28" s="22">
        <f t="shared" si="2"/>
        <v>0.66666666666666663</v>
      </c>
      <c r="K28" s="22">
        <f t="shared" si="2"/>
        <v>1</v>
      </c>
      <c r="L28" s="22">
        <f t="shared" si="2"/>
        <v>1</v>
      </c>
      <c r="M28" s="22">
        <f t="shared" si="2"/>
        <v>1</v>
      </c>
      <c r="N28" s="23">
        <f>+AVERAGE(E28:M28)</f>
        <v>0.85185185185185186</v>
      </c>
      <c r="O28" s="11" t="s">
        <v>43</v>
      </c>
    </row>
    <row r="29" spans="1:15">
      <c r="H29" s="26" t="s">
        <v>48</v>
      </c>
    </row>
    <row r="30" spans="1:15" s="27" customFormat="1">
      <c r="E30" s="28"/>
      <c r="F30" s="28"/>
      <c r="G30" s="28"/>
      <c r="H30" s="28"/>
      <c r="I30" s="28"/>
      <c r="J30" s="28"/>
      <c r="K30" s="28"/>
      <c r="L30" s="28"/>
      <c r="M30" s="28"/>
      <c r="N30" s="29">
        <f>+AVERAGE(N19:N28)</f>
        <v>0.88525780682643429</v>
      </c>
    </row>
    <row r="31" spans="1:15">
      <c r="A31" s="350" t="s">
        <v>49</v>
      </c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</row>
    <row r="32" spans="1:15" ht="15.75" customHeight="1">
      <c r="A32" s="61" t="s">
        <v>50</v>
      </c>
      <c r="B32" s="351" t="s">
        <v>13</v>
      </c>
      <c r="C32" s="55" t="s">
        <v>51</v>
      </c>
      <c r="D32" s="35">
        <v>9</v>
      </c>
      <c r="E32" s="58" t="s">
        <v>15</v>
      </c>
      <c r="F32" s="26" t="s">
        <v>15</v>
      </c>
      <c r="G32" s="26" t="s">
        <v>15</v>
      </c>
      <c r="H32" s="26" t="s">
        <v>52</v>
      </c>
      <c r="I32" s="26" t="s">
        <v>15</v>
      </c>
      <c r="J32" s="26" t="s">
        <v>37</v>
      </c>
      <c r="K32" s="26" t="s">
        <v>37</v>
      </c>
      <c r="L32" s="26" t="s">
        <v>34</v>
      </c>
      <c r="M32" s="26" t="s">
        <v>16</v>
      </c>
    </row>
    <row r="33" spans="1:14" ht="15.6" customHeight="1">
      <c r="A33" s="62"/>
      <c r="B33" s="352"/>
      <c r="C33" s="55" t="s">
        <v>53</v>
      </c>
      <c r="D33" s="35">
        <v>7</v>
      </c>
      <c r="E33" s="58" t="s">
        <v>15</v>
      </c>
      <c r="F33" s="26" t="s">
        <v>15</v>
      </c>
      <c r="G33" s="26" t="s">
        <v>15</v>
      </c>
      <c r="H33" s="26" t="s">
        <v>54</v>
      </c>
      <c r="I33" s="26" t="s">
        <v>15</v>
      </c>
      <c r="J33" s="26" t="s">
        <v>37</v>
      </c>
      <c r="K33" s="26" t="s">
        <v>37</v>
      </c>
      <c r="L33" s="26" t="s">
        <v>34</v>
      </c>
      <c r="M33" s="26" t="s">
        <v>16</v>
      </c>
    </row>
    <row r="34" spans="1:14" ht="15.6" customHeight="1">
      <c r="A34" s="62"/>
      <c r="B34" s="352"/>
      <c r="C34" s="55" t="s">
        <v>55</v>
      </c>
      <c r="D34" s="35">
        <v>6</v>
      </c>
      <c r="E34" s="58" t="s">
        <v>15</v>
      </c>
      <c r="F34" s="56" t="s">
        <v>37</v>
      </c>
      <c r="G34" s="26" t="s">
        <v>15</v>
      </c>
      <c r="H34" s="26" t="s">
        <v>54</v>
      </c>
      <c r="I34" s="26" t="s">
        <v>15</v>
      </c>
      <c r="J34" s="26" t="s">
        <v>37</v>
      </c>
      <c r="K34" s="26" t="s">
        <v>37</v>
      </c>
      <c r="L34" s="26" t="s">
        <v>34</v>
      </c>
      <c r="M34" s="26" t="s">
        <v>16</v>
      </c>
    </row>
    <row r="35" spans="1:14" ht="15.6" customHeight="1">
      <c r="A35" s="62"/>
      <c r="B35" s="352"/>
      <c r="C35" s="55" t="s">
        <v>56</v>
      </c>
      <c r="D35" s="35">
        <v>3</v>
      </c>
      <c r="E35" s="58" t="s">
        <v>15</v>
      </c>
      <c r="F35" s="26" t="s">
        <v>15</v>
      </c>
      <c r="G35" s="26" t="s">
        <v>15</v>
      </c>
      <c r="H35" s="26" t="s">
        <v>54</v>
      </c>
      <c r="I35" s="26" t="s">
        <v>15</v>
      </c>
      <c r="J35" s="26" t="s">
        <v>37</v>
      </c>
      <c r="K35" s="26" t="s">
        <v>37</v>
      </c>
      <c r="L35" s="26" t="s">
        <v>34</v>
      </c>
      <c r="M35" s="26" t="s">
        <v>16</v>
      </c>
    </row>
    <row r="36" spans="1:14" ht="15.6" customHeight="1">
      <c r="A36" s="62"/>
      <c r="B36" s="352"/>
      <c r="C36" s="55" t="s">
        <v>57</v>
      </c>
      <c r="D36" s="35">
        <v>4</v>
      </c>
      <c r="E36" s="58" t="s">
        <v>15</v>
      </c>
      <c r="F36" s="26" t="s">
        <v>15</v>
      </c>
      <c r="G36" s="57" t="s">
        <v>37</v>
      </c>
      <c r="H36" s="26" t="s">
        <v>52</v>
      </c>
      <c r="I36" s="26" t="s">
        <v>15</v>
      </c>
      <c r="J36" s="26" t="s">
        <v>37</v>
      </c>
      <c r="K36" s="26" t="s">
        <v>15</v>
      </c>
      <c r="L36" s="26" t="s">
        <v>34</v>
      </c>
      <c r="M36" s="26" t="s">
        <v>16</v>
      </c>
    </row>
    <row r="37" spans="1:14" ht="15.6" customHeight="1">
      <c r="A37" s="62"/>
      <c r="B37" s="352"/>
      <c r="C37" s="55" t="s">
        <v>58</v>
      </c>
      <c r="D37" s="35" t="s">
        <v>59</v>
      </c>
      <c r="E37" s="58" t="s">
        <v>15</v>
      </c>
      <c r="F37" s="26" t="s">
        <v>15</v>
      </c>
      <c r="G37" s="26" t="s">
        <v>15</v>
      </c>
      <c r="H37" s="26" t="s">
        <v>52</v>
      </c>
      <c r="I37" s="26" t="s">
        <v>15</v>
      </c>
      <c r="J37" s="26" t="s">
        <v>37</v>
      </c>
      <c r="K37" s="26" t="s">
        <v>37</v>
      </c>
      <c r="L37" s="26" t="s">
        <v>34</v>
      </c>
      <c r="M37" s="26" t="s">
        <v>37</v>
      </c>
    </row>
    <row r="38" spans="1:14" ht="15.6" customHeight="1">
      <c r="A38" s="62"/>
      <c r="B38" s="352"/>
      <c r="C38" s="55" t="s">
        <v>60</v>
      </c>
      <c r="D38" s="35" t="s">
        <v>59</v>
      </c>
      <c r="E38" s="58" t="s">
        <v>15</v>
      </c>
      <c r="F38" s="26" t="s">
        <v>15</v>
      </c>
      <c r="G38" s="26" t="s">
        <v>15</v>
      </c>
      <c r="H38" s="26" t="s">
        <v>52</v>
      </c>
      <c r="I38" s="26" t="s">
        <v>15</v>
      </c>
      <c r="J38" s="26" t="s">
        <v>37</v>
      </c>
      <c r="K38" s="26" t="s">
        <v>37</v>
      </c>
      <c r="L38" s="26" t="s">
        <v>34</v>
      </c>
      <c r="M38" s="26" t="s">
        <v>37</v>
      </c>
    </row>
    <row r="39" spans="1:14" ht="15.6" customHeight="1">
      <c r="A39" s="62"/>
      <c r="B39" s="352"/>
      <c r="C39" s="55" t="s">
        <v>61</v>
      </c>
      <c r="D39" s="35">
        <v>2</v>
      </c>
      <c r="E39" s="58" t="s">
        <v>15</v>
      </c>
      <c r="F39" s="26" t="s">
        <v>15</v>
      </c>
      <c r="G39" s="26" t="s">
        <v>15</v>
      </c>
      <c r="H39" s="26" t="s">
        <v>62</v>
      </c>
      <c r="I39" s="26" t="s">
        <v>15</v>
      </c>
      <c r="J39" s="26" t="s">
        <v>37</v>
      </c>
      <c r="K39" s="26" t="s">
        <v>37</v>
      </c>
      <c r="L39" s="26" t="s">
        <v>34</v>
      </c>
      <c r="M39" s="26" t="s">
        <v>16</v>
      </c>
    </row>
    <row r="40" spans="1:14" ht="15.6" customHeight="1">
      <c r="A40" s="62"/>
      <c r="B40" s="352"/>
      <c r="C40" s="55" t="s">
        <v>63</v>
      </c>
      <c r="D40" s="35">
        <v>5</v>
      </c>
      <c r="E40" s="58" t="s">
        <v>15</v>
      </c>
      <c r="F40" s="26" t="s">
        <v>15</v>
      </c>
      <c r="G40" s="26" t="s">
        <v>15</v>
      </c>
      <c r="H40" s="26" t="s">
        <v>54</v>
      </c>
      <c r="I40" s="26" t="s">
        <v>15</v>
      </c>
      <c r="J40" s="26" t="s">
        <v>37</v>
      </c>
      <c r="K40" s="26" t="s">
        <v>37</v>
      </c>
      <c r="L40" s="26" t="s">
        <v>34</v>
      </c>
      <c r="M40" s="26" t="s">
        <v>16</v>
      </c>
    </row>
    <row r="41" spans="1:14" ht="15.6" customHeight="1">
      <c r="A41" s="62"/>
      <c r="B41" s="352"/>
      <c r="C41" s="55" t="s">
        <v>64</v>
      </c>
      <c r="D41" s="35">
        <v>3</v>
      </c>
      <c r="E41" s="58" t="s">
        <v>15</v>
      </c>
      <c r="F41" s="57" t="s">
        <v>37</v>
      </c>
      <c r="G41" s="26" t="s">
        <v>15</v>
      </c>
      <c r="H41" s="26" t="s">
        <v>65</v>
      </c>
      <c r="I41" s="26" t="s">
        <v>15</v>
      </c>
      <c r="J41" s="26" t="s">
        <v>37</v>
      </c>
      <c r="K41" s="26" t="s">
        <v>37</v>
      </c>
      <c r="L41" s="26" t="s">
        <v>34</v>
      </c>
      <c r="M41" s="26" t="s">
        <v>16</v>
      </c>
    </row>
    <row r="42" spans="1:14" ht="15.6" customHeight="1">
      <c r="A42" s="62"/>
      <c r="B42" s="352"/>
      <c r="C42" s="55" t="s">
        <v>66</v>
      </c>
      <c r="D42" s="35">
        <v>3</v>
      </c>
      <c r="E42" s="58" t="s">
        <v>15</v>
      </c>
      <c r="F42" s="26" t="s">
        <v>15</v>
      </c>
      <c r="G42" s="26" t="s">
        <v>15</v>
      </c>
      <c r="H42" s="26" t="s">
        <v>65</v>
      </c>
      <c r="I42" s="26" t="s">
        <v>15</v>
      </c>
      <c r="J42" s="26" t="s">
        <v>37</v>
      </c>
      <c r="K42" s="26" t="s">
        <v>37</v>
      </c>
      <c r="L42" s="26" t="s">
        <v>34</v>
      </c>
      <c r="M42" s="26" t="s">
        <v>16</v>
      </c>
    </row>
    <row r="43" spans="1:14" ht="15.6" customHeight="1">
      <c r="A43" s="62"/>
      <c r="B43" s="353"/>
      <c r="C43" s="55" t="s">
        <v>67</v>
      </c>
      <c r="D43" s="35" t="s">
        <v>59</v>
      </c>
      <c r="E43" s="58" t="s">
        <v>15</v>
      </c>
      <c r="F43" s="57" t="s">
        <v>37</v>
      </c>
      <c r="G43" s="26" t="s">
        <v>15</v>
      </c>
      <c r="H43" s="26" t="s">
        <v>54</v>
      </c>
      <c r="I43" s="26" t="s">
        <v>15</v>
      </c>
      <c r="J43" s="26" t="s">
        <v>37</v>
      </c>
      <c r="K43" s="26" t="s">
        <v>37</v>
      </c>
      <c r="L43" s="26" t="s">
        <v>34</v>
      </c>
      <c r="M43" s="26" t="s">
        <v>37</v>
      </c>
    </row>
    <row r="44" spans="1:14" ht="15.6" customHeight="1">
      <c r="A44" s="62"/>
      <c r="B44" s="30"/>
      <c r="C44" s="1"/>
      <c r="D44" s="34"/>
      <c r="E44" s="22">
        <f t="shared" ref="E44:M44" si="3">(COUNTIF(E32:E43,"OK")/COUNTA(E32:E43))+(COUNTIF(E32:E43,"N/A")/COUNTA(E32:E43))</f>
        <v>1</v>
      </c>
      <c r="F44" s="22">
        <f t="shared" si="3"/>
        <v>0.75</v>
      </c>
      <c r="G44" s="22">
        <f t="shared" si="3"/>
        <v>0.91666666666666663</v>
      </c>
      <c r="H44" s="22">
        <f t="shared" si="3"/>
        <v>0</v>
      </c>
      <c r="I44" s="22">
        <f t="shared" si="3"/>
        <v>1</v>
      </c>
      <c r="J44" s="22">
        <f t="shared" si="3"/>
        <v>0</v>
      </c>
      <c r="K44" s="22">
        <f t="shared" si="3"/>
        <v>8.3333333333333329E-2</v>
      </c>
      <c r="L44" s="22">
        <f t="shared" si="3"/>
        <v>1</v>
      </c>
      <c r="M44" s="22">
        <f t="shared" si="3"/>
        <v>0.75</v>
      </c>
      <c r="N44" s="23">
        <f>+AVERAGE(E44:M44)</f>
        <v>0.61111111111111116</v>
      </c>
    </row>
    <row r="45" spans="1:14" ht="15.6" customHeight="1">
      <c r="A45" s="62"/>
      <c r="B45" s="348"/>
      <c r="C45" s="33" t="s">
        <v>68</v>
      </c>
      <c r="D45" s="35">
        <v>3</v>
      </c>
      <c r="E45" s="58" t="s">
        <v>15</v>
      </c>
      <c r="F45" s="57" t="s">
        <v>37</v>
      </c>
      <c r="G45" s="26" t="s">
        <v>15</v>
      </c>
      <c r="H45" s="26" t="s">
        <v>65</v>
      </c>
      <c r="I45" s="26" t="s">
        <v>15</v>
      </c>
      <c r="J45" s="26" t="s">
        <v>37</v>
      </c>
      <c r="K45" s="26" t="s">
        <v>16</v>
      </c>
      <c r="L45" s="26" t="s">
        <v>16</v>
      </c>
      <c r="M45" s="26" t="s">
        <v>16</v>
      </c>
    </row>
    <row r="46" spans="1:14" ht="15.6" customHeight="1">
      <c r="A46" s="62"/>
      <c r="B46" s="348"/>
      <c r="C46" s="31" t="s">
        <v>69</v>
      </c>
      <c r="D46" s="35">
        <v>4</v>
      </c>
      <c r="E46" s="58" t="s">
        <v>15</v>
      </c>
      <c r="F46" s="57" t="s">
        <v>37</v>
      </c>
      <c r="G46" s="26" t="s">
        <v>15</v>
      </c>
      <c r="H46" s="26" t="s">
        <v>65</v>
      </c>
      <c r="I46" s="26" t="s">
        <v>15</v>
      </c>
      <c r="J46" s="26" t="s">
        <v>15</v>
      </c>
      <c r="K46" s="26" t="s">
        <v>16</v>
      </c>
      <c r="L46" s="26" t="s">
        <v>16</v>
      </c>
      <c r="M46" s="26" t="s">
        <v>16</v>
      </c>
    </row>
    <row r="47" spans="1:14" ht="15.6" customHeight="1">
      <c r="A47" s="62"/>
      <c r="B47" s="348"/>
      <c r="C47" s="33" t="s">
        <v>70</v>
      </c>
      <c r="D47" s="35">
        <v>3</v>
      </c>
      <c r="E47" s="58" t="s">
        <v>15</v>
      </c>
      <c r="F47" s="26" t="s">
        <v>37</v>
      </c>
      <c r="G47" s="26" t="s">
        <v>15</v>
      </c>
      <c r="H47" s="26" t="s">
        <v>52</v>
      </c>
      <c r="I47" s="26" t="s">
        <v>15</v>
      </c>
      <c r="J47" s="26" t="s">
        <v>37</v>
      </c>
      <c r="K47" s="26" t="s">
        <v>16</v>
      </c>
      <c r="L47" s="26" t="s">
        <v>16</v>
      </c>
      <c r="M47" s="26" t="s">
        <v>16</v>
      </c>
    </row>
    <row r="48" spans="1:14" ht="15.6" customHeight="1">
      <c r="A48" s="62"/>
      <c r="B48" s="348"/>
      <c r="C48" s="33" t="s">
        <v>71</v>
      </c>
      <c r="D48" s="35">
        <v>4</v>
      </c>
      <c r="E48" s="58" t="s">
        <v>15</v>
      </c>
      <c r="F48" s="26" t="s">
        <v>15</v>
      </c>
      <c r="G48" s="26" t="s">
        <v>15</v>
      </c>
      <c r="H48" s="26" t="s">
        <v>72</v>
      </c>
      <c r="I48" s="26" t="s">
        <v>15</v>
      </c>
      <c r="J48" s="26" t="s">
        <v>37</v>
      </c>
      <c r="K48" s="26" t="s">
        <v>16</v>
      </c>
      <c r="L48" s="26" t="s">
        <v>16</v>
      </c>
      <c r="M48" s="26" t="s">
        <v>16</v>
      </c>
    </row>
    <row r="49" spans="1:14" ht="15.6" customHeight="1">
      <c r="A49" s="62"/>
      <c r="B49" s="348"/>
      <c r="C49" s="33" t="s">
        <v>73</v>
      </c>
      <c r="D49" s="35">
        <v>2</v>
      </c>
      <c r="E49" s="58" t="s">
        <v>15</v>
      </c>
      <c r="F49" s="57" t="s">
        <v>37</v>
      </c>
      <c r="G49" s="26" t="s">
        <v>15</v>
      </c>
      <c r="H49" s="26" t="s">
        <v>52</v>
      </c>
      <c r="I49" s="26" t="s">
        <v>15</v>
      </c>
      <c r="J49" s="26" t="s">
        <v>37</v>
      </c>
      <c r="K49" s="26" t="s">
        <v>16</v>
      </c>
      <c r="L49" s="26" t="s">
        <v>16</v>
      </c>
      <c r="M49" s="26" t="s">
        <v>16</v>
      </c>
    </row>
    <row r="50" spans="1:14" ht="15.6" customHeight="1">
      <c r="A50" s="62"/>
      <c r="B50" s="348"/>
      <c r="C50" s="33" t="s">
        <v>74</v>
      </c>
      <c r="D50" s="35">
        <v>2</v>
      </c>
      <c r="E50" s="58" t="s">
        <v>15</v>
      </c>
      <c r="F50" s="26" t="s">
        <v>15</v>
      </c>
      <c r="G50" s="26" t="s">
        <v>15</v>
      </c>
      <c r="H50" s="26" t="s">
        <v>65</v>
      </c>
      <c r="I50" s="26" t="s">
        <v>15</v>
      </c>
      <c r="J50" s="26" t="s">
        <v>37</v>
      </c>
      <c r="K50" s="26" t="s">
        <v>16</v>
      </c>
      <c r="L50" s="26" t="s">
        <v>16</v>
      </c>
      <c r="M50" s="26" t="s">
        <v>16</v>
      </c>
    </row>
    <row r="51" spans="1:14" ht="15.6" customHeight="1">
      <c r="A51" s="62"/>
      <c r="B51" s="348"/>
      <c r="C51" s="31" t="s">
        <v>75</v>
      </c>
      <c r="D51" s="35">
        <v>1</v>
      </c>
      <c r="E51" s="58" t="s">
        <v>15</v>
      </c>
      <c r="F51" s="26" t="s">
        <v>15</v>
      </c>
      <c r="G51" s="26" t="s">
        <v>15</v>
      </c>
      <c r="H51" s="26" t="s">
        <v>65</v>
      </c>
      <c r="I51" s="26" t="s">
        <v>15</v>
      </c>
      <c r="J51" s="26" t="s">
        <v>37</v>
      </c>
      <c r="K51" s="26" t="s">
        <v>16</v>
      </c>
      <c r="L51" s="26" t="s">
        <v>16</v>
      </c>
      <c r="M51" s="26" t="s">
        <v>16</v>
      </c>
    </row>
    <row r="52" spans="1:14" ht="15.6" customHeight="1">
      <c r="A52" s="62"/>
      <c r="B52" s="348"/>
      <c r="E52" s="22">
        <f t="shared" ref="E52:M52" si="4">(COUNTIF(E45:E50,"OK")/COUNTA(E45:E50))+(COUNTIF(E45:E50,"N/A")/COUNTA(E45:E50))</f>
        <v>1</v>
      </c>
      <c r="F52" s="22">
        <f t="shared" si="4"/>
        <v>0.33333333333333331</v>
      </c>
      <c r="G52" s="22">
        <f t="shared" si="4"/>
        <v>1</v>
      </c>
      <c r="H52" s="22">
        <f t="shared" si="4"/>
        <v>0</v>
      </c>
      <c r="I52" s="22">
        <f t="shared" si="4"/>
        <v>1</v>
      </c>
      <c r="J52" s="22">
        <f t="shared" si="4"/>
        <v>0.16666666666666666</v>
      </c>
      <c r="K52" s="22">
        <f t="shared" si="4"/>
        <v>1</v>
      </c>
      <c r="L52" s="22">
        <f t="shared" si="4"/>
        <v>1</v>
      </c>
      <c r="M52" s="22">
        <f t="shared" si="4"/>
        <v>1</v>
      </c>
      <c r="N52" s="23">
        <f>+AVERAGE(E52:M52)</f>
        <v>0.72222222222222221</v>
      </c>
    </row>
    <row r="53" spans="1:14" ht="15.6" customHeight="1">
      <c r="A53" s="62"/>
      <c r="B53" s="59"/>
      <c r="C53" s="31" t="s">
        <v>18</v>
      </c>
      <c r="D53" s="35" t="s">
        <v>76</v>
      </c>
      <c r="E53" s="58" t="s">
        <v>15</v>
      </c>
      <c r="F53" s="26" t="s">
        <v>15</v>
      </c>
      <c r="G53" s="26" t="s">
        <v>15</v>
      </c>
      <c r="H53" s="26" t="s">
        <v>77</v>
      </c>
      <c r="I53" s="26" t="s">
        <v>15</v>
      </c>
      <c r="J53" s="26" t="s">
        <v>15</v>
      </c>
      <c r="K53" s="26" t="s">
        <v>16</v>
      </c>
      <c r="L53" s="26" t="s">
        <v>16</v>
      </c>
      <c r="M53" s="26" t="s">
        <v>16</v>
      </c>
    </row>
    <row r="54" spans="1:14" ht="15.6" customHeight="1">
      <c r="A54" s="62"/>
      <c r="B54" s="59"/>
      <c r="C54" s="31" t="s">
        <v>35</v>
      </c>
      <c r="D54" s="35"/>
      <c r="E54" s="58" t="s">
        <v>15</v>
      </c>
      <c r="F54" s="26" t="s">
        <v>15</v>
      </c>
      <c r="G54" s="26" t="s">
        <v>15</v>
      </c>
      <c r="H54" s="26" t="s">
        <v>37</v>
      </c>
      <c r="I54" s="26" t="s">
        <v>15</v>
      </c>
      <c r="J54" s="57" t="s">
        <v>37</v>
      </c>
      <c r="K54" s="26" t="s">
        <v>16</v>
      </c>
      <c r="L54" s="26" t="s">
        <v>16</v>
      </c>
      <c r="M54" s="26" t="s">
        <v>16</v>
      </c>
    </row>
    <row r="55" spans="1:14" ht="15.6" customHeight="1">
      <c r="A55" s="62"/>
      <c r="B55" s="59"/>
      <c r="C55" s="31" t="s">
        <v>78</v>
      </c>
      <c r="D55" s="35" t="s">
        <v>79</v>
      </c>
      <c r="E55" s="58" t="s">
        <v>15</v>
      </c>
      <c r="F55" s="26" t="s">
        <v>15</v>
      </c>
      <c r="G55" s="26" t="s">
        <v>15</v>
      </c>
      <c r="H55" s="26" t="s">
        <v>52</v>
      </c>
      <c r="I55" s="26" t="s">
        <v>15</v>
      </c>
      <c r="J55" s="26" t="s">
        <v>15</v>
      </c>
      <c r="K55" s="26" t="s">
        <v>16</v>
      </c>
      <c r="L55" s="26" t="s">
        <v>16</v>
      </c>
      <c r="M55" s="26" t="s">
        <v>16</v>
      </c>
    </row>
    <row r="56" spans="1:14" ht="15.6" customHeight="1">
      <c r="A56" s="63"/>
      <c r="B56" s="60"/>
      <c r="C56" s="32" t="s">
        <v>80</v>
      </c>
      <c r="D56" s="35">
        <v>1</v>
      </c>
      <c r="E56" s="58" t="s">
        <v>15</v>
      </c>
      <c r="F56" s="26" t="s">
        <v>15</v>
      </c>
      <c r="G56" s="26" t="s">
        <v>15</v>
      </c>
      <c r="H56" s="26" t="s">
        <v>52</v>
      </c>
      <c r="I56" s="26" t="s">
        <v>15</v>
      </c>
      <c r="J56" s="26" t="s">
        <v>15</v>
      </c>
      <c r="K56" s="26" t="s">
        <v>16</v>
      </c>
      <c r="L56" s="26" t="s">
        <v>16</v>
      </c>
      <c r="M56" s="26" t="s">
        <v>16</v>
      </c>
    </row>
    <row r="57" spans="1:14">
      <c r="E57" s="22">
        <f t="shared" ref="E57:M57" si="5">(COUNTIF(E53:E56,"OK")/COUNTA(E53:E56))+(COUNTIF(E53:E56,"N/A")/COUNTA(E53:E56))</f>
        <v>1</v>
      </c>
      <c r="F57" s="22">
        <f t="shared" si="5"/>
        <v>1</v>
      </c>
      <c r="G57" s="22">
        <f t="shared" si="5"/>
        <v>1</v>
      </c>
      <c r="H57" s="22">
        <f t="shared" si="5"/>
        <v>0</v>
      </c>
      <c r="I57" s="22">
        <f t="shared" si="5"/>
        <v>1</v>
      </c>
      <c r="J57" s="22">
        <f t="shared" si="5"/>
        <v>0.75</v>
      </c>
      <c r="K57" s="22">
        <f t="shared" si="5"/>
        <v>1</v>
      </c>
      <c r="L57" s="22">
        <f t="shared" si="5"/>
        <v>1</v>
      </c>
      <c r="M57" s="22">
        <f t="shared" si="5"/>
        <v>1</v>
      </c>
      <c r="N57" s="23">
        <f>+AVERAGE(E57:M57)</f>
        <v>0.86111111111111116</v>
      </c>
    </row>
    <row r="58" spans="1:14">
      <c r="B58" s="43"/>
      <c r="C58" s="43"/>
      <c r="D58" s="43"/>
      <c r="E58" s="47"/>
    </row>
    <row r="59" spans="1:14">
      <c r="A59" s="41"/>
      <c r="B59" s="36" t="s">
        <v>81</v>
      </c>
      <c r="C59" s="37" t="s">
        <v>82</v>
      </c>
      <c r="D59" s="37"/>
      <c r="E59" s="49"/>
      <c r="F59" s="42"/>
      <c r="N59" s="29">
        <f>+AVERAGE(N49:N57)</f>
        <v>0.79166666666666674</v>
      </c>
    </row>
    <row r="60" spans="1:14">
      <c r="A60" s="41"/>
      <c r="B60" s="38" t="s">
        <v>81</v>
      </c>
      <c r="C60" s="11" t="s">
        <v>83</v>
      </c>
      <c r="E60" s="45"/>
      <c r="F60" s="42"/>
    </row>
    <row r="61" spans="1:14">
      <c r="A61" s="41"/>
      <c r="B61" s="39" t="s">
        <v>81</v>
      </c>
      <c r="C61" s="11" t="s">
        <v>84</v>
      </c>
      <c r="E61" s="45"/>
      <c r="F61" s="42"/>
    </row>
    <row r="62" spans="1:14">
      <c r="A62" s="41"/>
      <c r="B62" s="50" t="s">
        <v>81</v>
      </c>
      <c r="C62" s="11" t="s">
        <v>85</v>
      </c>
      <c r="E62" s="45"/>
      <c r="F62" s="42"/>
    </row>
    <row r="63" spans="1:14">
      <c r="A63" s="41"/>
      <c r="B63" s="51" t="s">
        <v>81</v>
      </c>
      <c r="C63" s="11" t="s">
        <v>86</v>
      </c>
      <c r="E63" s="45"/>
      <c r="F63" s="42"/>
    </row>
    <row r="64" spans="1:14">
      <c r="A64" s="41"/>
      <c r="B64" s="52" t="s">
        <v>81</v>
      </c>
      <c r="C64" s="11" t="s">
        <v>87</v>
      </c>
      <c r="E64" s="45"/>
      <c r="F64" s="42"/>
    </row>
    <row r="65" spans="1:6">
      <c r="A65" s="41"/>
      <c r="B65" s="53"/>
      <c r="C65" s="54"/>
      <c r="D65" s="40"/>
      <c r="E65" s="46"/>
      <c r="F65" s="42"/>
    </row>
    <row r="66" spans="1:6">
      <c r="A66" s="41"/>
      <c r="B66" s="44"/>
      <c r="C66" s="44"/>
      <c r="D66" s="44"/>
      <c r="E66" s="48"/>
      <c r="F66" s="42"/>
    </row>
    <row r="67" spans="1:6">
      <c r="B67" s="44"/>
      <c r="C67" s="44"/>
      <c r="D67" s="44"/>
      <c r="E67" s="48"/>
    </row>
  </sheetData>
  <mergeCells count="7">
    <mergeCell ref="B45:B52"/>
    <mergeCell ref="A2:A27"/>
    <mergeCell ref="B2:B18"/>
    <mergeCell ref="B20:B23"/>
    <mergeCell ref="B25:B27"/>
    <mergeCell ref="A31:M31"/>
    <mergeCell ref="B32:B43"/>
  </mergeCells>
  <conditionalFormatting sqref="E19:M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M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M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M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M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6E75-3724-45C8-A6E8-557ED751683B}">
  <dimension ref="A1:S613"/>
  <sheetViews>
    <sheetView tabSelected="1" zoomScale="85" zoomScaleNormal="85" workbookViewId="0">
      <pane ySplit="1" topLeftCell="A355" activePane="bottomLeft" state="frozen"/>
      <selection pane="bottomLeft" activeCell="A355" sqref="A355"/>
    </sheetView>
  </sheetViews>
  <sheetFormatPr defaultColWidth="9.140625" defaultRowHeight="14.45"/>
  <cols>
    <col min="1" max="1" width="13.85546875" style="119" customWidth="1"/>
    <col min="2" max="2" width="9.140625" style="119"/>
    <col min="3" max="3" width="16" style="119" bestFit="1" customWidth="1"/>
    <col min="4" max="4" width="8.42578125" style="119" customWidth="1"/>
    <col min="5" max="5" width="19.85546875" style="128" customWidth="1"/>
    <col min="6" max="6" width="13.140625" style="128" customWidth="1"/>
    <col min="7" max="7" width="10" style="128" customWidth="1"/>
    <col min="8" max="8" width="18.85546875" style="128" customWidth="1"/>
    <col min="9" max="9" width="10.140625" style="128" customWidth="1"/>
    <col min="10" max="10" width="21.42578125" style="128" customWidth="1"/>
    <col min="11" max="11" width="14.140625" style="128" customWidth="1"/>
    <col min="12" max="12" width="17.85546875" style="128" customWidth="1"/>
    <col min="13" max="13" width="13.140625" style="128" customWidth="1"/>
    <col min="14" max="14" width="8.140625" style="119" bestFit="1" customWidth="1"/>
    <col min="15" max="15" width="12" style="122" bestFit="1" customWidth="1"/>
    <col min="16" max="16384" width="9.140625" style="119"/>
  </cols>
  <sheetData>
    <row r="1" spans="1:15" s="116" customFormat="1" ht="27.6">
      <c r="A1" s="328" t="s">
        <v>0</v>
      </c>
      <c r="B1" s="328"/>
      <c r="C1" s="329" t="s">
        <v>1</v>
      </c>
      <c r="D1" s="329" t="s">
        <v>2</v>
      </c>
      <c r="E1" s="330" t="s">
        <v>3</v>
      </c>
      <c r="F1" s="330" t="s">
        <v>4</v>
      </c>
      <c r="G1" s="331" t="s">
        <v>5</v>
      </c>
      <c r="H1" s="330" t="s">
        <v>7</v>
      </c>
      <c r="I1" s="332" t="s">
        <v>8</v>
      </c>
      <c r="J1" s="330" t="s">
        <v>9</v>
      </c>
      <c r="K1" s="333" t="s">
        <v>10</v>
      </c>
      <c r="L1" s="333" t="s">
        <v>88</v>
      </c>
      <c r="M1" s="334" t="s">
        <v>11</v>
      </c>
      <c r="N1" s="328"/>
      <c r="O1" s="335" t="s">
        <v>6</v>
      </c>
    </row>
    <row r="2" spans="1:15" ht="27.75" hidden="1" customHeight="1">
      <c r="A2" s="391" t="s">
        <v>12</v>
      </c>
      <c r="B2" s="377" t="s">
        <v>13</v>
      </c>
      <c r="C2" s="117" t="s">
        <v>14</v>
      </c>
      <c r="D2" s="118">
        <v>8</v>
      </c>
      <c r="E2" s="118" t="s">
        <v>15</v>
      </c>
      <c r="F2" s="118" t="s">
        <v>15</v>
      </c>
      <c r="G2" s="118" t="s">
        <v>15</v>
      </c>
      <c r="H2" s="118" t="s">
        <v>15</v>
      </c>
      <c r="I2" s="118" t="s">
        <v>15</v>
      </c>
      <c r="J2" s="118" t="s">
        <v>15</v>
      </c>
      <c r="K2" s="118" t="s">
        <v>15</v>
      </c>
      <c r="L2" s="118"/>
      <c r="M2" s="118" t="s">
        <v>16</v>
      </c>
    </row>
    <row r="3" spans="1:15" hidden="1">
      <c r="A3" s="391"/>
      <c r="B3" s="377"/>
      <c r="C3" s="117" t="s">
        <v>17</v>
      </c>
      <c r="D3" s="118">
        <v>1</v>
      </c>
      <c r="E3" s="118" t="s">
        <v>15</v>
      </c>
      <c r="F3" s="118" t="s">
        <v>15</v>
      </c>
      <c r="G3" s="118" t="s">
        <v>15</v>
      </c>
      <c r="H3" s="118" t="s">
        <v>15</v>
      </c>
      <c r="I3" s="118" t="s">
        <v>15</v>
      </c>
      <c r="J3" s="118" t="s">
        <v>15</v>
      </c>
      <c r="K3" s="118" t="s">
        <v>15</v>
      </c>
      <c r="L3" s="118"/>
      <c r="M3" s="118" t="s">
        <v>16</v>
      </c>
    </row>
    <row r="4" spans="1:15" hidden="1">
      <c r="A4" s="391"/>
      <c r="B4" s="377"/>
      <c r="C4" s="117" t="s">
        <v>18</v>
      </c>
      <c r="D4" s="120" t="s">
        <v>16</v>
      </c>
      <c r="E4" s="118" t="s">
        <v>15</v>
      </c>
      <c r="F4" s="118" t="s">
        <v>15</v>
      </c>
      <c r="G4" s="118" t="s">
        <v>15</v>
      </c>
      <c r="H4" s="118" t="s">
        <v>15</v>
      </c>
      <c r="I4" s="118" t="s">
        <v>15</v>
      </c>
      <c r="J4" s="118" t="s">
        <v>15</v>
      </c>
      <c r="K4" s="118" t="s">
        <v>15</v>
      </c>
      <c r="L4" s="118"/>
      <c r="M4" s="118" t="s">
        <v>15</v>
      </c>
    </row>
    <row r="5" spans="1:15" hidden="1">
      <c r="A5" s="391"/>
      <c r="B5" s="377"/>
      <c r="C5" s="117" t="s">
        <v>20</v>
      </c>
      <c r="D5" s="120">
        <v>3</v>
      </c>
      <c r="E5" s="118" t="s">
        <v>15</v>
      </c>
      <c r="F5" s="118" t="s">
        <v>15</v>
      </c>
      <c r="G5" s="118" t="s">
        <v>15</v>
      </c>
      <c r="H5" s="118" t="s">
        <v>15</v>
      </c>
      <c r="I5" s="118" t="s">
        <v>15</v>
      </c>
      <c r="J5" s="118" t="s">
        <v>15</v>
      </c>
      <c r="K5" s="118" t="s">
        <v>15</v>
      </c>
      <c r="L5" s="118"/>
      <c r="M5" s="118" t="s">
        <v>16</v>
      </c>
    </row>
    <row r="6" spans="1:15" hidden="1">
      <c r="A6" s="391"/>
      <c r="B6" s="377"/>
      <c r="C6" s="117" t="s">
        <v>21</v>
      </c>
      <c r="D6" s="120">
        <v>2</v>
      </c>
      <c r="E6" s="118" t="s">
        <v>15</v>
      </c>
      <c r="F6" s="118" t="s">
        <v>15</v>
      </c>
      <c r="G6" s="118" t="s">
        <v>15</v>
      </c>
      <c r="H6" s="118" t="s">
        <v>15</v>
      </c>
      <c r="I6" s="118" t="s">
        <v>15</v>
      </c>
      <c r="J6" s="118" t="s">
        <v>15</v>
      </c>
      <c r="K6" s="118" t="s">
        <v>15</v>
      </c>
      <c r="L6" s="118"/>
      <c r="M6" s="118" t="s">
        <v>16</v>
      </c>
    </row>
    <row r="7" spans="1:15" hidden="1">
      <c r="A7" s="391"/>
      <c r="B7" s="377"/>
      <c r="C7" s="117" t="s">
        <v>22</v>
      </c>
      <c r="D7" s="120">
        <v>1</v>
      </c>
      <c r="E7" s="118" t="s">
        <v>15</v>
      </c>
      <c r="F7" s="118" t="s">
        <v>15</v>
      </c>
      <c r="G7" s="118" t="s">
        <v>15</v>
      </c>
      <c r="H7" s="118" t="s">
        <v>15</v>
      </c>
      <c r="I7" s="118" t="s">
        <v>15</v>
      </c>
      <c r="J7" s="118" t="s">
        <v>15</v>
      </c>
      <c r="K7" s="118" t="s">
        <v>15</v>
      </c>
      <c r="L7" s="118"/>
      <c r="M7" s="118" t="s">
        <v>16</v>
      </c>
    </row>
    <row r="8" spans="1:15" hidden="1">
      <c r="A8" s="391"/>
      <c r="B8" s="377"/>
      <c r="C8" s="121" t="s">
        <v>23</v>
      </c>
      <c r="D8" s="122">
        <v>2</v>
      </c>
      <c r="E8" s="122" t="s">
        <v>15</v>
      </c>
      <c r="F8" s="122" t="s">
        <v>15</v>
      </c>
      <c r="G8" s="122" t="s">
        <v>15</v>
      </c>
      <c r="H8" s="122" t="s">
        <v>15</v>
      </c>
      <c r="I8" s="122" t="s">
        <v>15</v>
      </c>
      <c r="J8" s="122" t="s">
        <v>15</v>
      </c>
      <c r="K8" s="122" t="s">
        <v>15</v>
      </c>
      <c r="L8" s="122"/>
      <c r="M8" s="118" t="s">
        <v>16</v>
      </c>
    </row>
    <row r="9" spans="1:15" hidden="1">
      <c r="A9" s="391"/>
      <c r="B9" s="377"/>
      <c r="C9" s="121" t="s">
        <v>24</v>
      </c>
      <c r="D9" s="122">
        <v>9</v>
      </c>
      <c r="E9" s="122" t="s">
        <v>15</v>
      </c>
      <c r="F9" s="122" t="s">
        <v>15</v>
      </c>
      <c r="G9" s="122" t="s">
        <v>15</v>
      </c>
      <c r="H9" s="122" t="s">
        <v>15</v>
      </c>
      <c r="I9" s="122" t="s">
        <v>15</v>
      </c>
      <c r="J9" s="122" t="s">
        <v>15</v>
      </c>
      <c r="K9" s="122" t="s">
        <v>15</v>
      </c>
      <c r="L9" s="122"/>
      <c r="M9" s="118" t="s">
        <v>16</v>
      </c>
    </row>
    <row r="10" spans="1:15" hidden="1">
      <c r="A10" s="391"/>
      <c r="B10" s="377"/>
      <c r="C10" s="121" t="s">
        <v>25</v>
      </c>
      <c r="D10" s="122">
        <v>2</v>
      </c>
      <c r="E10" s="122" t="s">
        <v>15</v>
      </c>
      <c r="F10" s="122" t="s">
        <v>15</v>
      </c>
      <c r="G10" s="122" t="s">
        <v>15</v>
      </c>
      <c r="H10" s="122" t="s">
        <v>15</v>
      </c>
      <c r="I10" s="122" t="s">
        <v>15</v>
      </c>
      <c r="J10" s="122" t="s">
        <v>15</v>
      </c>
      <c r="K10" s="122" t="s">
        <v>15</v>
      </c>
      <c r="L10" s="122"/>
      <c r="M10" s="118" t="s">
        <v>16</v>
      </c>
    </row>
    <row r="11" spans="1:15" hidden="1">
      <c r="A11" s="391"/>
      <c r="B11" s="377"/>
      <c r="C11" s="121" t="s">
        <v>26</v>
      </c>
      <c r="D11" s="122">
        <v>14</v>
      </c>
      <c r="E11" s="122" t="s">
        <v>15</v>
      </c>
      <c r="F11" s="122" t="s">
        <v>15</v>
      </c>
      <c r="G11" s="122" t="s">
        <v>15</v>
      </c>
      <c r="H11" s="122" t="s">
        <v>15</v>
      </c>
      <c r="I11" s="122" t="s">
        <v>15</v>
      </c>
      <c r="J11" s="122" t="s">
        <v>15</v>
      </c>
      <c r="K11" s="122" t="s">
        <v>15</v>
      </c>
      <c r="L11" s="122"/>
      <c r="M11" s="118" t="s">
        <v>16</v>
      </c>
    </row>
    <row r="12" spans="1:15" hidden="1">
      <c r="A12" s="391"/>
      <c r="B12" s="377"/>
      <c r="C12" s="121" t="s">
        <v>27</v>
      </c>
      <c r="D12" s="122">
        <v>6</v>
      </c>
      <c r="E12" s="122" t="s">
        <v>15</v>
      </c>
      <c r="F12" s="122" t="s">
        <v>15</v>
      </c>
      <c r="G12" s="122" t="s">
        <v>15</v>
      </c>
      <c r="H12" s="122" t="s">
        <v>15</v>
      </c>
      <c r="I12" s="122" t="s">
        <v>15</v>
      </c>
      <c r="J12" s="122" t="s">
        <v>15</v>
      </c>
      <c r="K12" s="122" t="s">
        <v>15</v>
      </c>
      <c r="L12" s="122"/>
      <c r="M12" s="118" t="s">
        <v>16</v>
      </c>
    </row>
    <row r="13" spans="1:15" hidden="1">
      <c r="A13" s="391"/>
      <c r="B13" s="377"/>
      <c r="C13" s="117" t="s">
        <v>28</v>
      </c>
      <c r="D13" s="118">
        <v>5</v>
      </c>
      <c r="E13" s="118" t="s">
        <v>15</v>
      </c>
      <c r="F13" s="118" t="s">
        <v>15</v>
      </c>
      <c r="G13" s="118" t="s">
        <v>15</v>
      </c>
      <c r="H13" s="118" t="s">
        <v>15</v>
      </c>
      <c r="I13" s="118" t="s">
        <v>15</v>
      </c>
      <c r="J13" s="118" t="s">
        <v>15</v>
      </c>
      <c r="K13" s="118" t="s">
        <v>15</v>
      </c>
      <c r="L13" s="118"/>
      <c r="M13" s="118" t="s">
        <v>16</v>
      </c>
    </row>
    <row r="14" spans="1:15" hidden="1">
      <c r="A14" s="391"/>
      <c r="B14" s="377"/>
      <c r="C14" s="117" t="s">
        <v>29</v>
      </c>
      <c r="D14" s="118">
        <v>4</v>
      </c>
      <c r="E14" s="118" t="s">
        <v>15</v>
      </c>
      <c r="F14" s="118" t="s">
        <v>15</v>
      </c>
      <c r="G14" s="118" t="s">
        <v>15</v>
      </c>
      <c r="H14" s="118" t="s">
        <v>15</v>
      </c>
      <c r="I14" s="118" t="s">
        <v>15</v>
      </c>
      <c r="J14" s="118" t="s">
        <v>15</v>
      </c>
      <c r="K14" s="118" t="s">
        <v>15</v>
      </c>
      <c r="L14" s="118"/>
      <c r="M14" s="118" t="s">
        <v>16</v>
      </c>
    </row>
    <row r="15" spans="1:15" hidden="1">
      <c r="A15" s="391"/>
      <c r="B15" s="377"/>
      <c r="C15" s="117" t="s">
        <v>30</v>
      </c>
      <c r="D15" s="118">
        <v>5</v>
      </c>
      <c r="E15" s="118" t="s">
        <v>15</v>
      </c>
      <c r="F15" s="118" t="s">
        <v>15</v>
      </c>
      <c r="G15" s="118" t="s">
        <v>15</v>
      </c>
      <c r="H15" s="118" t="s">
        <v>15</v>
      </c>
      <c r="I15" s="118" t="s">
        <v>15</v>
      </c>
      <c r="J15" s="118" t="s">
        <v>15</v>
      </c>
      <c r="K15" s="118" t="s">
        <v>15</v>
      </c>
      <c r="L15" s="118"/>
      <c r="M15" s="118" t="s">
        <v>16</v>
      </c>
    </row>
    <row r="16" spans="1:15" hidden="1">
      <c r="A16" s="391"/>
      <c r="B16" s="377"/>
      <c r="C16" s="117" t="s">
        <v>32</v>
      </c>
      <c r="D16" s="118">
        <v>5</v>
      </c>
      <c r="E16" s="118" t="s">
        <v>15</v>
      </c>
      <c r="F16" s="118" t="s">
        <v>15</v>
      </c>
      <c r="G16" s="118" t="s">
        <v>15</v>
      </c>
      <c r="H16" s="118" t="s">
        <v>15</v>
      </c>
      <c r="I16" s="118" t="s">
        <v>15</v>
      </c>
      <c r="J16" s="118" t="s">
        <v>15</v>
      </c>
      <c r="K16" s="118" t="s">
        <v>15</v>
      </c>
      <c r="L16" s="118"/>
      <c r="M16" s="118" t="s">
        <v>16</v>
      </c>
    </row>
    <row r="17" spans="1:15" hidden="1">
      <c r="A17" s="391"/>
      <c r="B17" s="377"/>
      <c r="C17" s="117" t="s">
        <v>33</v>
      </c>
      <c r="D17" s="118">
        <v>11</v>
      </c>
      <c r="E17" s="118" t="s">
        <v>15</v>
      </c>
      <c r="F17" s="118" t="s">
        <v>15</v>
      </c>
      <c r="G17" s="118" t="s">
        <v>34</v>
      </c>
      <c r="H17" s="118" t="s">
        <v>15</v>
      </c>
      <c r="I17" s="118" t="s">
        <v>34</v>
      </c>
      <c r="J17" s="118" t="s">
        <v>15</v>
      </c>
      <c r="K17" s="118" t="s">
        <v>15</v>
      </c>
      <c r="L17" s="118"/>
      <c r="M17" s="118" t="s">
        <v>16</v>
      </c>
    </row>
    <row r="18" spans="1:15" hidden="1">
      <c r="A18" s="391"/>
      <c r="B18" s="377"/>
      <c r="C18" s="117" t="s">
        <v>35</v>
      </c>
      <c r="D18" s="118" t="s">
        <v>36</v>
      </c>
      <c r="E18" s="118" t="s">
        <v>15</v>
      </c>
      <c r="F18" s="118" t="s">
        <v>15</v>
      </c>
      <c r="G18" s="118" t="s">
        <v>15</v>
      </c>
      <c r="H18" s="118" t="s">
        <v>15</v>
      </c>
      <c r="I18" s="118" t="s">
        <v>15</v>
      </c>
      <c r="J18" s="118" t="s">
        <v>15</v>
      </c>
      <c r="K18" s="118" t="s">
        <v>15</v>
      </c>
      <c r="L18" s="118"/>
      <c r="M18" s="118" t="s">
        <v>37</v>
      </c>
    </row>
    <row r="19" spans="1:15" hidden="1">
      <c r="A19" s="391"/>
      <c r="B19" s="123"/>
      <c r="C19" s="124"/>
      <c r="D19" s="125"/>
      <c r="E19" s="126">
        <f>(COUNTIF(E2:E18,"OK")/COUNTA(E2:E18))+(COUNTIF(E2:E18,"N/A")/COUNTA(E2:E18))</f>
        <v>1</v>
      </c>
      <c r="F19" s="126">
        <f t="shared" ref="F19:M19" si="0">(COUNTIF(F2:F18,"OK")/COUNTA(F2:F18))+(COUNTIF(F2:F18,"N/A")/COUNTA(F2:F18))</f>
        <v>1</v>
      </c>
      <c r="G19" s="126">
        <f t="shared" si="0"/>
        <v>1</v>
      </c>
      <c r="H19" s="126">
        <f t="shared" si="0"/>
        <v>1</v>
      </c>
      <c r="I19" s="126">
        <f t="shared" si="0"/>
        <v>1</v>
      </c>
      <c r="J19" s="126">
        <f t="shared" si="0"/>
        <v>1</v>
      </c>
      <c r="K19" s="126">
        <f t="shared" si="0"/>
        <v>1</v>
      </c>
      <c r="L19" s="126"/>
      <c r="M19" s="126">
        <f t="shared" si="0"/>
        <v>0.94117647058823528</v>
      </c>
      <c r="N19" s="127">
        <f>+AVERAGE(E19:M19)</f>
        <v>0.99264705882352944</v>
      </c>
    </row>
    <row r="20" spans="1:15" hidden="1">
      <c r="A20" s="391"/>
      <c r="B20" s="377" t="s">
        <v>38</v>
      </c>
      <c r="C20" s="117" t="s">
        <v>39</v>
      </c>
      <c r="D20" s="120">
        <v>1</v>
      </c>
      <c r="E20" s="118" t="s">
        <v>15</v>
      </c>
      <c r="F20" s="118" t="s">
        <v>15</v>
      </c>
      <c r="G20" s="118" t="s">
        <v>15</v>
      </c>
      <c r="H20" s="118" t="s">
        <v>15</v>
      </c>
      <c r="I20" s="118" t="s">
        <v>19</v>
      </c>
      <c r="J20" s="118" t="s">
        <v>16</v>
      </c>
      <c r="K20" s="118" t="s">
        <v>16</v>
      </c>
      <c r="L20" s="118"/>
      <c r="M20" s="118" t="s">
        <v>15</v>
      </c>
    </row>
    <row r="21" spans="1:15" hidden="1">
      <c r="A21" s="391"/>
      <c r="B21" s="377"/>
      <c r="C21" s="121" t="s">
        <v>40</v>
      </c>
      <c r="D21" s="122">
        <v>3</v>
      </c>
      <c r="E21" s="122" t="s">
        <v>15</v>
      </c>
      <c r="F21" s="122" t="s">
        <v>15</v>
      </c>
      <c r="G21" s="122" t="s">
        <v>15</v>
      </c>
      <c r="H21" s="122" t="s">
        <v>15</v>
      </c>
      <c r="I21" s="122" t="s">
        <v>15</v>
      </c>
      <c r="J21" s="122" t="s">
        <v>16</v>
      </c>
      <c r="K21" s="122" t="s">
        <v>16</v>
      </c>
      <c r="L21" s="122"/>
      <c r="M21" s="118" t="s">
        <v>15</v>
      </c>
    </row>
    <row r="22" spans="1:15" hidden="1">
      <c r="A22" s="391"/>
      <c r="B22" s="377"/>
      <c r="C22" s="121" t="s">
        <v>41</v>
      </c>
      <c r="D22" s="122">
        <v>2</v>
      </c>
      <c r="E22" s="122" t="s">
        <v>15</v>
      </c>
      <c r="F22" s="122" t="s">
        <v>15</v>
      </c>
      <c r="G22" s="122" t="s">
        <v>15</v>
      </c>
      <c r="H22" s="122" t="s">
        <v>15</v>
      </c>
      <c r="I22" s="122" t="s">
        <v>15</v>
      </c>
      <c r="J22" s="122" t="s">
        <v>16</v>
      </c>
      <c r="K22" s="122" t="s">
        <v>16</v>
      </c>
      <c r="L22" s="122"/>
      <c r="M22" s="118" t="s">
        <v>15</v>
      </c>
    </row>
    <row r="23" spans="1:15" hidden="1">
      <c r="A23" s="391"/>
      <c r="B23" s="377"/>
      <c r="C23" s="117" t="s">
        <v>42</v>
      </c>
      <c r="D23" s="118">
        <v>1</v>
      </c>
      <c r="E23" s="118" t="s">
        <v>15</v>
      </c>
      <c r="F23" s="118" t="s">
        <v>15</v>
      </c>
      <c r="G23" s="118" t="s">
        <v>15</v>
      </c>
      <c r="H23" s="118" t="s">
        <v>15</v>
      </c>
      <c r="I23" s="118" t="s">
        <v>15</v>
      </c>
      <c r="J23" s="118" t="s">
        <v>16</v>
      </c>
      <c r="K23" s="118" t="s">
        <v>16</v>
      </c>
      <c r="L23" s="118"/>
      <c r="M23" s="118" t="s">
        <v>15</v>
      </c>
    </row>
    <row r="24" spans="1:15" hidden="1">
      <c r="A24" s="391"/>
      <c r="B24" s="123"/>
      <c r="C24" s="124"/>
      <c r="D24" s="125"/>
      <c r="E24" s="126">
        <f>(COUNTIF(E20:E23,"OK")/COUNTA(E20:E23))+(COUNTIF(E20:E23,"N/A")/COUNTA(E20:E23))</f>
        <v>1</v>
      </c>
      <c r="F24" s="126">
        <f t="shared" ref="F24:M24" si="1">(COUNTIF(F20:F23,"OK")/COUNTA(F20:F23))+(COUNTIF(F20:F23,"N/A")/COUNTA(F20:F23))</f>
        <v>1</v>
      </c>
      <c r="G24" s="126">
        <f t="shared" si="1"/>
        <v>1</v>
      </c>
      <c r="H24" s="126">
        <f t="shared" si="1"/>
        <v>1</v>
      </c>
      <c r="I24" s="126">
        <f t="shared" si="1"/>
        <v>0.75</v>
      </c>
      <c r="J24" s="126">
        <f t="shared" si="1"/>
        <v>1</v>
      </c>
      <c r="K24" s="126">
        <f t="shared" si="1"/>
        <v>1</v>
      </c>
      <c r="L24" s="126"/>
      <c r="M24" s="126">
        <f t="shared" si="1"/>
        <v>1</v>
      </c>
      <c r="N24" s="127">
        <f>+AVERAGE(E24:M24)</f>
        <v>0.96875</v>
      </c>
      <c r="O24" s="122" t="s">
        <v>43</v>
      </c>
    </row>
    <row r="25" spans="1:15" hidden="1">
      <c r="A25" s="391"/>
      <c r="B25" s="377" t="s">
        <v>44</v>
      </c>
      <c r="C25" s="121" t="s">
        <v>45</v>
      </c>
      <c r="D25" s="121"/>
      <c r="E25" s="122" t="s">
        <v>15</v>
      </c>
      <c r="F25" s="122" t="s">
        <v>15</v>
      </c>
      <c r="G25" s="122" t="s">
        <v>15</v>
      </c>
      <c r="H25" s="122" t="s">
        <v>15</v>
      </c>
      <c r="I25" s="122" t="s">
        <v>15</v>
      </c>
      <c r="J25" s="122" t="s">
        <v>16</v>
      </c>
      <c r="K25" s="122" t="s">
        <v>16</v>
      </c>
      <c r="L25" s="122"/>
      <c r="M25" s="118" t="s">
        <v>15</v>
      </c>
    </row>
    <row r="26" spans="1:15" hidden="1">
      <c r="A26" s="391"/>
      <c r="B26" s="377"/>
      <c r="C26" s="121" t="s">
        <v>46</v>
      </c>
      <c r="D26" s="121"/>
      <c r="E26" s="122" t="s">
        <v>15</v>
      </c>
      <c r="F26" s="122" t="s">
        <v>15</v>
      </c>
      <c r="G26" s="122" t="s">
        <v>15</v>
      </c>
      <c r="H26" s="122" t="s">
        <v>15</v>
      </c>
      <c r="I26" s="122" t="s">
        <v>19</v>
      </c>
      <c r="J26" s="122" t="s">
        <v>16</v>
      </c>
      <c r="K26" s="122" t="s">
        <v>16</v>
      </c>
      <c r="L26" s="122"/>
      <c r="M26" s="118" t="s">
        <v>15</v>
      </c>
    </row>
    <row r="27" spans="1:15" hidden="1">
      <c r="A27" s="391"/>
      <c r="B27" s="377"/>
      <c r="C27" s="121" t="s">
        <v>47</v>
      </c>
      <c r="D27" s="121"/>
      <c r="E27" s="122" t="s">
        <v>15</v>
      </c>
      <c r="F27" s="122" t="s">
        <v>15</v>
      </c>
      <c r="G27" s="122" t="s">
        <v>34</v>
      </c>
      <c r="H27" s="122" t="s">
        <v>15</v>
      </c>
      <c r="I27" s="122" t="s">
        <v>15</v>
      </c>
      <c r="J27" s="122" t="s">
        <v>16</v>
      </c>
      <c r="K27" s="122" t="s">
        <v>16</v>
      </c>
      <c r="L27" s="122"/>
      <c r="M27" s="118" t="s">
        <v>15</v>
      </c>
    </row>
    <row r="28" spans="1:15" hidden="1">
      <c r="E28" s="126">
        <f>(COUNTIF(E25:E27,"OK")/COUNTA(E25:E27))+(COUNTIF(E25:E27,"N/A")/COUNTA(E25:E27))</f>
        <v>1</v>
      </c>
      <c r="F28" s="126">
        <f t="shared" ref="F28:M28" si="2">(COUNTIF(F25:F27,"OK")/COUNTA(F25:F27))+(COUNTIF(F25:F27,"N/A")/COUNTA(F25:F27))</f>
        <v>1</v>
      </c>
      <c r="G28" s="126">
        <f t="shared" si="2"/>
        <v>1</v>
      </c>
      <c r="H28" s="126">
        <f t="shared" si="2"/>
        <v>1</v>
      </c>
      <c r="I28" s="126">
        <f t="shared" si="2"/>
        <v>0.66666666666666663</v>
      </c>
      <c r="J28" s="126">
        <f t="shared" si="2"/>
        <v>1</v>
      </c>
      <c r="K28" s="126">
        <f t="shared" si="2"/>
        <v>1</v>
      </c>
      <c r="L28" s="126"/>
      <c r="M28" s="126">
        <f t="shared" si="2"/>
        <v>1</v>
      </c>
      <c r="N28" s="127">
        <f>+AVERAGE(E28:M28)</f>
        <v>0.95833333333333337</v>
      </c>
      <c r="O28" s="122" t="s">
        <v>43</v>
      </c>
    </row>
    <row r="29" spans="1:15" hidden="1"/>
    <row r="30" spans="1:15" s="103" customFormat="1" ht="15" hidden="1" customHeight="1">
      <c r="E30" s="105"/>
      <c r="F30" s="105"/>
      <c r="G30" s="105"/>
      <c r="H30" s="105"/>
      <c r="I30" s="105"/>
      <c r="J30" s="105"/>
      <c r="K30" s="105"/>
      <c r="L30" s="105"/>
      <c r="M30" s="105"/>
      <c r="N30" s="129">
        <f>+AVERAGE(N19:N28)</f>
        <v>0.97324346405228768</v>
      </c>
      <c r="O30" s="122"/>
    </row>
    <row r="31" spans="1:15" s="130" customFormat="1" hidden="1">
      <c r="A31" s="375" t="s">
        <v>49</v>
      </c>
      <c r="B31" s="376"/>
      <c r="C31" s="376"/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</row>
    <row r="32" spans="1:15" ht="15" hidden="1" customHeight="1">
      <c r="A32" s="364" t="s">
        <v>50</v>
      </c>
      <c r="B32" s="392" t="s">
        <v>13</v>
      </c>
      <c r="C32" s="102" t="s">
        <v>51</v>
      </c>
      <c r="D32" s="131">
        <v>9</v>
      </c>
      <c r="E32" s="105" t="s">
        <v>15</v>
      </c>
      <c r="F32" s="128" t="s">
        <v>15</v>
      </c>
      <c r="G32" s="128" t="s">
        <v>15</v>
      </c>
      <c r="H32" s="128" t="s">
        <v>15</v>
      </c>
      <c r="I32" s="105" t="s">
        <v>15</v>
      </c>
      <c r="J32" s="128" t="s">
        <v>15</v>
      </c>
      <c r="K32" s="128" t="s">
        <v>15</v>
      </c>
      <c r="L32" s="128" t="s">
        <v>15</v>
      </c>
      <c r="M32" s="128" t="s">
        <v>16</v>
      </c>
      <c r="O32" s="285"/>
    </row>
    <row r="33" spans="1:15" ht="15.6" hidden="1" customHeight="1">
      <c r="A33" s="365"/>
      <c r="B33" s="393"/>
      <c r="C33" s="102" t="s">
        <v>53</v>
      </c>
      <c r="D33" s="131">
        <v>7</v>
      </c>
      <c r="E33" s="105" t="s">
        <v>15</v>
      </c>
      <c r="F33" s="128" t="s">
        <v>15</v>
      </c>
      <c r="G33" s="128" t="s">
        <v>15</v>
      </c>
      <c r="H33" s="128" t="s">
        <v>15</v>
      </c>
      <c r="I33" s="105" t="s">
        <v>15</v>
      </c>
      <c r="J33" s="128" t="s">
        <v>15</v>
      </c>
      <c r="K33" s="128" t="s">
        <v>15</v>
      </c>
      <c r="L33" s="128" t="s">
        <v>15</v>
      </c>
      <c r="M33" s="128" t="s">
        <v>16</v>
      </c>
      <c r="O33" s="285"/>
    </row>
    <row r="34" spans="1:15" ht="15.6" hidden="1" customHeight="1">
      <c r="A34" s="365"/>
      <c r="B34" s="393"/>
      <c r="C34" s="102" t="s">
        <v>55</v>
      </c>
      <c r="D34" s="131">
        <v>6</v>
      </c>
      <c r="E34" s="105" t="s">
        <v>15</v>
      </c>
      <c r="F34" s="128" t="s">
        <v>15</v>
      </c>
      <c r="G34" s="128" t="s">
        <v>15</v>
      </c>
      <c r="H34" s="128" t="s">
        <v>15</v>
      </c>
      <c r="I34" s="105" t="s">
        <v>15</v>
      </c>
      <c r="J34" s="128" t="s">
        <v>15</v>
      </c>
      <c r="K34" s="128" t="s">
        <v>15</v>
      </c>
      <c r="L34" s="128" t="s">
        <v>15</v>
      </c>
      <c r="M34" s="128" t="s">
        <v>16</v>
      </c>
      <c r="O34" s="285"/>
    </row>
    <row r="35" spans="1:15" ht="15.6" hidden="1" customHeight="1">
      <c r="A35" s="365"/>
      <c r="B35" s="393"/>
      <c r="C35" s="102" t="s">
        <v>56</v>
      </c>
      <c r="D35" s="131">
        <v>3</v>
      </c>
      <c r="E35" s="105" t="s">
        <v>15</v>
      </c>
      <c r="F35" s="128" t="s">
        <v>15</v>
      </c>
      <c r="G35" s="128" t="s">
        <v>15</v>
      </c>
      <c r="H35" s="128" t="s">
        <v>15</v>
      </c>
      <c r="I35" s="105" t="s">
        <v>15</v>
      </c>
      <c r="J35" s="128" t="s">
        <v>15</v>
      </c>
      <c r="K35" s="128" t="s">
        <v>15</v>
      </c>
      <c r="L35" s="128" t="s">
        <v>15</v>
      </c>
      <c r="M35" s="128" t="s">
        <v>16</v>
      </c>
      <c r="O35" s="285"/>
    </row>
    <row r="36" spans="1:15" ht="15.6" hidden="1" customHeight="1">
      <c r="A36" s="365"/>
      <c r="B36" s="393"/>
      <c r="C36" s="102" t="s">
        <v>57</v>
      </c>
      <c r="D36" s="131">
        <v>4</v>
      </c>
      <c r="E36" s="105" t="s">
        <v>15</v>
      </c>
      <c r="F36" s="128" t="s">
        <v>15</v>
      </c>
      <c r="G36" s="128" t="s">
        <v>15</v>
      </c>
      <c r="H36" s="128" t="s">
        <v>15</v>
      </c>
      <c r="I36" s="105" t="s">
        <v>15</v>
      </c>
      <c r="J36" s="128" t="s">
        <v>15</v>
      </c>
      <c r="K36" s="128" t="s">
        <v>15</v>
      </c>
      <c r="L36" s="128" t="s">
        <v>15</v>
      </c>
      <c r="M36" s="128" t="s">
        <v>16</v>
      </c>
      <c r="O36" s="285"/>
    </row>
    <row r="37" spans="1:15" ht="15.6" hidden="1" customHeight="1">
      <c r="A37" s="365"/>
      <c r="B37" s="393"/>
      <c r="C37" s="102" t="s">
        <v>58</v>
      </c>
      <c r="D37" s="131" t="s">
        <v>59</v>
      </c>
      <c r="E37" s="105" t="s">
        <v>15</v>
      </c>
      <c r="F37" s="128" t="s">
        <v>15</v>
      </c>
      <c r="G37" s="128" t="s">
        <v>15</v>
      </c>
      <c r="H37" s="128" t="s">
        <v>15</v>
      </c>
      <c r="I37" s="105" t="s">
        <v>15</v>
      </c>
      <c r="J37" s="128" t="s">
        <v>15</v>
      </c>
      <c r="K37" s="128" t="s">
        <v>15</v>
      </c>
      <c r="L37" s="128" t="s">
        <v>15</v>
      </c>
      <c r="M37" s="128" t="s">
        <v>15</v>
      </c>
      <c r="O37" s="285"/>
    </row>
    <row r="38" spans="1:15" ht="15.6" hidden="1" customHeight="1">
      <c r="A38" s="132"/>
      <c r="B38" s="393"/>
      <c r="C38" s="102" t="s">
        <v>60</v>
      </c>
      <c r="D38" s="131" t="s">
        <v>59</v>
      </c>
      <c r="E38" s="105" t="s">
        <v>15</v>
      </c>
      <c r="F38" s="128" t="s">
        <v>15</v>
      </c>
      <c r="G38" s="128" t="s">
        <v>15</v>
      </c>
      <c r="H38" s="128" t="s">
        <v>15</v>
      </c>
      <c r="I38" s="105" t="s">
        <v>15</v>
      </c>
      <c r="J38" s="128" t="s">
        <v>15</v>
      </c>
      <c r="K38" s="128" t="s">
        <v>15</v>
      </c>
      <c r="L38" s="128" t="s">
        <v>15</v>
      </c>
      <c r="M38" s="128" t="s">
        <v>15</v>
      </c>
      <c r="O38" s="285"/>
    </row>
    <row r="39" spans="1:15" ht="15.6" hidden="1" customHeight="1">
      <c r="A39" s="132"/>
      <c r="B39" s="393"/>
      <c r="C39" s="102" t="s">
        <v>61</v>
      </c>
      <c r="D39" s="131">
        <v>2</v>
      </c>
      <c r="E39" s="105" t="s">
        <v>15</v>
      </c>
      <c r="F39" s="128" t="s">
        <v>15</v>
      </c>
      <c r="G39" s="128" t="s">
        <v>15</v>
      </c>
      <c r="H39" s="128" t="s">
        <v>15</v>
      </c>
      <c r="I39" s="105" t="s">
        <v>15</v>
      </c>
      <c r="J39" s="128" t="s">
        <v>15</v>
      </c>
      <c r="K39" s="128" t="s">
        <v>15</v>
      </c>
      <c r="L39" s="128" t="s">
        <v>15</v>
      </c>
      <c r="M39" s="128" t="s">
        <v>16</v>
      </c>
      <c r="O39" s="285"/>
    </row>
    <row r="40" spans="1:15" ht="15.6" hidden="1" customHeight="1">
      <c r="A40" s="132"/>
      <c r="B40" s="393"/>
      <c r="C40" s="102" t="s">
        <v>63</v>
      </c>
      <c r="D40" s="131">
        <v>5</v>
      </c>
      <c r="E40" s="105" t="s">
        <v>15</v>
      </c>
      <c r="F40" s="128" t="s">
        <v>15</v>
      </c>
      <c r="G40" s="128" t="s">
        <v>15</v>
      </c>
      <c r="H40" s="128" t="s">
        <v>15</v>
      </c>
      <c r="I40" s="105" t="s">
        <v>15</v>
      </c>
      <c r="J40" s="128" t="s">
        <v>15</v>
      </c>
      <c r="K40" s="128" t="s">
        <v>15</v>
      </c>
      <c r="L40" s="128" t="s">
        <v>15</v>
      </c>
      <c r="M40" s="128" t="s">
        <v>16</v>
      </c>
      <c r="O40" s="285"/>
    </row>
    <row r="41" spans="1:15" ht="15.6" hidden="1" customHeight="1">
      <c r="A41" s="132"/>
      <c r="B41" s="393"/>
      <c r="C41" s="102" t="s">
        <v>89</v>
      </c>
      <c r="D41" s="131">
        <v>3</v>
      </c>
      <c r="E41" s="105" t="s">
        <v>15</v>
      </c>
      <c r="F41" s="128" t="s">
        <v>15</v>
      </c>
      <c r="G41" s="128" t="s">
        <v>15</v>
      </c>
      <c r="H41" s="128" t="s">
        <v>15</v>
      </c>
      <c r="I41" s="105" t="s">
        <v>15</v>
      </c>
      <c r="J41" s="128" t="s">
        <v>15</v>
      </c>
      <c r="K41" s="128" t="s">
        <v>15</v>
      </c>
      <c r="L41" s="128" t="s">
        <v>15</v>
      </c>
      <c r="M41" s="128" t="s">
        <v>16</v>
      </c>
    </row>
    <row r="42" spans="1:15" ht="15.6" hidden="1" customHeight="1">
      <c r="A42" s="132"/>
      <c r="B42" s="393"/>
      <c r="C42" s="102" t="s">
        <v>64</v>
      </c>
      <c r="D42" s="131">
        <v>3</v>
      </c>
      <c r="E42" s="105" t="s">
        <v>15</v>
      </c>
      <c r="F42" s="128" t="s">
        <v>15</v>
      </c>
      <c r="G42" s="128" t="s">
        <v>15</v>
      </c>
      <c r="H42" s="128" t="s">
        <v>15</v>
      </c>
      <c r="I42" s="105" t="s">
        <v>15</v>
      </c>
      <c r="J42" s="128" t="s">
        <v>15</v>
      </c>
      <c r="K42" s="128" t="s">
        <v>15</v>
      </c>
      <c r="L42" s="128" t="s">
        <v>15</v>
      </c>
      <c r="M42" s="128" t="s">
        <v>16</v>
      </c>
      <c r="O42" s="285"/>
    </row>
    <row r="43" spans="1:15" ht="15.6" hidden="1" customHeight="1">
      <c r="A43" s="132"/>
      <c r="B43" s="393"/>
      <c r="C43" s="102" t="s">
        <v>66</v>
      </c>
      <c r="D43" s="131">
        <v>3</v>
      </c>
      <c r="E43" s="105" t="s">
        <v>15</v>
      </c>
      <c r="F43" s="128" t="s">
        <v>15</v>
      </c>
      <c r="G43" s="128" t="s">
        <v>15</v>
      </c>
      <c r="H43" s="128" t="s">
        <v>15</v>
      </c>
      <c r="I43" s="105" t="s">
        <v>15</v>
      </c>
      <c r="J43" s="128" t="s">
        <v>15</v>
      </c>
      <c r="K43" s="128" t="s">
        <v>15</v>
      </c>
      <c r="L43" s="128" t="s">
        <v>15</v>
      </c>
      <c r="M43" s="128" t="s">
        <v>16</v>
      </c>
      <c r="O43" s="285"/>
    </row>
    <row r="44" spans="1:15" ht="15.6" hidden="1" customHeight="1">
      <c r="A44" s="132"/>
      <c r="B44" s="393"/>
      <c r="C44" s="102" t="s">
        <v>90</v>
      </c>
      <c r="D44" s="131">
        <v>1</v>
      </c>
      <c r="E44" s="105" t="s">
        <v>15</v>
      </c>
      <c r="F44" s="128" t="s">
        <v>15</v>
      </c>
      <c r="G44" s="128" t="s">
        <v>15</v>
      </c>
      <c r="H44" s="105" t="s">
        <v>15</v>
      </c>
      <c r="I44" s="105" t="s">
        <v>15</v>
      </c>
      <c r="J44" s="128" t="s">
        <v>15</v>
      </c>
      <c r="K44" s="128" t="s">
        <v>15</v>
      </c>
      <c r="L44" s="128" t="s">
        <v>15</v>
      </c>
      <c r="M44" s="128" t="s">
        <v>16</v>
      </c>
    </row>
    <row r="45" spans="1:15" ht="15.6" hidden="1" customHeight="1">
      <c r="A45" s="132"/>
      <c r="B45" s="394"/>
      <c r="C45" s="102" t="s">
        <v>67</v>
      </c>
      <c r="D45" s="131" t="s">
        <v>59</v>
      </c>
      <c r="E45" s="105" t="s">
        <v>15</v>
      </c>
      <c r="F45" s="128" t="s">
        <v>15</v>
      </c>
      <c r="G45" s="128" t="s">
        <v>15</v>
      </c>
      <c r="H45" s="128" t="s">
        <v>15</v>
      </c>
      <c r="I45" s="105" t="s">
        <v>15</v>
      </c>
      <c r="J45" s="128" t="s">
        <v>15</v>
      </c>
      <c r="K45" s="128" t="s">
        <v>15</v>
      </c>
      <c r="L45" s="128" t="s">
        <v>15</v>
      </c>
      <c r="M45" s="128" t="s">
        <v>15</v>
      </c>
      <c r="O45" s="285"/>
    </row>
    <row r="46" spans="1:15" ht="15.6" hidden="1" customHeight="1">
      <c r="A46" s="132"/>
      <c r="B46" s="133"/>
      <c r="C46" s="103"/>
      <c r="D46" s="103"/>
      <c r="E46" s="126">
        <f t="shared" ref="E46:L46" si="3">(COUNTIF(E32:E45,"OK")/COUNTA(E32:E45))+(COUNTIF(E32:E45,"N/A")/COUNTA(E32:E45))</f>
        <v>1</v>
      </c>
      <c r="F46" s="126">
        <f t="shared" si="3"/>
        <v>1</v>
      </c>
      <c r="G46" s="126">
        <f t="shared" si="3"/>
        <v>1</v>
      </c>
      <c r="H46" s="126">
        <f>(COUNTIF(H32:H45,"OK")/COUNTA(H32:H45))+(COUNTIF(H32:H45,"N/A")/COUNTA(H32:H45))</f>
        <v>1</v>
      </c>
      <c r="I46" s="126">
        <f t="shared" si="3"/>
        <v>1</v>
      </c>
      <c r="J46" s="126">
        <f t="shared" si="3"/>
        <v>1</v>
      </c>
      <c r="K46" s="126">
        <f t="shared" si="3"/>
        <v>1</v>
      </c>
      <c r="L46" s="126">
        <f t="shared" si="3"/>
        <v>1</v>
      </c>
      <c r="M46" s="126">
        <f>(COUNTIF(M32:M45,"OK")/COUNTA(M32:M45))+(COUNTIF(M32:M45,"N/A")/COUNTA(M32:M45))</f>
        <v>1</v>
      </c>
      <c r="N46" s="127">
        <f>+AVERAGE(E46:M46)</f>
        <v>1</v>
      </c>
    </row>
    <row r="47" spans="1:15" ht="15.6" hidden="1" customHeight="1">
      <c r="A47" s="132"/>
      <c r="B47" s="377" t="s">
        <v>38</v>
      </c>
      <c r="C47" s="64" t="s">
        <v>91</v>
      </c>
      <c r="D47" s="131">
        <v>2</v>
      </c>
      <c r="E47" s="105" t="s">
        <v>15</v>
      </c>
      <c r="F47" s="105" t="s">
        <v>15</v>
      </c>
      <c r="G47" s="105" t="s">
        <v>15</v>
      </c>
      <c r="H47" s="105" t="s">
        <v>15</v>
      </c>
      <c r="I47" s="134" t="s">
        <v>15</v>
      </c>
      <c r="J47" s="128" t="s">
        <v>16</v>
      </c>
      <c r="K47" s="128" t="s">
        <v>16</v>
      </c>
      <c r="L47" s="128" t="s">
        <v>16</v>
      </c>
      <c r="M47" s="128" t="s">
        <v>16</v>
      </c>
    </row>
    <row r="48" spans="1:15" ht="15.6" hidden="1" customHeight="1">
      <c r="A48" s="132"/>
      <c r="B48" s="377"/>
      <c r="C48" s="64" t="s">
        <v>68</v>
      </c>
      <c r="D48" s="131">
        <v>3</v>
      </c>
      <c r="E48" s="105" t="s">
        <v>15</v>
      </c>
      <c r="F48" s="105" t="s">
        <v>15</v>
      </c>
      <c r="G48" s="128" t="s">
        <v>15</v>
      </c>
      <c r="H48" s="128" t="s">
        <v>15</v>
      </c>
      <c r="I48" s="105" t="s">
        <v>15</v>
      </c>
      <c r="J48" s="128" t="s">
        <v>16</v>
      </c>
      <c r="K48" s="128" t="s">
        <v>16</v>
      </c>
      <c r="L48" s="128" t="s">
        <v>16</v>
      </c>
      <c r="M48" s="128" t="s">
        <v>16</v>
      </c>
      <c r="O48" s="285"/>
    </row>
    <row r="49" spans="1:15" ht="15.6" hidden="1" customHeight="1">
      <c r="A49" s="132"/>
      <c r="B49" s="377"/>
      <c r="C49" s="64" t="s">
        <v>69</v>
      </c>
      <c r="D49" s="131">
        <v>4</v>
      </c>
      <c r="E49" s="105" t="s">
        <v>15</v>
      </c>
      <c r="F49" s="105" t="s">
        <v>15</v>
      </c>
      <c r="G49" s="128" t="s">
        <v>15</v>
      </c>
      <c r="H49" s="128" t="s">
        <v>15</v>
      </c>
      <c r="I49" s="105" t="s">
        <v>15</v>
      </c>
      <c r="J49" s="128" t="s">
        <v>16</v>
      </c>
      <c r="K49" s="128" t="s">
        <v>16</v>
      </c>
      <c r="L49" s="128" t="s">
        <v>16</v>
      </c>
      <c r="M49" s="128" t="s">
        <v>16</v>
      </c>
    </row>
    <row r="50" spans="1:15" ht="15.6" hidden="1" customHeight="1">
      <c r="A50" s="132"/>
      <c r="B50" s="377"/>
      <c r="C50" s="64" t="s">
        <v>70</v>
      </c>
      <c r="D50" s="131">
        <v>3</v>
      </c>
      <c r="E50" s="105" t="s">
        <v>15</v>
      </c>
      <c r="F50" s="105" t="s">
        <v>15</v>
      </c>
      <c r="G50" s="128" t="s">
        <v>15</v>
      </c>
      <c r="H50" s="128" t="s">
        <v>15</v>
      </c>
      <c r="I50" s="105" t="s">
        <v>15</v>
      </c>
      <c r="J50" s="128" t="s">
        <v>16</v>
      </c>
      <c r="K50" s="128" t="s">
        <v>16</v>
      </c>
      <c r="L50" s="128" t="s">
        <v>16</v>
      </c>
      <c r="M50" s="128" t="s">
        <v>16</v>
      </c>
      <c r="O50" s="285"/>
    </row>
    <row r="51" spans="1:15" ht="15.6" hidden="1" customHeight="1">
      <c r="A51" s="132"/>
      <c r="B51" s="377"/>
      <c r="C51" s="64" t="s">
        <v>71</v>
      </c>
      <c r="D51" s="131">
        <v>4</v>
      </c>
      <c r="E51" s="105" t="s">
        <v>15</v>
      </c>
      <c r="F51" s="128" t="s">
        <v>15</v>
      </c>
      <c r="G51" s="128" t="s">
        <v>15</v>
      </c>
      <c r="H51" s="128" t="s">
        <v>15</v>
      </c>
      <c r="I51" s="134" t="s">
        <v>15</v>
      </c>
      <c r="J51" s="128" t="s">
        <v>16</v>
      </c>
      <c r="K51" s="128" t="s">
        <v>16</v>
      </c>
      <c r="L51" s="128" t="s">
        <v>16</v>
      </c>
      <c r="M51" s="128" t="s">
        <v>16</v>
      </c>
      <c r="O51" s="285"/>
    </row>
    <row r="52" spans="1:15" ht="15.6" hidden="1" customHeight="1">
      <c r="A52" s="132"/>
      <c r="B52" s="377"/>
      <c r="C52" s="64" t="s">
        <v>73</v>
      </c>
      <c r="D52" s="131">
        <v>2</v>
      </c>
      <c r="E52" s="105" t="s">
        <v>15</v>
      </c>
      <c r="F52" s="128" t="s">
        <v>15</v>
      </c>
      <c r="G52" s="128" t="s">
        <v>15</v>
      </c>
      <c r="H52" s="128" t="s">
        <v>15</v>
      </c>
      <c r="I52" s="105" t="s">
        <v>15</v>
      </c>
      <c r="J52" s="128" t="s">
        <v>16</v>
      </c>
      <c r="K52" s="128" t="s">
        <v>16</v>
      </c>
      <c r="L52" s="128" t="s">
        <v>16</v>
      </c>
      <c r="M52" s="128" t="s">
        <v>16</v>
      </c>
      <c r="O52" s="285"/>
    </row>
    <row r="53" spans="1:15" ht="15.6" hidden="1" customHeight="1">
      <c r="A53" s="132"/>
      <c r="B53" s="377"/>
      <c r="C53" s="64" t="s">
        <v>74</v>
      </c>
      <c r="D53" s="131">
        <v>2</v>
      </c>
      <c r="E53" s="105" t="s">
        <v>15</v>
      </c>
      <c r="F53" s="128" t="s">
        <v>15</v>
      </c>
      <c r="G53" s="128" t="s">
        <v>15</v>
      </c>
      <c r="H53" s="128" t="s">
        <v>15</v>
      </c>
      <c r="I53" s="105" t="s">
        <v>15</v>
      </c>
      <c r="J53" s="128" t="s">
        <v>16</v>
      </c>
      <c r="K53" s="128" t="s">
        <v>16</v>
      </c>
      <c r="L53" s="128" t="s">
        <v>16</v>
      </c>
      <c r="M53" s="128" t="s">
        <v>16</v>
      </c>
      <c r="O53" s="285"/>
    </row>
    <row r="54" spans="1:15" ht="15.6" hidden="1" customHeight="1">
      <c r="A54" s="132"/>
      <c r="B54" s="377"/>
      <c r="C54" s="64" t="s">
        <v>75</v>
      </c>
      <c r="D54" s="131">
        <v>1</v>
      </c>
      <c r="E54" s="105" t="s">
        <v>15</v>
      </c>
      <c r="F54" s="128" t="s">
        <v>15</v>
      </c>
      <c r="G54" s="128" t="s">
        <v>15</v>
      </c>
      <c r="H54" s="128" t="s">
        <v>15</v>
      </c>
      <c r="I54" s="105" t="s">
        <v>15</v>
      </c>
      <c r="J54" s="128" t="s">
        <v>16</v>
      </c>
      <c r="K54" s="128" t="s">
        <v>16</v>
      </c>
      <c r="L54" s="128" t="s">
        <v>16</v>
      </c>
      <c r="M54" s="128" t="s">
        <v>16</v>
      </c>
      <c r="O54" s="285"/>
    </row>
    <row r="55" spans="1:15" ht="15.6" hidden="1" customHeight="1">
      <c r="A55" s="132"/>
      <c r="B55" s="377"/>
      <c r="C55" s="64" t="s">
        <v>92</v>
      </c>
      <c r="D55" s="131">
        <v>3</v>
      </c>
      <c r="E55" s="105" t="s">
        <v>15</v>
      </c>
      <c r="F55" s="105" t="s">
        <v>15</v>
      </c>
      <c r="G55" s="105" t="s">
        <v>15</v>
      </c>
      <c r="H55" s="105" t="s">
        <v>15</v>
      </c>
      <c r="I55" s="134" t="s">
        <v>15</v>
      </c>
      <c r="J55" s="128" t="s">
        <v>16</v>
      </c>
      <c r="K55" s="128" t="s">
        <v>16</v>
      </c>
      <c r="L55" s="128" t="s">
        <v>16</v>
      </c>
      <c r="M55" s="105" t="s">
        <v>16</v>
      </c>
    </row>
    <row r="56" spans="1:15" ht="15.6" hidden="1" customHeight="1">
      <c r="A56" s="132"/>
      <c r="B56" s="377"/>
      <c r="E56" s="126">
        <f t="shared" ref="E56:M56" si="4">(COUNTIF(E47:E53,"OK")/COUNTA(E47:E53))+(COUNTIF(E47:E53,"N/A")/COUNTA(E47:E53))</f>
        <v>1</v>
      </c>
      <c r="F56" s="126">
        <f t="shared" si="4"/>
        <v>1</v>
      </c>
      <c r="G56" s="126">
        <f t="shared" si="4"/>
        <v>1</v>
      </c>
      <c r="H56" s="126">
        <f t="shared" si="4"/>
        <v>1</v>
      </c>
      <c r="I56" s="126">
        <f t="shared" si="4"/>
        <v>1</v>
      </c>
      <c r="J56" s="126">
        <f t="shared" si="4"/>
        <v>1</v>
      </c>
      <c r="K56" s="126">
        <f t="shared" si="4"/>
        <v>1</v>
      </c>
      <c r="L56" s="126">
        <f t="shared" si="4"/>
        <v>1</v>
      </c>
      <c r="M56" s="126">
        <f t="shared" si="4"/>
        <v>1</v>
      </c>
      <c r="N56" s="127">
        <f>+AVERAGE(E56:M56)</f>
        <v>1</v>
      </c>
    </row>
    <row r="57" spans="1:15" ht="15.6" hidden="1" customHeight="1">
      <c r="A57" s="132"/>
      <c r="B57" s="135" t="s">
        <v>44</v>
      </c>
      <c r="C57" s="64" t="s">
        <v>93</v>
      </c>
      <c r="D57" s="131"/>
      <c r="E57" s="105" t="s">
        <v>15</v>
      </c>
      <c r="F57" s="128" t="s">
        <v>15</v>
      </c>
      <c r="G57" s="128" t="s">
        <v>15</v>
      </c>
      <c r="H57" s="128" t="s">
        <v>15</v>
      </c>
      <c r="I57" s="134" t="s">
        <v>15</v>
      </c>
      <c r="J57" s="128" t="s">
        <v>16</v>
      </c>
      <c r="K57" s="128" t="s">
        <v>16</v>
      </c>
      <c r="L57" s="128" t="s">
        <v>16</v>
      </c>
      <c r="M57" s="128" t="s">
        <v>16</v>
      </c>
    </row>
    <row r="58" spans="1:15" ht="15.6" hidden="1" customHeight="1">
      <c r="A58" s="132"/>
      <c r="B58" s="136"/>
      <c r="C58" s="64" t="s">
        <v>18</v>
      </c>
      <c r="D58" s="131" t="s">
        <v>76</v>
      </c>
      <c r="E58" s="105" t="s">
        <v>15</v>
      </c>
      <c r="F58" s="128" t="s">
        <v>15</v>
      </c>
      <c r="G58" s="128" t="s">
        <v>15</v>
      </c>
      <c r="H58" s="128" t="s">
        <v>15</v>
      </c>
      <c r="I58" s="105" t="s">
        <v>15</v>
      </c>
      <c r="J58" s="128" t="s">
        <v>16</v>
      </c>
      <c r="K58" s="128" t="s">
        <v>16</v>
      </c>
      <c r="L58" s="128" t="s">
        <v>16</v>
      </c>
      <c r="M58" s="128" t="s">
        <v>16</v>
      </c>
    </row>
    <row r="59" spans="1:15" ht="15.6" hidden="1" customHeight="1">
      <c r="A59" s="132"/>
      <c r="B59" s="136"/>
      <c r="C59" s="64" t="s">
        <v>35</v>
      </c>
      <c r="D59" s="131"/>
      <c r="E59" s="105" t="s">
        <v>15</v>
      </c>
      <c r="F59" s="128" t="s">
        <v>15</v>
      </c>
      <c r="G59" s="128" t="s">
        <v>15</v>
      </c>
      <c r="H59" s="128" t="s">
        <v>15</v>
      </c>
      <c r="I59" s="105" t="s">
        <v>15</v>
      </c>
      <c r="J59" s="128" t="s">
        <v>16</v>
      </c>
      <c r="K59" s="128" t="s">
        <v>16</v>
      </c>
      <c r="L59" s="128" t="s">
        <v>16</v>
      </c>
      <c r="M59" s="128" t="s">
        <v>16</v>
      </c>
    </row>
    <row r="60" spans="1:15" ht="15.6" hidden="1" customHeight="1">
      <c r="A60" s="132"/>
      <c r="B60" s="136"/>
      <c r="C60" s="64" t="s">
        <v>94</v>
      </c>
      <c r="D60" s="131"/>
      <c r="E60" s="105" t="s">
        <v>15</v>
      </c>
      <c r="F60" s="128" t="s">
        <v>15</v>
      </c>
      <c r="G60" s="128" t="s">
        <v>15</v>
      </c>
      <c r="H60" s="128" t="s">
        <v>15</v>
      </c>
      <c r="I60" s="134" t="s">
        <v>15</v>
      </c>
      <c r="J60" s="128" t="s">
        <v>16</v>
      </c>
      <c r="K60" s="128" t="s">
        <v>16</v>
      </c>
      <c r="L60" s="128" t="s">
        <v>16</v>
      </c>
      <c r="M60" s="128" t="s">
        <v>16</v>
      </c>
    </row>
    <row r="61" spans="1:15" hidden="1">
      <c r="A61" s="132"/>
      <c r="B61" s="136"/>
      <c r="C61" s="64" t="s">
        <v>60</v>
      </c>
      <c r="D61" s="131"/>
      <c r="E61" s="105" t="s">
        <v>15</v>
      </c>
      <c r="F61" s="105" t="s">
        <v>15</v>
      </c>
      <c r="G61" s="105" t="s">
        <v>15</v>
      </c>
      <c r="H61" s="105" t="s">
        <v>15</v>
      </c>
      <c r="I61" s="134" t="s">
        <v>15</v>
      </c>
      <c r="J61" s="128" t="s">
        <v>16</v>
      </c>
      <c r="K61" s="128" t="s">
        <v>16</v>
      </c>
      <c r="L61" s="128" t="s">
        <v>16</v>
      </c>
      <c r="M61" s="128" t="s">
        <v>16</v>
      </c>
    </row>
    <row r="62" spans="1:15" ht="15.6" hidden="1" customHeight="1">
      <c r="A62" s="132"/>
      <c r="B62" s="136"/>
      <c r="C62" s="64" t="s">
        <v>78</v>
      </c>
      <c r="D62" s="131" t="s">
        <v>79</v>
      </c>
      <c r="E62" s="105" t="s">
        <v>15</v>
      </c>
      <c r="F62" s="128" t="s">
        <v>15</v>
      </c>
      <c r="G62" s="128" t="s">
        <v>15</v>
      </c>
      <c r="H62" s="128" t="s">
        <v>15</v>
      </c>
      <c r="I62" s="105" t="s">
        <v>15</v>
      </c>
      <c r="J62" s="128" t="s">
        <v>16</v>
      </c>
      <c r="K62" s="128" t="s">
        <v>16</v>
      </c>
      <c r="L62" s="128" t="s">
        <v>16</v>
      </c>
      <c r="M62" s="128" t="s">
        <v>16</v>
      </c>
    </row>
    <row r="63" spans="1:15" ht="15.6" hidden="1" customHeight="1">
      <c r="A63" s="137"/>
      <c r="B63" s="138"/>
      <c r="C63" s="64" t="s">
        <v>80</v>
      </c>
      <c r="D63" s="131">
        <v>1</v>
      </c>
      <c r="E63" s="105" t="s">
        <v>15</v>
      </c>
      <c r="F63" s="128" t="s">
        <v>15</v>
      </c>
      <c r="G63" s="128" t="s">
        <v>15</v>
      </c>
      <c r="H63" s="128" t="s">
        <v>15</v>
      </c>
      <c r="I63" s="105" t="s">
        <v>15</v>
      </c>
      <c r="J63" s="128" t="s">
        <v>16</v>
      </c>
      <c r="K63" s="128" t="s">
        <v>16</v>
      </c>
      <c r="L63" s="128" t="s">
        <v>16</v>
      </c>
      <c r="M63" s="128" t="s">
        <v>16</v>
      </c>
    </row>
    <row r="64" spans="1:15" hidden="1">
      <c r="E64" s="126">
        <f t="shared" ref="E64:M64" si="5">(COUNTIF(E57:E63,"OK")/COUNTA(E57:E63))+(COUNTIF(E57:E63,"N/A")/COUNTA(E57:E63))</f>
        <v>1</v>
      </c>
      <c r="F64" s="126">
        <f t="shared" si="5"/>
        <v>1</v>
      </c>
      <c r="G64" s="126">
        <f t="shared" si="5"/>
        <v>1</v>
      </c>
      <c r="H64" s="126">
        <f t="shared" si="5"/>
        <v>1</v>
      </c>
      <c r="I64" s="126">
        <f t="shared" si="5"/>
        <v>1</v>
      </c>
      <c r="J64" s="126">
        <f t="shared" si="5"/>
        <v>1</v>
      </c>
      <c r="K64" s="126">
        <f t="shared" si="5"/>
        <v>1</v>
      </c>
      <c r="L64" s="126">
        <f t="shared" si="5"/>
        <v>1</v>
      </c>
      <c r="M64" s="126">
        <f t="shared" si="5"/>
        <v>1</v>
      </c>
      <c r="N64" s="127">
        <f>+AVERAGE(E64:M64)</f>
        <v>1</v>
      </c>
    </row>
    <row r="65" spans="1:15" ht="28.9" hidden="1">
      <c r="A65" s="139"/>
      <c r="B65" s="139"/>
      <c r="C65" s="140" t="s">
        <v>95</v>
      </c>
      <c r="D65" s="139"/>
      <c r="E65" s="126">
        <v>1</v>
      </c>
      <c r="F65" s="141"/>
      <c r="G65" s="141"/>
    </row>
    <row r="66" spans="1:15" hidden="1">
      <c r="B66" s="103"/>
      <c r="H66" s="142"/>
      <c r="M66" s="357" t="s">
        <v>96</v>
      </c>
      <c r="N66" s="143">
        <f>+AVERAGE(N46:N56:E64:N65)</f>
        <v>1</v>
      </c>
    </row>
    <row r="67" spans="1:15" hidden="1">
      <c r="B67" s="103"/>
      <c r="F67" s="141"/>
      <c r="G67" s="141"/>
      <c r="H67" s="142"/>
      <c r="M67" s="358"/>
    </row>
    <row r="68" spans="1:15" s="144" customFormat="1" hidden="1">
      <c r="A68" s="378" t="s">
        <v>97</v>
      </c>
      <c r="B68" s="379"/>
      <c r="C68" s="379"/>
      <c r="D68" s="379"/>
      <c r="E68" s="379"/>
      <c r="F68" s="379"/>
      <c r="G68" s="379"/>
      <c r="H68" s="379"/>
      <c r="I68" s="379"/>
      <c r="J68" s="379"/>
      <c r="K68" s="379"/>
      <c r="L68" s="379"/>
      <c r="M68" s="379"/>
      <c r="N68" s="379"/>
      <c r="O68" s="379"/>
    </row>
    <row r="69" spans="1:15" ht="15.75" hidden="1" customHeight="1">
      <c r="A69" s="145" t="s">
        <v>98</v>
      </c>
      <c r="B69" s="146" t="s">
        <v>13</v>
      </c>
      <c r="C69" s="147" t="s">
        <v>99</v>
      </c>
      <c r="D69" s="148">
        <v>1</v>
      </c>
      <c r="E69" s="149" t="s">
        <v>15</v>
      </c>
      <c r="F69" s="150" t="s">
        <v>15</v>
      </c>
      <c r="G69" s="151" t="s">
        <v>15</v>
      </c>
      <c r="H69" s="142" t="s">
        <v>15</v>
      </c>
      <c r="I69" s="128" t="s">
        <v>15</v>
      </c>
      <c r="J69" s="128" t="s">
        <v>15</v>
      </c>
      <c r="K69" s="125" t="s">
        <v>15</v>
      </c>
      <c r="L69" s="125" t="s">
        <v>15</v>
      </c>
      <c r="M69" s="128" t="s">
        <v>16</v>
      </c>
    </row>
    <row r="70" spans="1:15" hidden="1">
      <c r="A70" s="152"/>
      <c r="B70" s="146"/>
      <c r="C70" s="147" t="s">
        <v>100</v>
      </c>
      <c r="D70" s="148">
        <v>3</v>
      </c>
      <c r="E70" s="149" t="s">
        <v>15</v>
      </c>
      <c r="F70" s="151" t="s">
        <v>15</v>
      </c>
      <c r="G70" s="151" t="s">
        <v>15</v>
      </c>
      <c r="H70" s="142" t="s">
        <v>15</v>
      </c>
      <c r="I70" s="125" t="s">
        <v>15</v>
      </c>
      <c r="J70" s="128" t="s">
        <v>15</v>
      </c>
      <c r="K70" s="125" t="s">
        <v>15</v>
      </c>
      <c r="L70" s="125" t="s">
        <v>15</v>
      </c>
      <c r="M70" s="128" t="s">
        <v>16</v>
      </c>
    </row>
    <row r="71" spans="1:15" hidden="1">
      <c r="A71" s="152"/>
      <c r="B71" s="146"/>
      <c r="C71" s="147" t="s">
        <v>101</v>
      </c>
      <c r="D71" s="148">
        <v>3</v>
      </c>
      <c r="E71" s="153" t="s">
        <v>15</v>
      </c>
      <c r="F71" s="153" t="s">
        <v>15</v>
      </c>
      <c r="G71" s="154" t="s">
        <v>15</v>
      </c>
      <c r="H71" s="155" t="s">
        <v>15</v>
      </c>
      <c r="I71" s="125" t="s">
        <v>15</v>
      </c>
      <c r="J71" s="128" t="s">
        <v>15</v>
      </c>
      <c r="K71" s="125" t="s">
        <v>15</v>
      </c>
      <c r="L71" s="125" t="s">
        <v>15</v>
      </c>
      <c r="M71" s="128" t="s">
        <v>16</v>
      </c>
    </row>
    <row r="72" spans="1:15" hidden="1">
      <c r="A72" s="152"/>
      <c r="B72" s="146"/>
      <c r="C72" s="147" t="s">
        <v>102</v>
      </c>
      <c r="D72" s="156">
        <v>9</v>
      </c>
      <c r="E72" s="125" t="s">
        <v>15</v>
      </c>
      <c r="F72" s="125" t="s">
        <v>15</v>
      </c>
      <c r="G72" s="125" t="s">
        <v>15</v>
      </c>
      <c r="H72" s="128" t="s">
        <v>15</v>
      </c>
      <c r="I72" s="157" t="s">
        <v>15</v>
      </c>
      <c r="J72" s="125" t="s">
        <v>15</v>
      </c>
      <c r="K72" s="125" t="s">
        <v>15</v>
      </c>
      <c r="L72" s="125" t="s">
        <v>15</v>
      </c>
      <c r="M72" s="125" t="s">
        <v>15</v>
      </c>
    </row>
    <row r="73" spans="1:15" hidden="1">
      <c r="A73" s="152"/>
      <c r="B73" s="146"/>
      <c r="C73" s="147" t="s">
        <v>103</v>
      </c>
      <c r="D73" s="156">
        <v>1</v>
      </c>
      <c r="E73" s="125" t="s">
        <v>15</v>
      </c>
      <c r="F73" s="125" t="s">
        <v>15</v>
      </c>
      <c r="G73" s="125" t="s">
        <v>15</v>
      </c>
      <c r="H73" s="128" t="s">
        <v>15</v>
      </c>
      <c r="I73" s="157" t="s">
        <v>15</v>
      </c>
      <c r="J73" s="128" t="s">
        <v>15</v>
      </c>
      <c r="K73" s="125" t="s">
        <v>15</v>
      </c>
      <c r="L73" s="125" t="s">
        <v>15</v>
      </c>
      <c r="M73" s="128" t="s">
        <v>16</v>
      </c>
    </row>
    <row r="74" spans="1:15" hidden="1">
      <c r="A74" s="152"/>
      <c r="B74" s="146"/>
      <c r="C74" s="147" t="s">
        <v>104</v>
      </c>
      <c r="D74" s="156">
        <v>3</v>
      </c>
      <c r="E74" s="125" t="s">
        <v>15</v>
      </c>
      <c r="F74" s="125" t="s">
        <v>15</v>
      </c>
      <c r="G74" s="125" t="s">
        <v>15</v>
      </c>
      <c r="H74" s="128" t="s">
        <v>15</v>
      </c>
      <c r="I74" s="157" t="s">
        <v>15</v>
      </c>
      <c r="J74" s="128" t="s">
        <v>15</v>
      </c>
      <c r="K74" s="125" t="s">
        <v>15</v>
      </c>
      <c r="L74" s="125" t="s">
        <v>15</v>
      </c>
      <c r="M74" s="128" t="s">
        <v>16</v>
      </c>
    </row>
    <row r="75" spans="1:15" hidden="1">
      <c r="A75" s="152"/>
      <c r="B75" s="146"/>
      <c r="C75" s="147" t="s">
        <v>105</v>
      </c>
      <c r="D75" s="156">
        <v>7</v>
      </c>
      <c r="E75" s="125" t="s">
        <v>15</v>
      </c>
      <c r="F75" s="125" t="s">
        <v>15</v>
      </c>
      <c r="G75" s="125" t="s">
        <v>15</v>
      </c>
      <c r="H75" s="128" t="s">
        <v>15</v>
      </c>
      <c r="I75" s="157" t="s">
        <v>15</v>
      </c>
      <c r="J75" s="128" t="s">
        <v>15</v>
      </c>
      <c r="K75" s="125" t="s">
        <v>15</v>
      </c>
      <c r="L75" s="125" t="s">
        <v>15</v>
      </c>
      <c r="M75" s="128" t="s">
        <v>16</v>
      </c>
    </row>
    <row r="76" spans="1:15" hidden="1">
      <c r="A76" s="152"/>
      <c r="B76" s="146"/>
      <c r="C76" s="147" t="s">
        <v>106</v>
      </c>
      <c r="D76" s="156">
        <v>3</v>
      </c>
      <c r="E76" s="125" t="s">
        <v>15</v>
      </c>
      <c r="F76" s="125" t="s">
        <v>15</v>
      </c>
      <c r="G76" s="125" t="s">
        <v>15</v>
      </c>
      <c r="H76" s="128" t="s">
        <v>15</v>
      </c>
      <c r="I76" s="157" t="s">
        <v>15</v>
      </c>
      <c r="J76" s="128" t="s">
        <v>15</v>
      </c>
      <c r="K76" s="125" t="s">
        <v>15</v>
      </c>
      <c r="L76" s="125" t="s">
        <v>15</v>
      </c>
      <c r="M76" s="128" t="s">
        <v>16</v>
      </c>
    </row>
    <row r="77" spans="1:15" hidden="1">
      <c r="A77" s="152"/>
      <c r="B77" s="146"/>
      <c r="C77" s="110" t="s">
        <v>107</v>
      </c>
      <c r="D77" s="156">
        <v>3</v>
      </c>
      <c r="E77" s="125" t="s">
        <v>15</v>
      </c>
      <c r="F77" s="125" t="s">
        <v>15</v>
      </c>
      <c r="G77" s="125" t="s">
        <v>15</v>
      </c>
      <c r="H77" s="128" t="s">
        <v>15</v>
      </c>
      <c r="I77" s="125" t="s">
        <v>15</v>
      </c>
      <c r="J77" s="128" t="s">
        <v>15</v>
      </c>
      <c r="K77" s="125" t="s">
        <v>15</v>
      </c>
      <c r="L77" s="125" t="s">
        <v>15</v>
      </c>
      <c r="M77" s="128" t="s">
        <v>16</v>
      </c>
    </row>
    <row r="78" spans="1:15" hidden="1">
      <c r="A78" s="152"/>
      <c r="B78" s="146"/>
      <c r="C78" s="111" t="s">
        <v>108</v>
      </c>
      <c r="D78" s="156">
        <v>7</v>
      </c>
      <c r="E78" s="125" t="s">
        <v>15</v>
      </c>
      <c r="F78" s="125" t="s">
        <v>15</v>
      </c>
      <c r="G78" s="125" t="s">
        <v>15</v>
      </c>
      <c r="H78" s="128" t="s">
        <v>15</v>
      </c>
      <c r="I78" s="125" t="s">
        <v>15</v>
      </c>
      <c r="J78" s="128" t="s">
        <v>15</v>
      </c>
      <c r="K78" s="125" t="s">
        <v>15</v>
      </c>
      <c r="L78" s="125" t="s">
        <v>15</v>
      </c>
      <c r="M78" s="128" t="s">
        <v>16</v>
      </c>
    </row>
    <row r="79" spans="1:15" hidden="1">
      <c r="A79" s="152"/>
      <c r="B79" s="146"/>
      <c r="C79" s="111" t="s">
        <v>17</v>
      </c>
      <c r="D79" s="156">
        <v>2</v>
      </c>
      <c r="E79" s="125" t="s">
        <v>15</v>
      </c>
      <c r="F79" s="125" t="s">
        <v>15</v>
      </c>
      <c r="G79" s="125" t="s">
        <v>15</v>
      </c>
      <c r="H79" s="128" t="s">
        <v>15</v>
      </c>
      <c r="I79" s="125" t="s">
        <v>15</v>
      </c>
      <c r="J79" s="128" t="s">
        <v>15</v>
      </c>
      <c r="K79" s="125" t="s">
        <v>15</v>
      </c>
      <c r="L79" s="125" t="s">
        <v>15</v>
      </c>
      <c r="M79" s="128" t="s">
        <v>16</v>
      </c>
    </row>
    <row r="80" spans="1:15" hidden="1">
      <c r="A80" s="152"/>
      <c r="B80" s="146"/>
      <c r="C80" s="111" t="s">
        <v>109</v>
      </c>
      <c r="D80" s="156">
        <v>3</v>
      </c>
      <c r="E80" s="125" t="s">
        <v>15</v>
      </c>
      <c r="F80" s="125" t="s">
        <v>15</v>
      </c>
      <c r="G80" s="125" t="s">
        <v>15</v>
      </c>
      <c r="H80" s="128" t="s">
        <v>15</v>
      </c>
      <c r="I80" s="125" t="s">
        <v>15</v>
      </c>
      <c r="J80" s="125" t="s">
        <v>15</v>
      </c>
      <c r="K80" s="125" t="s">
        <v>15</v>
      </c>
      <c r="L80" s="125" t="s">
        <v>15</v>
      </c>
      <c r="M80" s="128" t="s">
        <v>16</v>
      </c>
    </row>
    <row r="81" spans="1:14" hidden="1">
      <c r="A81" s="152"/>
      <c r="B81" s="146"/>
      <c r="C81" s="111" t="s">
        <v>110</v>
      </c>
      <c r="D81" s="156">
        <v>6</v>
      </c>
      <c r="E81" s="125" t="s">
        <v>15</v>
      </c>
      <c r="F81" s="125" t="s">
        <v>15</v>
      </c>
      <c r="G81" s="125" t="s">
        <v>15</v>
      </c>
      <c r="H81" s="128" t="s">
        <v>15</v>
      </c>
      <c r="I81" s="125" t="s">
        <v>15</v>
      </c>
      <c r="J81" s="125" t="s">
        <v>15</v>
      </c>
      <c r="K81" s="125" t="s">
        <v>15</v>
      </c>
      <c r="L81" s="125" t="s">
        <v>15</v>
      </c>
      <c r="M81" s="128" t="s">
        <v>16</v>
      </c>
    </row>
    <row r="82" spans="1:14" hidden="1">
      <c r="A82" s="152"/>
      <c r="B82" s="146"/>
      <c r="C82" s="158" t="s">
        <v>111</v>
      </c>
      <c r="D82" s="156">
        <v>3</v>
      </c>
      <c r="E82" s="159" t="s">
        <v>15</v>
      </c>
      <c r="F82" s="125" t="s">
        <v>15</v>
      </c>
      <c r="G82" s="159" t="s">
        <v>15</v>
      </c>
      <c r="H82" s="159" t="s">
        <v>15</v>
      </c>
      <c r="I82" s="159" t="s">
        <v>15</v>
      </c>
      <c r="J82" s="159" t="s">
        <v>15</v>
      </c>
      <c r="K82" s="160" t="s">
        <v>15</v>
      </c>
      <c r="L82" s="125" t="s">
        <v>15</v>
      </c>
      <c r="M82" s="128" t="s">
        <v>16</v>
      </c>
    </row>
    <row r="83" spans="1:14" hidden="1">
      <c r="A83" s="152"/>
      <c r="B83" s="146"/>
      <c r="C83" s="158" t="s">
        <v>112</v>
      </c>
      <c r="D83" s="156">
        <v>7</v>
      </c>
      <c r="E83" s="159" t="s">
        <v>15</v>
      </c>
      <c r="F83" s="125" t="s">
        <v>15</v>
      </c>
      <c r="G83" s="159" t="s">
        <v>15</v>
      </c>
      <c r="H83" s="159" t="s">
        <v>15</v>
      </c>
      <c r="I83" s="159" t="s">
        <v>15</v>
      </c>
      <c r="J83" s="159" t="s">
        <v>15</v>
      </c>
      <c r="K83" s="159" t="s">
        <v>15</v>
      </c>
      <c r="L83" s="125" t="s">
        <v>15</v>
      </c>
      <c r="M83" s="128" t="s">
        <v>16</v>
      </c>
    </row>
    <row r="84" spans="1:14" hidden="1">
      <c r="A84" s="152"/>
      <c r="B84" s="146"/>
      <c r="C84" s="158" t="s">
        <v>113</v>
      </c>
      <c r="D84" s="156">
        <v>3</v>
      </c>
      <c r="E84" s="159" t="s">
        <v>15</v>
      </c>
      <c r="F84" s="125" t="s">
        <v>15</v>
      </c>
      <c r="G84" s="159" t="s">
        <v>15</v>
      </c>
      <c r="H84" s="159" t="s">
        <v>15</v>
      </c>
      <c r="I84" s="159" t="s">
        <v>15</v>
      </c>
      <c r="J84" s="159" t="s">
        <v>15</v>
      </c>
      <c r="K84" s="159" t="s">
        <v>15</v>
      </c>
      <c r="L84" s="125" t="s">
        <v>15</v>
      </c>
      <c r="M84" s="128" t="s">
        <v>16</v>
      </c>
    </row>
    <row r="85" spans="1:14" hidden="1">
      <c r="A85" s="152"/>
      <c r="B85" s="146"/>
      <c r="C85" s="158" t="s">
        <v>114</v>
      </c>
      <c r="D85" s="156">
        <v>6</v>
      </c>
      <c r="E85" s="159" t="s">
        <v>15</v>
      </c>
      <c r="F85" s="125" t="s">
        <v>15</v>
      </c>
      <c r="G85" s="159" t="s">
        <v>15</v>
      </c>
      <c r="H85" s="159" t="s">
        <v>15</v>
      </c>
      <c r="I85" s="159" t="s">
        <v>15</v>
      </c>
      <c r="J85" s="159" t="s">
        <v>15</v>
      </c>
      <c r="K85" s="159" t="s">
        <v>15</v>
      </c>
      <c r="L85" s="125" t="s">
        <v>15</v>
      </c>
      <c r="M85" s="128" t="s">
        <v>16</v>
      </c>
    </row>
    <row r="86" spans="1:14" hidden="1">
      <c r="A86" s="152"/>
      <c r="B86" s="146"/>
      <c r="C86" s="158" t="s">
        <v>115</v>
      </c>
      <c r="D86" s="156">
        <v>5</v>
      </c>
      <c r="E86" s="159" t="s">
        <v>15</v>
      </c>
      <c r="F86" s="125" t="s">
        <v>15</v>
      </c>
      <c r="G86" s="159" t="s">
        <v>15</v>
      </c>
      <c r="H86" s="159" t="s">
        <v>15</v>
      </c>
      <c r="I86" s="159" t="s">
        <v>15</v>
      </c>
      <c r="J86" s="159" t="s">
        <v>15</v>
      </c>
      <c r="K86" s="159" t="s">
        <v>15</v>
      </c>
      <c r="L86" s="125" t="s">
        <v>15</v>
      </c>
      <c r="M86" s="128" t="s">
        <v>16</v>
      </c>
    </row>
    <row r="87" spans="1:14" hidden="1">
      <c r="A87" s="152"/>
      <c r="B87" s="146"/>
      <c r="C87" s="158" t="s">
        <v>116</v>
      </c>
      <c r="D87" s="156">
        <v>3</v>
      </c>
      <c r="E87" s="159" t="s">
        <v>15</v>
      </c>
      <c r="F87" s="125" t="s">
        <v>15</v>
      </c>
      <c r="G87" s="159" t="s">
        <v>15</v>
      </c>
      <c r="H87" s="159" t="s">
        <v>15</v>
      </c>
      <c r="I87" s="159" t="s">
        <v>15</v>
      </c>
      <c r="J87" s="159" t="s">
        <v>15</v>
      </c>
      <c r="K87" s="159" t="s">
        <v>15</v>
      </c>
      <c r="L87" s="159" t="s">
        <v>15</v>
      </c>
      <c r="M87" s="128" t="s">
        <v>16</v>
      </c>
    </row>
    <row r="88" spans="1:14" hidden="1">
      <c r="A88" s="152"/>
      <c r="B88" s="146"/>
      <c r="C88" s="110" t="s">
        <v>117</v>
      </c>
      <c r="D88" s="161">
        <v>2</v>
      </c>
      <c r="E88" s="159" t="s">
        <v>15</v>
      </c>
      <c r="F88" s="125" t="s">
        <v>15</v>
      </c>
      <c r="G88" s="159" t="s">
        <v>15</v>
      </c>
      <c r="H88" s="159" t="s">
        <v>15</v>
      </c>
      <c r="I88" s="159" t="s">
        <v>15</v>
      </c>
      <c r="J88" s="159" t="s">
        <v>15</v>
      </c>
      <c r="K88" s="159" t="s">
        <v>15</v>
      </c>
      <c r="L88" s="159" t="s">
        <v>15</v>
      </c>
      <c r="M88" s="128" t="s">
        <v>16</v>
      </c>
    </row>
    <row r="89" spans="1:14" hidden="1">
      <c r="A89" s="152"/>
      <c r="B89" s="146"/>
      <c r="C89" s="112" t="s">
        <v>118</v>
      </c>
      <c r="D89" s="161">
        <v>1</v>
      </c>
      <c r="E89" s="159" t="s">
        <v>15</v>
      </c>
      <c r="F89" s="125" t="s">
        <v>15</v>
      </c>
      <c r="G89" s="159" t="s">
        <v>15</v>
      </c>
      <c r="H89" s="159" t="s">
        <v>15</v>
      </c>
      <c r="I89" s="159" t="s">
        <v>15</v>
      </c>
      <c r="J89" s="159" t="s">
        <v>15</v>
      </c>
      <c r="K89" s="159" t="s">
        <v>15</v>
      </c>
      <c r="L89" s="159" t="s">
        <v>15</v>
      </c>
      <c r="M89" s="128" t="s">
        <v>16</v>
      </c>
    </row>
    <row r="90" spans="1:14" hidden="1">
      <c r="A90" s="152"/>
      <c r="B90" s="146"/>
      <c r="E90" s="162">
        <f>(COUNTIF(E69:E89,"OK")/COUNTA(E69:E89))+(COUNTIF(E69:E89,"N/A")/COUNTA(E69:E89))</f>
        <v>1</v>
      </c>
      <c r="F90" s="162">
        <f t="shared" ref="F90:H90" si="6">(COUNTIF(F69:F89,"OK")/COUNTA(F69:F89))+(COUNTIF(F69:F89,"N/A")/COUNTA(F69:F89))</f>
        <v>1</v>
      </c>
      <c r="G90" s="162">
        <f t="shared" si="6"/>
        <v>1</v>
      </c>
      <c r="H90" s="162">
        <f t="shared" si="6"/>
        <v>1</v>
      </c>
      <c r="I90" s="162">
        <f>(COUNTIF(I69:I89,"OK")/COUNTA(I69:I89))+(COUNTIF(I69:I89,"N/A")/COUNTA(I69:I89))</f>
        <v>1</v>
      </c>
      <c r="J90" s="162">
        <f t="shared" ref="J90:M90" si="7">(COUNTIF(J69:J89,"OK")/COUNTA(J69:J89))+(COUNTIF(J69:J89,"N/A")/COUNTA(J69:J89))</f>
        <v>1</v>
      </c>
      <c r="K90" s="162">
        <f t="shared" si="7"/>
        <v>1</v>
      </c>
      <c r="L90" s="162">
        <f t="shared" si="7"/>
        <v>1</v>
      </c>
      <c r="M90" s="162">
        <f t="shared" si="7"/>
        <v>1</v>
      </c>
      <c r="N90" s="163">
        <f>+AVERAGE(E90:M90)</f>
        <v>1</v>
      </c>
    </row>
    <row r="91" spans="1:14" hidden="1">
      <c r="A91" s="152"/>
      <c r="B91" s="380" t="s">
        <v>38</v>
      </c>
      <c r="C91" s="119" t="s">
        <v>119</v>
      </c>
      <c r="D91" s="148">
        <v>4</v>
      </c>
      <c r="E91" s="164" t="s">
        <v>15</v>
      </c>
      <c r="F91" s="151" t="s">
        <v>15</v>
      </c>
      <c r="G91" s="165" t="s">
        <v>15</v>
      </c>
      <c r="H91" s="142" t="s">
        <v>15</v>
      </c>
      <c r="I91" s="125" t="s">
        <v>15</v>
      </c>
      <c r="J91" s="128" t="s">
        <v>16</v>
      </c>
      <c r="K91" s="128" t="s">
        <v>16</v>
      </c>
      <c r="L91" s="128" t="s">
        <v>16</v>
      </c>
      <c r="M91" s="128" t="s">
        <v>16</v>
      </c>
    </row>
    <row r="92" spans="1:14" hidden="1">
      <c r="A92" s="152"/>
      <c r="B92" s="381"/>
      <c r="C92" s="124" t="s">
        <v>120</v>
      </c>
      <c r="D92" s="148">
        <v>8</v>
      </c>
      <c r="E92" s="164" t="s">
        <v>15</v>
      </c>
      <c r="F92" s="164" t="s">
        <v>15</v>
      </c>
      <c r="G92" s="164" t="s">
        <v>15</v>
      </c>
      <c r="H92" s="164" t="s">
        <v>15</v>
      </c>
      <c r="I92" s="149" t="s">
        <v>15</v>
      </c>
      <c r="J92" s="128" t="s">
        <v>16</v>
      </c>
      <c r="K92" s="128" t="s">
        <v>16</v>
      </c>
      <c r="L92" s="128" t="s">
        <v>16</v>
      </c>
      <c r="M92" s="128" t="s">
        <v>16</v>
      </c>
    </row>
    <row r="93" spans="1:14" hidden="1">
      <c r="A93" s="152"/>
      <c r="B93" s="382"/>
      <c r="C93" s="124" t="s">
        <v>121</v>
      </c>
      <c r="D93" s="148">
        <v>6</v>
      </c>
      <c r="E93" s="164" t="s">
        <v>15</v>
      </c>
      <c r="F93" s="149" t="s">
        <v>15</v>
      </c>
      <c r="G93" s="164" t="s">
        <v>15</v>
      </c>
      <c r="H93" s="164" t="s">
        <v>15</v>
      </c>
      <c r="I93" s="149" t="s">
        <v>15</v>
      </c>
      <c r="J93" s="128" t="s">
        <v>16</v>
      </c>
      <c r="K93" s="128" t="s">
        <v>16</v>
      </c>
      <c r="L93" s="128" t="s">
        <v>16</v>
      </c>
      <c r="M93" s="128" t="s">
        <v>16</v>
      </c>
    </row>
    <row r="94" spans="1:14" hidden="1">
      <c r="A94" s="152"/>
      <c r="B94" s="136"/>
      <c r="E94" s="126">
        <f>(COUNTIF(E91:E93,"OK")/COUNTA(E91:E93))+(COUNTIF(E91:E93,"N/A")/COUNTA(E91:E93))</f>
        <v>1</v>
      </c>
      <c r="F94" s="126">
        <f t="shared" ref="F94:M94" si="8">(COUNTIF(F91:F93,"OK")/COUNTA(F91:F93))+(COUNTIF(F91:F93,"N/A")/COUNTA(F91:F93))</f>
        <v>1</v>
      </c>
      <c r="G94" s="126">
        <f t="shared" si="8"/>
        <v>1</v>
      </c>
      <c r="H94" s="126">
        <f t="shared" si="8"/>
        <v>1</v>
      </c>
      <c r="I94" s="126">
        <f t="shared" si="8"/>
        <v>1</v>
      </c>
      <c r="J94" s="126">
        <f t="shared" si="8"/>
        <v>1</v>
      </c>
      <c r="K94" s="126">
        <f t="shared" si="8"/>
        <v>1</v>
      </c>
      <c r="L94" s="126">
        <f t="shared" si="8"/>
        <v>1</v>
      </c>
      <c r="M94" s="126">
        <f t="shared" si="8"/>
        <v>1</v>
      </c>
      <c r="N94" s="163">
        <f>+AVERAGE(E94:M94)</f>
        <v>1</v>
      </c>
    </row>
    <row r="95" spans="1:14" ht="15.6" hidden="1" customHeight="1">
      <c r="A95" s="152"/>
      <c r="B95" s="136" t="s">
        <v>44</v>
      </c>
      <c r="C95" s="119" t="s">
        <v>122</v>
      </c>
      <c r="D95" s="148"/>
      <c r="E95" s="105" t="s">
        <v>15</v>
      </c>
      <c r="F95" s="166" t="s">
        <v>15</v>
      </c>
      <c r="G95" s="160" t="s">
        <v>15</v>
      </c>
      <c r="H95" s="125" t="s">
        <v>15</v>
      </c>
      <c r="I95" s="125" t="s">
        <v>15</v>
      </c>
      <c r="J95" s="128" t="s">
        <v>16</v>
      </c>
      <c r="K95" s="128" t="s">
        <v>16</v>
      </c>
      <c r="L95" s="128" t="s">
        <v>16</v>
      </c>
      <c r="M95" s="128" t="s">
        <v>15</v>
      </c>
    </row>
    <row r="96" spans="1:14" ht="15.6" hidden="1" customHeight="1">
      <c r="A96" s="152"/>
      <c r="B96" s="136"/>
      <c r="C96" s="119" t="s">
        <v>123</v>
      </c>
      <c r="D96" s="148"/>
      <c r="E96" s="125" t="s">
        <v>15</v>
      </c>
      <c r="F96" s="159" t="s">
        <v>15</v>
      </c>
      <c r="G96" s="160" t="s">
        <v>15</v>
      </c>
      <c r="H96" s="125" t="s">
        <v>15</v>
      </c>
      <c r="I96" s="125" t="s">
        <v>15</v>
      </c>
      <c r="J96" s="128" t="s">
        <v>16</v>
      </c>
      <c r="K96" s="128" t="s">
        <v>16</v>
      </c>
      <c r="L96" s="128" t="s">
        <v>16</v>
      </c>
      <c r="M96" s="128" t="s">
        <v>15</v>
      </c>
    </row>
    <row r="97" spans="1:15" ht="15.6" hidden="1" customHeight="1">
      <c r="A97" s="152"/>
      <c r="B97" s="136"/>
      <c r="C97" s="124" t="s">
        <v>124</v>
      </c>
      <c r="D97" s="148"/>
      <c r="E97" s="105" t="s">
        <v>15</v>
      </c>
      <c r="F97" s="159" t="s">
        <v>15</v>
      </c>
      <c r="G97" s="160" t="s">
        <v>15</v>
      </c>
      <c r="H97" s="125" t="s">
        <v>15</v>
      </c>
      <c r="I97" s="125" t="s">
        <v>15</v>
      </c>
      <c r="J97" s="128" t="s">
        <v>16</v>
      </c>
      <c r="K97" s="128" t="s">
        <v>16</v>
      </c>
      <c r="L97" s="128" t="s">
        <v>16</v>
      </c>
      <c r="M97" s="128" t="s">
        <v>15</v>
      </c>
    </row>
    <row r="98" spans="1:15" ht="15.6" hidden="1" customHeight="1">
      <c r="A98" s="167"/>
      <c r="B98" s="168"/>
      <c r="C98" s="169"/>
      <c r="D98" s="170"/>
      <c r="E98" s="126">
        <f>(COUNTIF(E95:E97,"OK")/COUNTA(E95:E97))+(COUNTIF(E95:E97,"N/A")/COUNTA(E95:E97))</f>
        <v>1</v>
      </c>
      <c r="F98" s="126">
        <f t="shared" ref="F98:M98" si="9">(COUNTIF(F95:F97,"OK")/COUNTA(F95:F97))+(COUNTIF(F95:F97,"N/A")/COUNTA(F95:F97))</f>
        <v>1</v>
      </c>
      <c r="G98" s="126">
        <f t="shared" si="9"/>
        <v>1</v>
      </c>
      <c r="H98" s="126">
        <f t="shared" si="9"/>
        <v>1</v>
      </c>
      <c r="I98" s="126">
        <f t="shared" si="9"/>
        <v>1</v>
      </c>
      <c r="J98" s="126">
        <f t="shared" si="9"/>
        <v>1</v>
      </c>
      <c r="K98" s="126">
        <f t="shared" si="9"/>
        <v>1</v>
      </c>
      <c r="L98" s="126">
        <f t="shared" si="9"/>
        <v>1</v>
      </c>
      <c r="M98" s="126">
        <f t="shared" si="9"/>
        <v>1</v>
      </c>
      <c r="N98" s="163">
        <f>+AVERAGE(E98:M98)</f>
        <v>1</v>
      </c>
    </row>
    <row r="99" spans="1:15" ht="15.6" hidden="1" customHeight="1">
      <c r="A99" s="167"/>
      <c r="B99" s="354" t="s">
        <v>125</v>
      </c>
      <c r="C99" s="171" t="s">
        <v>126</v>
      </c>
      <c r="D99" s="170"/>
      <c r="E99" s="126">
        <v>1</v>
      </c>
      <c r="F99" s="126"/>
      <c r="G99" s="126"/>
      <c r="H99" s="172"/>
      <c r="I99" s="126"/>
      <c r="J99" s="126"/>
      <c r="K99" s="126"/>
      <c r="L99" s="126"/>
      <c r="M99" s="126"/>
      <c r="N99" s="127"/>
    </row>
    <row r="100" spans="1:15" ht="15.6" hidden="1" customHeight="1">
      <c r="A100" s="167"/>
      <c r="B100" s="354"/>
      <c r="C100" s="169" t="s">
        <v>127</v>
      </c>
      <c r="D100" s="170"/>
      <c r="E100" s="126">
        <v>1</v>
      </c>
      <c r="F100" s="126"/>
      <c r="G100" s="126"/>
      <c r="H100" s="172"/>
      <c r="I100" s="126"/>
      <c r="J100" s="126"/>
      <c r="K100" s="126"/>
      <c r="N100" s="173">
        <f>+AVERAGE(E99:E100:E101)</f>
        <v>1</v>
      </c>
    </row>
    <row r="101" spans="1:15" hidden="1">
      <c r="A101" s="167"/>
      <c r="B101" s="354"/>
      <c r="C101" s="174" t="s">
        <v>128</v>
      </c>
      <c r="D101" s="175"/>
      <c r="E101" s="126">
        <v>1</v>
      </c>
      <c r="H101" s="142"/>
    </row>
    <row r="102" spans="1:15" hidden="1">
      <c r="A102" s="167"/>
      <c r="B102" s="176"/>
      <c r="C102" s="176"/>
      <c r="D102" s="177"/>
      <c r="E102" s="119"/>
      <c r="F102" s="178"/>
      <c r="G102" s="166"/>
      <c r="M102" s="357" t="s">
        <v>96</v>
      </c>
      <c r="N102" s="143">
        <f>+AVERAGE(N90:N94:N98:N100)</f>
        <v>1</v>
      </c>
    </row>
    <row r="103" spans="1:15" hidden="1">
      <c r="A103" s="152"/>
      <c r="B103" s="179"/>
      <c r="C103" s="179"/>
      <c r="D103" s="179"/>
      <c r="E103" s="166"/>
      <c r="M103" s="358"/>
    </row>
    <row r="104" spans="1:15" hidden="1">
      <c r="A104" s="152"/>
      <c r="C104" s="180"/>
      <c r="D104" s="119" t="s">
        <v>129</v>
      </c>
    </row>
    <row r="105" spans="1:15" hidden="1">
      <c r="A105" s="152"/>
      <c r="C105" s="181"/>
      <c r="D105" s="119" t="s">
        <v>130</v>
      </c>
    </row>
    <row r="106" spans="1:15" hidden="1">
      <c r="A106" s="182"/>
      <c r="C106" s="183"/>
      <c r="D106" s="119" t="s">
        <v>131</v>
      </c>
    </row>
    <row r="107" spans="1:15" hidden="1"/>
    <row r="108" spans="1:15" s="184" customFormat="1" hidden="1">
      <c r="A108" s="368" t="s">
        <v>132</v>
      </c>
      <c r="B108" s="369"/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</row>
    <row r="109" spans="1:15" s="188" customFormat="1" hidden="1">
      <c r="A109" s="385" t="s">
        <v>133</v>
      </c>
      <c r="B109" s="185" t="s">
        <v>13</v>
      </c>
      <c r="C109" s="124" t="s">
        <v>73</v>
      </c>
      <c r="D109" s="186">
        <v>3</v>
      </c>
      <c r="E109" s="187" t="s">
        <v>15</v>
      </c>
      <c r="F109" s="187" t="s">
        <v>15</v>
      </c>
      <c r="G109" s="187" t="s">
        <v>15</v>
      </c>
      <c r="H109" s="187" t="s">
        <v>15</v>
      </c>
      <c r="I109" s="187" t="s">
        <v>15</v>
      </c>
      <c r="J109" s="187" t="s">
        <v>15</v>
      </c>
      <c r="K109" s="187" t="s">
        <v>15</v>
      </c>
      <c r="L109" s="187" t="s">
        <v>15</v>
      </c>
      <c r="M109" s="187" t="s">
        <v>15</v>
      </c>
      <c r="N109" s="185"/>
      <c r="O109" s="282"/>
    </row>
    <row r="110" spans="1:15" s="103" customFormat="1" hidden="1">
      <c r="A110" s="386"/>
      <c r="B110" s="189"/>
      <c r="C110" s="124" t="s">
        <v>134</v>
      </c>
      <c r="D110" s="186">
        <v>1</v>
      </c>
      <c r="E110" s="187" t="s">
        <v>15</v>
      </c>
      <c r="F110" s="187" t="s">
        <v>15</v>
      </c>
      <c r="G110" s="187" t="s">
        <v>15</v>
      </c>
      <c r="H110" s="187" t="s">
        <v>15</v>
      </c>
      <c r="I110" s="187" t="s">
        <v>15</v>
      </c>
      <c r="J110" s="187" t="s">
        <v>15</v>
      </c>
      <c r="K110" s="187" t="s">
        <v>15</v>
      </c>
      <c r="L110" s="187" t="s">
        <v>15</v>
      </c>
      <c r="M110" s="187" t="s">
        <v>15</v>
      </c>
      <c r="N110" s="189"/>
      <c r="O110" s="283"/>
    </row>
    <row r="111" spans="1:15" s="103" customFormat="1" hidden="1">
      <c r="A111" s="387"/>
      <c r="B111" s="189"/>
      <c r="C111" s="124" t="s">
        <v>135</v>
      </c>
      <c r="D111" s="186">
        <v>1</v>
      </c>
      <c r="E111" s="187" t="s">
        <v>15</v>
      </c>
      <c r="F111" s="187" t="s">
        <v>15</v>
      </c>
      <c r="G111" s="187" t="s">
        <v>15</v>
      </c>
      <c r="H111" s="187" t="s">
        <v>15</v>
      </c>
      <c r="I111" s="187" t="s">
        <v>15</v>
      </c>
      <c r="J111" s="187" t="s">
        <v>15</v>
      </c>
      <c r="K111" s="187" t="s">
        <v>15</v>
      </c>
      <c r="L111" s="187" t="s">
        <v>15</v>
      </c>
      <c r="M111" s="187" t="s">
        <v>16</v>
      </c>
      <c r="N111" s="189"/>
      <c r="O111" s="283"/>
    </row>
    <row r="112" spans="1:15" s="103" customFormat="1" hidden="1">
      <c r="A112" s="189"/>
      <c r="B112" s="189"/>
      <c r="C112" s="124" t="s">
        <v>136</v>
      </c>
      <c r="D112" s="186">
        <v>2</v>
      </c>
      <c r="E112" s="187" t="s">
        <v>15</v>
      </c>
      <c r="F112" s="187" t="s">
        <v>15</v>
      </c>
      <c r="G112" s="187" t="s">
        <v>15</v>
      </c>
      <c r="H112" s="187" t="s">
        <v>15</v>
      </c>
      <c r="I112" s="187" t="s">
        <v>15</v>
      </c>
      <c r="J112" s="187" t="s">
        <v>15</v>
      </c>
      <c r="K112" s="187" t="s">
        <v>15</v>
      </c>
      <c r="L112" s="187" t="s">
        <v>15</v>
      </c>
      <c r="M112" s="187" t="s">
        <v>16</v>
      </c>
      <c r="N112" s="189"/>
      <c r="O112" s="283"/>
    </row>
    <row r="113" spans="1:15" s="103" customFormat="1" hidden="1">
      <c r="A113" s="189"/>
      <c r="C113" s="103" t="s">
        <v>137</v>
      </c>
      <c r="D113" s="186">
        <v>3</v>
      </c>
      <c r="E113" s="187" t="s">
        <v>15</v>
      </c>
      <c r="F113" s="187" t="s">
        <v>15</v>
      </c>
      <c r="G113" s="187" t="s">
        <v>15</v>
      </c>
      <c r="H113" s="187" t="s">
        <v>15</v>
      </c>
      <c r="I113" s="187" t="s">
        <v>15</v>
      </c>
      <c r="J113" s="187" t="s">
        <v>15</v>
      </c>
      <c r="K113" s="187" t="s">
        <v>15</v>
      </c>
      <c r="L113" s="187" t="s">
        <v>15</v>
      </c>
      <c r="M113" s="187" t="s">
        <v>16</v>
      </c>
      <c r="N113" s="189"/>
      <c r="O113" s="283"/>
    </row>
    <row r="114" spans="1:15" s="103" customFormat="1" hidden="1">
      <c r="A114" s="189"/>
      <c r="B114" s="189"/>
      <c r="C114" s="124" t="s">
        <v>138</v>
      </c>
      <c r="D114" s="186">
        <v>3</v>
      </c>
      <c r="E114" s="187" t="s">
        <v>15</v>
      </c>
      <c r="F114" s="187" t="s">
        <v>15</v>
      </c>
      <c r="G114" s="187" t="s">
        <v>15</v>
      </c>
      <c r="H114" s="187" t="s">
        <v>15</v>
      </c>
      <c r="I114" s="187" t="s">
        <v>15</v>
      </c>
      <c r="J114" s="187" t="s">
        <v>15</v>
      </c>
      <c r="K114" s="187" t="s">
        <v>15</v>
      </c>
      <c r="L114" s="187" t="s">
        <v>15</v>
      </c>
      <c r="M114" s="187" t="s">
        <v>16</v>
      </c>
      <c r="N114" s="189"/>
      <c r="O114" s="283"/>
    </row>
    <row r="115" spans="1:15" s="103" customFormat="1" hidden="1">
      <c r="A115" s="189"/>
      <c r="B115" s="189"/>
      <c r="C115" s="124" t="s">
        <v>139</v>
      </c>
      <c r="D115" s="186">
        <v>7</v>
      </c>
      <c r="E115" s="187" t="s">
        <v>15</v>
      </c>
      <c r="F115" s="187" t="s">
        <v>15</v>
      </c>
      <c r="G115" s="187" t="s">
        <v>15</v>
      </c>
      <c r="H115" s="187" t="s">
        <v>15</v>
      </c>
      <c r="I115" s="187" t="s">
        <v>15</v>
      </c>
      <c r="J115" s="187" t="s">
        <v>15</v>
      </c>
      <c r="K115" s="187" t="s">
        <v>15</v>
      </c>
      <c r="L115" s="187" t="s">
        <v>15</v>
      </c>
      <c r="M115" s="187" t="s">
        <v>16</v>
      </c>
      <c r="N115" s="189"/>
      <c r="O115" s="283"/>
    </row>
    <row r="116" spans="1:15" s="103" customFormat="1" hidden="1">
      <c r="A116" s="190"/>
      <c r="B116" s="189"/>
      <c r="C116" s="103" t="s">
        <v>140</v>
      </c>
      <c r="D116" s="186">
        <v>5</v>
      </c>
      <c r="E116" s="191" t="s">
        <v>15</v>
      </c>
      <c r="F116" s="191" t="s">
        <v>15</v>
      </c>
      <c r="G116" s="191" t="s">
        <v>15</v>
      </c>
      <c r="H116" s="191" t="s">
        <v>15</v>
      </c>
      <c r="I116" s="191" t="s">
        <v>15</v>
      </c>
      <c r="J116" s="191" t="s">
        <v>15</v>
      </c>
      <c r="K116" s="187" t="s">
        <v>15</v>
      </c>
      <c r="L116" s="187" t="s">
        <v>15</v>
      </c>
      <c r="M116" s="191" t="s">
        <v>16</v>
      </c>
      <c r="N116" s="189"/>
      <c r="O116" s="283"/>
    </row>
    <row r="117" spans="1:15" s="103" customFormat="1" hidden="1">
      <c r="A117" s="190"/>
      <c r="B117" s="189"/>
      <c r="C117" s="124" t="s">
        <v>141</v>
      </c>
      <c r="D117" s="186">
        <v>4</v>
      </c>
      <c r="E117" s="191" t="s">
        <v>15</v>
      </c>
      <c r="F117" s="191" t="s">
        <v>15</v>
      </c>
      <c r="G117" s="191" t="s">
        <v>15</v>
      </c>
      <c r="H117" s="191" t="s">
        <v>15</v>
      </c>
      <c r="I117" s="191" t="s">
        <v>15</v>
      </c>
      <c r="J117" s="191" t="s">
        <v>15</v>
      </c>
      <c r="K117" s="187" t="s">
        <v>15</v>
      </c>
      <c r="L117" s="187" t="s">
        <v>15</v>
      </c>
      <c r="M117" s="191" t="s">
        <v>16</v>
      </c>
      <c r="N117" s="189"/>
      <c r="O117" s="283"/>
    </row>
    <row r="118" spans="1:15" s="103" customFormat="1" hidden="1">
      <c r="A118" s="190"/>
      <c r="B118" s="189"/>
      <c r="C118" s="124" t="s">
        <v>142</v>
      </c>
      <c r="D118" s="186">
        <v>5</v>
      </c>
      <c r="E118" s="191" t="s">
        <v>15</v>
      </c>
      <c r="F118" s="191" t="s">
        <v>15</v>
      </c>
      <c r="G118" s="191" t="s">
        <v>15</v>
      </c>
      <c r="H118" s="191" t="s">
        <v>15</v>
      </c>
      <c r="I118" s="191" t="s">
        <v>15</v>
      </c>
      <c r="J118" s="191" t="s">
        <v>15</v>
      </c>
      <c r="K118" s="187" t="s">
        <v>15</v>
      </c>
      <c r="L118" s="187" t="s">
        <v>15</v>
      </c>
      <c r="M118" s="191" t="s">
        <v>15</v>
      </c>
      <c r="N118" s="189"/>
      <c r="O118" s="283"/>
    </row>
    <row r="119" spans="1:15" s="103" customFormat="1" hidden="1">
      <c r="A119" s="190"/>
      <c r="B119" s="189"/>
      <c r="C119" s="124" t="s">
        <v>143</v>
      </c>
      <c r="D119" s="186">
        <v>4</v>
      </c>
      <c r="E119" s="191" t="s">
        <v>15</v>
      </c>
      <c r="F119" s="191" t="s">
        <v>15</v>
      </c>
      <c r="G119" s="191" t="s">
        <v>15</v>
      </c>
      <c r="H119" s="191" t="s">
        <v>15</v>
      </c>
      <c r="I119" s="191" t="s">
        <v>15</v>
      </c>
      <c r="J119" s="191" t="s">
        <v>15</v>
      </c>
      <c r="K119" s="187" t="s">
        <v>15</v>
      </c>
      <c r="L119" s="187" t="s">
        <v>15</v>
      </c>
      <c r="M119" s="191" t="s">
        <v>16</v>
      </c>
      <c r="N119" s="189"/>
      <c r="O119" s="283"/>
    </row>
    <row r="120" spans="1:15" s="103" customFormat="1" hidden="1">
      <c r="A120" s="190"/>
      <c r="B120" s="189"/>
      <c r="C120" s="124" t="s">
        <v>144</v>
      </c>
      <c r="D120" s="186">
        <v>3</v>
      </c>
      <c r="E120" s="191" t="s">
        <v>15</v>
      </c>
      <c r="F120" s="191" t="s">
        <v>15</v>
      </c>
      <c r="G120" s="191" t="s">
        <v>15</v>
      </c>
      <c r="H120" s="191" t="s">
        <v>15</v>
      </c>
      <c r="I120" s="191" t="s">
        <v>15</v>
      </c>
      <c r="J120" s="191" t="s">
        <v>15</v>
      </c>
      <c r="K120" s="187" t="s">
        <v>15</v>
      </c>
      <c r="L120" s="187" t="s">
        <v>15</v>
      </c>
      <c r="M120" s="191" t="s">
        <v>16</v>
      </c>
      <c r="N120" s="189"/>
      <c r="O120" s="283"/>
    </row>
    <row r="121" spans="1:15" s="103" customFormat="1" hidden="1">
      <c r="A121" s="190"/>
      <c r="B121" s="189"/>
      <c r="C121" s="124" t="s">
        <v>145</v>
      </c>
      <c r="D121" s="186" t="s">
        <v>146</v>
      </c>
      <c r="E121" s="191" t="s">
        <v>15</v>
      </c>
      <c r="F121" s="191" t="s">
        <v>15</v>
      </c>
      <c r="G121" s="191" t="s">
        <v>15</v>
      </c>
      <c r="H121" s="191" t="s">
        <v>15</v>
      </c>
      <c r="I121" s="191" t="s">
        <v>15</v>
      </c>
      <c r="J121" s="191" t="s">
        <v>15</v>
      </c>
      <c r="K121" s="187" t="s">
        <v>15</v>
      </c>
      <c r="L121" s="187" t="s">
        <v>15</v>
      </c>
      <c r="M121" s="191" t="s">
        <v>15</v>
      </c>
      <c r="N121" s="189"/>
      <c r="O121" s="283"/>
    </row>
    <row r="122" spans="1:15" s="103" customFormat="1" hidden="1">
      <c r="A122" s="190"/>
      <c r="B122" s="189"/>
      <c r="C122" s="124" t="s">
        <v>147</v>
      </c>
      <c r="D122" s="192">
        <v>8</v>
      </c>
      <c r="E122" s="191" t="s">
        <v>15</v>
      </c>
      <c r="F122" s="191" t="s">
        <v>15</v>
      </c>
      <c r="G122" s="191" t="s">
        <v>15</v>
      </c>
      <c r="H122" s="191" t="s">
        <v>15</v>
      </c>
      <c r="I122" s="191" t="s">
        <v>15</v>
      </c>
      <c r="J122" s="191" t="s">
        <v>15</v>
      </c>
      <c r="K122" s="187" t="s">
        <v>15</v>
      </c>
      <c r="L122" s="187" t="s">
        <v>15</v>
      </c>
      <c r="M122" s="191" t="s">
        <v>16</v>
      </c>
      <c r="N122" s="189"/>
      <c r="O122" s="283"/>
    </row>
    <row r="123" spans="1:15" s="103" customFormat="1" hidden="1">
      <c r="A123" s="190"/>
      <c r="B123" s="189"/>
      <c r="C123" s="124" t="s">
        <v>148</v>
      </c>
      <c r="D123" s="192">
        <v>3</v>
      </c>
      <c r="E123" s="191" t="s">
        <v>15</v>
      </c>
      <c r="F123" s="191" t="s">
        <v>15</v>
      </c>
      <c r="G123" s="191" t="s">
        <v>15</v>
      </c>
      <c r="H123" s="191" t="s">
        <v>15</v>
      </c>
      <c r="I123" s="191" t="s">
        <v>15</v>
      </c>
      <c r="J123" s="191" t="s">
        <v>15</v>
      </c>
      <c r="K123" s="187" t="s">
        <v>15</v>
      </c>
      <c r="L123" s="187" t="s">
        <v>15</v>
      </c>
      <c r="M123" s="191" t="s">
        <v>16</v>
      </c>
      <c r="N123" s="189"/>
      <c r="O123" s="283"/>
    </row>
    <row r="124" spans="1:15" s="103" customFormat="1" hidden="1">
      <c r="A124" s="190"/>
      <c r="B124" s="189"/>
      <c r="C124" s="124" t="s">
        <v>149</v>
      </c>
      <c r="D124" s="193">
        <v>5</v>
      </c>
      <c r="E124" s="191" t="s">
        <v>15</v>
      </c>
      <c r="F124" s="191" t="s">
        <v>15</v>
      </c>
      <c r="G124" s="191" t="s">
        <v>15</v>
      </c>
      <c r="H124" s="191" t="s">
        <v>15</v>
      </c>
      <c r="I124" s="191" t="s">
        <v>15</v>
      </c>
      <c r="J124" s="191" t="s">
        <v>15</v>
      </c>
      <c r="K124" s="187" t="s">
        <v>15</v>
      </c>
      <c r="L124" s="187" t="s">
        <v>15</v>
      </c>
      <c r="M124" s="191" t="s">
        <v>16</v>
      </c>
      <c r="N124" s="189"/>
      <c r="O124" s="283"/>
    </row>
    <row r="125" spans="1:15" s="103" customFormat="1" hidden="1">
      <c r="A125" s="190"/>
      <c r="B125" s="189"/>
      <c r="C125" s="124" t="s">
        <v>150</v>
      </c>
      <c r="D125" s="192">
        <v>4</v>
      </c>
      <c r="E125" s="191" t="s">
        <v>15</v>
      </c>
      <c r="F125" s="191" t="s">
        <v>15</v>
      </c>
      <c r="G125" s="191" t="s">
        <v>15</v>
      </c>
      <c r="H125" s="191" t="s">
        <v>15</v>
      </c>
      <c r="I125" s="191" t="s">
        <v>15</v>
      </c>
      <c r="J125" s="191" t="s">
        <v>15</v>
      </c>
      <c r="K125" s="187" t="s">
        <v>15</v>
      </c>
      <c r="L125" s="187" t="s">
        <v>15</v>
      </c>
      <c r="M125" s="191" t="s">
        <v>16</v>
      </c>
      <c r="N125" s="189"/>
      <c r="O125" s="283"/>
    </row>
    <row r="126" spans="1:15" s="103" customFormat="1" hidden="1">
      <c r="A126" s="190"/>
      <c r="B126" s="189"/>
      <c r="C126" s="124" t="s">
        <v>151</v>
      </c>
      <c r="D126" s="192">
        <v>3</v>
      </c>
      <c r="E126" s="191" t="s">
        <v>15</v>
      </c>
      <c r="F126" s="191" t="s">
        <v>15</v>
      </c>
      <c r="G126" s="191" t="s">
        <v>15</v>
      </c>
      <c r="H126" s="191" t="s">
        <v>15</v>
      </c>
      <c r="I126" s="191" t="s">
        <v>15</v>
      </c>
      <c r="J126" s="191" t="s">
        <v>15</v>
      </c>
      <c r="K126" s="187" t="s">
        <v>15</v>
      </c>
      <c r="L126" s="187" t="s">
        <v>15</v>
      </c>
      <c r="M126" s="191" t="s">
        <v>16</v>
      </c>
      <c r="N126" s="189"/>
      <c r="O126" s="283"/>
    </row>
    <row r="127" spans="1:15" s="103" customFormat="1" hidden="1">
      <c r="A127" s="190"/>
      <c r="B127" s="189"/>
      <c r="C127" s="124" t="s">
        <v>152</v>
      </c>
      <c r="D127" s="192">
        <v>11</v>
      </c>
      <c r="E127" s="191" t="s">
        <v>15</v>
      </c>
      <c r="F127" s="191" t="s">
        <v>15</v>
      </c>
      <c r="G127" s="191" t="s">
        <v>15</v>
      </c>
      <c r="H127" s="191" t="s">
        <v>15</v>
      </c>
      <c r="I127" s="191" t="s">
        <v>15</v>
      </c>
      <c r="J127" s="191" t="s">
        <v>15</v>
      </c>
      <c r="K127" s="191" t="s">
        <v>15</v>
      </c>
      <c r="L127" s="191" t="s">
        <v>15</v>
      </c>
      <c r="M127" s="191" t="s">
        <v>16</v>
      </c>
      <c r="N127" s="189"/>
      <c r="O127" s="283"/>
    </row>
    <row r="128" spans="1:15" s="124" customFormat="1" hidden="1">
      <c r="A128" s="194"/>
      <c r="B128" s="195"/>
      <c r="C128" s="124" t="s">
        <v>153</v>
      </c>
      <c r="D128" s="192">
        <v>6</v>
      </c>
      <c r="E128" s="191" t="s">
        <v>15</v>
      </c>
      <c r="F128" s="191" t="s">
        <v>15</v>
      </c>
      <c r="G128" s="191" t="s">
        <v>15</v>
      </c>
      <c r="H128" s="191" t="s">
        <v>15</v>
      </c>
      <c r="I128" s="191" t="s">
        <v>15</v>
      </c>
      <c r="J128" s="191" t="s">
        <v>15</v>
      </c>
      <c r="K128" s="187" t="s">
        <v>15</v>
      </c>
      <c r="L128" s="191" t="s">
        <v>15</v>
      </c>
      <c r="M128" s="191" t="s">
        <v>16</v>
      </c>
      <c r="N128" s="195"/>
      <c r="O128" s="283"/>
    </row>
    <row r="129" spans="1:15" hidden="1">
      <c r="A129" s="152"/>
      <c r="B129" s="146"/>
      <c r="C129" s="113"/>
      <c r="E129" s="162">
        <f>(COUNTIF(E109:E128,"OK")/COUNTA(E109:E128))+(COUNTIF(E109:E128,"N/A")/COUNTA(E109:E128))</f>
        <v>1</v>
      </c>
      <c r="F129" s="162">
        <f t="shared" ref="F129:M129" si="10">(COUNTIF(F109:F128,"OK")/COUNTA(F109:F128))+(COUNTIF(F109:F128,"N/A")/COUNTA(F109:F128))</f>
        <v>1</v>
      </c>
      <c r="G129" s="162">
        <f t="shared" si="10"/>
        <v>1</v>
      </c>
      <c r="H129" s="162">
        <f t="shared" si="10"/>
        <v>1</v>
      </c>
      <c r="I129" s="162">
        <f t="shared" si="10"/>
        <v>1</v>
      </c>
      <c r="J129" s="162">
        <f t="shared" si="10"/>
        <v>1</v>
      </c>
      <c r="K129" s="162">
        <f t="shared" si="10"/>
        <v>1</v>
      </c>
      <c r="L129" s="162">
        <f t="shared" si="10"/>
        <v>1</v>
      </c>
      <c r="M129" s="162">
        <f t="shared" si="10"/>
        <v>1</v>
      </c>
      <c r="N129" s="196">
        <f>+AVERAGE(E129:M129)</f>
        <v>1</v>
      </c>
    </row>
    <row r="130" spans="1:15" s="103" customFormat="1" hidden="1">
      <c r="A130" s="189"/>
      <c r="B130" s="189" t="s">
        <v>38</v>
      </c>
      <c r="C130" s="124" t="s">
        <v>154</v>
      </c>
      <c r="D130" s="197">
        <v>4</v>
      </c>
      <c r="E130" s="187" t="s">
        <v>15</v>
      </c>
      <c r="F130" s="187" t="s">
        <v>15</v>
      </c>
      <c r="G130" s="187" t="s">
        <v>15</v>
      </c>
      <c r="H130" s="187" t="s">
        <v>15</v>
      </c>
      <c r="I130" s="187" t="s">
        <v>15</v>
      </c>
      <c r="J130" s="187" t="s">
        <v>16</v>
      </c>
      <c r="K130" s="187" t="s">
        <v>16</v>
      </c>
      <c r="L130" s="187" t="s">
        <v>16</v>
      </c>
      <c r="M130" s="187" t="s">
        <v>16</v>
      </c>
      <c r="N130" s="198"/>
      <c r="O130" s="283"/>
    </row>
    <row r="131" spans="1:15" s="103" customFormat="1" hidden="1">
      <c r="A131" s="189"/>
      <c r="C131" s="124" t="s">
        <v>155</v>
      </c>
      <c r="D131" s="197">
        <v>4</v>
      </c>
      <c r="E131" s="187" t="s">
        <v>15</v>
      </c>
      <c r="F131" s="187" t="s">
        <v>15</v>
      </c>
      <c r="G131" s="187" t="s">
        <v>15</v>
      </c>
      <c r="H131" s="187" t="s">
        <v>15</v>
      </c>
      <c r="I131" s="187" t="s">
        <v>15</v>
      </c>
      <c r="J131" s="187" t="s">
        <v>16</v>
      </c>
      <c r="K131" s="187" t="s">
        <v>16</v>
      </c>
      <c r="L131" s="187" t="s">
        <v>16</v>
      </c>
      <c r="M131" s="187" t="s">
        <v>16</v>
      </c>
      <c r="N131" s="198"/>
      <c r="O131" s="283"/>
    </row>
    <row r="132" spans="1:15" s="124" customFormat="1" hidden="1">
      <c r="A132" s="195"/>
      <c r="B132" s="199"/>
      <c r="C132" s="199"/>
      <c r="D132" s="195"/>
      <c r="E132" s="126">
        <f t="shared" ref="E132:M132" si="11">(COUNTIF(E130:E131,"OK")/COUNTA(E130:E131))+(COUNTIF(E130:E131,"N/A")/COUNTA(E130:E131))</f>
        <v>1</v>
      </c>
      <c r="F132" s="126">
        <f t="shared" si="11"/>
        <v>1</v>
      </c>
      <c r="G132" s="126">
        <f t="shared" si="11"/>
        <v>1</v>
      </c>
      <c r="H132" s="126">
        <f t="shared" si="11"/>
        <v>1</v>
      </c>
      <c r="I132" s="126">
        <f t="shared" si="11"/>
        <v>1</v>
      </c>
      <c r="J132" s="126">
        <f t="shared" si="11"/>
        <v>1</v>
      </c>
      <c r="K132" s="126">
        <f t="shared" si="11"/>
        <v>1</v>
      </c>
      <c r="L132" s="126">
        <f t="shared" si="11"/>
        <v>1</v>
      </c>
      <c r="M132" s="126">
        <f t="shared" si="11"/>
        <v>1</v>
      </c>
      <c r="N132" s="196">
        <f>+AVERAGE(E132:M132)</f>
        <v>1</v>
      </c>
      <c r="O132" s="283"/>
    </row>
    <row r="133" spans="1:15" s="179" customFormat="1" ht="15.6" hidden="1" customHeight="1">
      <c r="A133" s="200"/>
      <c r="B133" s="189" t="s">
        <v>44</v>
      </c>
      <c r="C133" s="201" t="s">
        <v>156</v>
      </c>
      <c r="D133" s="202"/>
      <c r="E133" s="187" t="s">
        <v>15</v>
      </c>
      <c r="F133" s="159" t="s">
        <v>15</v>
      </c>
      <c r="G133" s="187" t="s">
        <v>15</v>
      </c>
      <c r="H133" s="187" t="s">
        <v>15</v>
      </c>
      <c r="I133" s="187" t="s">
        <v>15</v>
      </c>
      <c r="J133" s="187" t="s">
        <v>16</v>
      </c>
      <c r="K133" s="187" t="s">
        <v>16</v>
      </c>
      <c r="L133" s="187" t="s">
        <v>16</v>
      </c>
      <c r="M133" s="187" t="s">
        <v>16</v>
      </c>
      <c r="N133" s="203"/>
      <c r="O133" s="286"/>
    </row>
    <row r="134" spans="1:15" s="179" customFormat="1" ht="15.6" hidden="1" customHeight="1">
      <c r="A134" s="200"/>
      <c r="B134" s="204"/>
      <c r="C134" s="201" t="s">
        <v>157</v>
      </c>
      <c r="D134" s="202"/>
      <c r="E134" s="187" t="s">
        <v>15</v>
      </c>
      <c r="F134" s="159" t="s">
        <v>15</v>
      </c>
      <c r="G134" s="187" t="s">
        <v>15</v>
      </c>
      <c r="H134" s="187" t="s">
        <v>15</v>
      </c>
      <c r="I134" s="187" t="s">
        <v>15</v>
      </c>
      <c r="J134" s="187" t="s">
        <v>16</v>
      </c>
      <c r="K134" s="187" t="s">
        <v>16</v>
      </c>
      <c r="L134" s="187" t="s">
        <v>16</v>
      </c>
      <c r="M134" s="187" t="s">
        <v>16</v>
      </c>
      <c r="N134" s="203"/>
      <c r="O134" s="286"/>
    </row>
    <row r="135" spans="1:15" s="179" customFormat="1" ht="15.6" hidden="1" customHeight="1">
      <c r="A135" s="200"/>
      <c r="B135" s="204"/>
      <c r="C135" s="205" t="s">
        <v>158</v>
      </c>
      <c r="D135" s="202"/>
      <c r="E135" s="187" t="s">
        <v>15</v>
      </c>
      <c r="F135" s="159" t="s">
        <v>15</v>
      </c>
      <c r="G135" s="187" t="s">
        <v>15</v>
      </c>
      <c r="H135" s="187" t="s">
        <v>15</v>
      </c>
      <c r="I135" s="187" t="s">
        <v>15</v>
      </c>
      <c r="J135" s="187" t="s">
        <v>16</v>
      </c>
      <c r="K135" s="187" t="s">
        <v>16</v>
      </c>
      <c r="L135" s="187" t="s">
        <v>16</v>
      </c>
      <c r="M135" s="187" t="s">
        <v>16</v>
      </c>
      <c r="N135" s="203"/>
      <c r="O135" s="286"/>
    </row>
    <row r="136" spans="1:15" s="179" customFormat="1" ht="15.6" hidden="1" customHeight="1">
      <c r="A136" s="200"/>
      <c r="B136" s="206"/>
      <c r="C136" s="201" t="s">
        <v>159</v>
      </c>
      <c r="D136" s="202"/>
      <c r="E136" s="159" t="s">
        <v>15</v>
      </c>
      <c r="F136" s="159" t="s">
        <v>15</v>
      </c>
      <c r="G136" s="187" t="s">
        <v>15</v>
      </c>
      <c r="H136" s="187" t="s">
        <v>15</v>
      </c>
      <c r="I136" s="187" t="s">
        <v>15</v>
      </c>
      <c r="J136" s="187" t="s">
        <v>16</v>
      </c>
      <c r="K136" s="187" t="s">
        <v>16</v>
      </c>
      <c r="L136" s="187" t="s">
        <v>16</v>
      </c>
      <c r="M136" s="187" t="s">
        <v>16</v>
      </c>
      <c r="N136" s="203"/>
      <c r="O136" s="286"/>
    </row>
    <row r="137" spans="1:15" hidden="1">
      <c r="B137" s="179"/>
      <c r="C137" s="179"/>
      <c r="D137" s="207"/>
      <c r="E137" s="126">
        <f>(COUNTIF(E133:E136,"OK")/COUNTA(E133:E136))+(COUNTIF(E133:E136,"N/A")/COUNTA(E133:E136))</f>
        <v>1</v>
      </c>
      <c r="F137" s="126">
        <f t="shared" ref="F137:M137" si="12">(COUNTIF(F133:F136,"OK")/COUNTA(F133:F136))+(COUNTIF(F133:F136,"N/A")/COUNTA(F133:F136))</f>
        <v>1</v>
      </c>
      <c r="G137" s="126">
        <f t="shared" si="12"/>
        <v>1</v>
      </c>
      <c r="H137" s="126">
        <f t="shared" si="12"/>
        <v>1</v>
      </c>
      <c r="I137" s="126">
        <f t="shared" si="12"/>
        <v>1</v>
      </c>
      <c r="J137" s="126">
        <f t="shared" si="12"/>
        <v>1</v>
      </c>
      <c r="K137" s="126">
        <f t="shared" si="12"/>
        <v>1</v>
      </c>
      <c r="L137" s="126">
        <f t="shared" si="12"/>
        <v>1</v>
      </c>
      <c r="M137" s="126">
        <f t="shared" si="12"/>
        <v>1</v>
      </c>
      <c r="N137" s="196">
        <f>+AVERAGE(E137:M137)</f>
        <v>1</v>
      </c>
    </row>
    <row r="138" spans="1:15" hidden="1"/>
    <row r="139" spans="1:15" hidden="1">
      <c r="B139" s="354" t="s">
        <v>125</v>
      </c>
      <c r="C139" s="201" t="s">
        <v>160</v>
      </c>
      <c r="D139" s="170"/>
      <c r="E139" s="126">
        <v>1</v>
      </c>
      <c r="K139" s="355" t="s">
        <v>125</v>
      </c>
      <c r="L139" s="356"/>
      <c r="N139" s="173">
        <f>+AVERAGE(E139:E140:E141)</f>
        <v>1</v>
      </c>
    </row>
    <row r="140" spans="1:15" hidden="1">
      <c r="B140" s="354"/>
      <c r="C140" s="201" t="s">
        <v>161</v>
      </c>
      <c r="D140" s="170"/>
      <c r="E140" s="126">
        <v>1</v>
      </c>
    </row>
    <row r="141" spans="1:15" hidden="1">
      <c r="B141" s="354"/>
      <c r="C141" s="201" t="s">
        <v>162</v>
      </c>
      <c r="D141" s="175"/>
      <c r="E141" s="126">
        <v>1</v>
      </c>
      <c r="M141" s="357" t="s">
        <v>96</v>
      </c>
      <c r="N141" s="208">
        <f>+AVERAGE(N129:N132:N137:N139)</f>
        <v>1</v>
      </c>
    </row>
    <row r="142" spans="1:15" hidden="1">
      <c r="B142" s="176"/>
      <c r="C142" s="176"/>
      <c r="D142" s="177"/>
      <c r="E142" s="119"/>
      <c r="M142" s="358"/>
    </row>
    <row r="143" spans="1:15" hidden="1">
      <c r="B143" s="179"/>
      <c r="C143" s="209"/>
      <c r="D143" s="119" t="s">
        <v>87</v>
      </c>
      <c r="E143" s="166"/>
    </row>
    <row r="144" spans="1:15" hidden="1">
      <c r="C144" s="180"/>
      <c r="D144" s="119" t="s">
        <v>163</v>
      </c>
    </row>
    <row r="145" spans="1:15" hidden="1">
      <c r="C145" s="181"/>
      <c r="D145" s="119" t="s">
        <v>130</v>
      </c>
    </row>
    <row r="146" spans="1:15" hidden="1">
      <c r="C146" s="183"/>
      <c r="D146" s="119" t="s">
        <v>131</v>
      </c>
    </row>
    <row r="147" spans="1:15" hidden="1"/>
    <row r="148" spans="1:15" hidden="1"/>
    <row r="149" spans="1:15" hidden="1"/>
    <row r="150" spans="1:15" hidden="1">
      <c r="A150" s="383" t="s">
        <v>164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</row>
    <row r="151" spans="1:15" s="124" customFormat="1" ht="15" hidden="1" customHeight="1">
      <c r="A151" s="221" t="s">
        <v>165</v>
      </c>
      <c r="B151" s="210" t="s">
        <v>13</v>
      </c>
      <c r="C151" s="244" t="s">
        <v>166</v>
      </c>
      <c r="D151" s="211">
        <v>3</v>
      </c>
      <c r="E151" s="191" t="s">
        <v>15</v>
      </c>
      <c r="F151" s="191" t="s">
        <v>15</v>
      </c>
      <c r="G151" s="191" t="s">
        <v>15</v>
      </c>
      <c r="H151" s="191" t="s">
        <v>15</v>
      </c>
      <c r="I151" s="191" t="s">
        <v>15</v>
      </c>
      <c r="J151" s="191" t="s">
        <v>15</v>
      </c>
      <c r="K151" s="191" t="s">
        <v>15</v>
      </c>
      <c r="L151" s="191" t="s">
        <v>15</v>
      </c>
      <c r="M151" s="191" t="s">
        <v>16</v>
      </c>
      <c r="N151" s="210"/>
      <c r="O151" s="284"/>
    </row>
    <row r="152" spans="1:15" s="124" customFormat="1" hidden="1">
      <c r="A152" s="221"/>
      <c r="B152" s="195"/>
      <c r="C152" s="245" t="s">
        <v>167</v>
      </c>
      <c r="D152" s="211">
        <v>4</v>
      </c>
      <c r="E152" s="191" t="s">
        <v>15</v>
      </c>
      <c r="F152" s="217" t="s">
        <v>15</v>
      </c>
      <c r="G152" s="191" t="s">
        <v>15</v>
      </c>
      <c r="H152" s="191" t="s">
        <v>15</v>
      </c>
      <c r="I152" s="191" t="s">
        <v>15</v>
      </c>
      <c r="J152" s="191" t="s">
        <v>15</v>
      </c>
      <c r="K152" s="191" t="s">
        <v>15</v>
      </c>
      <c r="L152" s="191" t="s">
        <v>15</v>
      </c>
      <c r="M152" s="191" t="s">
        <v>16</v>
      </c>
      <c r="N152" s="195"/>
      <c r="O152" s="283"/>
    </row>
    <row r="153" spans="1:15" s="124" customFormat="1" hidden="1">
      <c r="A153" s="221"/>
      <c r="B153" s="195"/>
      <c r="C153" s="244" t="s">
        <v>102</v>
      </c>
      <c r="D153" s="212">
        <v>10</v>
      </c>
      <c r="E153" s="191" t="s">
        <v>15</v>
      </c>
      <c r="F153" s="191" t="s">
        <v>15</v>
      </c>
      <c r="G153" s="191" t="s">
        <v>15</v>
      </c>
      <c r="H153" s="191" t="s">
        <v>15</v>
      </c>
      <c r="I153" s="191" t="s">
        <v>15</v>
      </c>
      <c r="J153" s="191" t="s">
        <v>15</v>
      </c>
      <c r="K153" s="191" t="s">
        <v>15</v>
      </c>
      <c r="L153" s="191" t="s">
        <v>15</v>
      </c>
      <c r="M153" s="191" t="s">
        <v>16</v>
      </c>
      <c r="N153" s="195"/>
      <c r="O153" s="283"/>
    </row>
    <row r="154" spans="1:15" s="124" customFormat="1" hidden="1">
      <c r="A154" s="221"/>
      <c r="B154" s="195"/>
      <c r="C154" s="244" t="s">
        <v>168</v>
      </c>
      <c r="D154" s="211">
        <v>1</v>
      </c>
      <c r="E154" s="191" t="s">
        <v>15</v>
      </c>
      <c r="F154" s="217" t="s">
        <v>15</v>
      </c>
      <c r="G154" s="191" t="s">
        <v>15</v>
      </c>
      <c r="H154" s="191" t="s">
        <v>15</v>
      </c>
      <c r="I154" s="191" t="s">
        <v>15</v>
      </c>
      <c r="J154" s="191" t="s">
        <v>15</v>
      </c>
      <c r="K154" s="191" t="s">
        <v>15</v>
      </c>
      <c r="L154" s="191" t="s">
        <v>15</v>
      </c>
      <c r="M154" s="191" t="s">
        <v>16</v>
      </c>
      <c r="N154" s="195"/>
      <c r="O154" s="283"/>
    </row>
    <row r="155" spans="1:15" s="124" customFormat="1" hidden="1">
      <c r="A155" s="221"/>
      <c r="B155" s="195"/>
      <c r="C155" s="244" t="s">
        <v>169</v>
      </c>
      <c r="D155" s="211">
        <v>8</v>
      </c>
      <c r="E155" s="191" t="s">
        <v>15</v>
      </c>
      <c r="F155" s="191" t="s">
        <v>15</v>
      </c>
      <c r="G155" s="191" t="s">
        <v>15</v>
      </c>
      <c r="H155" s="191" t="s">
        <v>15</v>
      </c>
      <c r="I155" s="191" t="s">
        <v>15</v>
      </c>
      <c r="J155" s="191" t="s">
        <v>15</v>
      </c>
      <c r="K155" s="191" t="s">
        <v>15</v>
      </c>
      <c r="L155" s="191" t="s">
        <v>15</v>
      </c>
      <c r="M155" s="191" t="s">
        <v>16</v>
      </c>
      <c r="N155" s="195"/>
      <c r="O155" s="283"/>
    </row>
    <row r="156" spans="1:15" s="124" customFormat="1" hidden="1">
      <c r="A156" s="221"/>
      <c r="B156" s="195"/>
      <c r="C156" s="244" t="s">
        <v>170</v>
      </c>
      <c r="D156" s="211">
        <v>3</v>
      </c>
      <c r="E156" s="191" t="s">
        <v>15</v>
      </c>
      <c r="F156" s="217" t="s">
        <v>15</v>
      </c>
      <c r="G156" s="191" t="s">
        <v>15</v>
      </c>
      <c r="H156" s="191" t="s">
        <v>15</v>
      </c>
      <c r="I156" s="191" t="s">
        <v>15</v>
      </c>
      <c r="J156" s="191" t="s">
        <v>15</v>
      </c>
      <c r="K156" s="191" t="s">
        <v>15</v>
      </c>
      <c r="L156" s="191" t="s">
        <v>15</v>
      </c>
      <c r="M156" s="191" t="s">
        <v>16</v>
      </c>
      <c r="N156" s="195"/>
      <c r="O156" s="283"/>
    </row>
    <row r="157" spans="1:15" s="124" customFormat="1" hidden="1">
      <c r="A157" s="221"/>
      <c r="B157" s="195"/>
      <c r="C157" s="244" t="s">
        <v>171</v>
      </c>
      <c r="D157" s="211">
        <v>18</v>
      </c>
      <c r="E157" s="191" t="s">
        <v>15</v>
      </c>
      <c r="F157" s="191" t="s">
        <v>15</v>
      </c>
      <c r="G157" s="191" t="s">
        <v>15</v>
      </c>
      <c r="H157" s="191" t="s">
        <v>15</v>
      </c>
      <c r="I157" s="191" t="s">
        <v>15</v>
      </c>
      <c r="J157" s="191" t="s">
        <v>15</v>
      </c>
      <c r="K157" s="191" t="s">
        <v>15</v>
      </c>
      <c r="L157" s="191" t="s">
        <v>15</v>
      </c>
      <c r="M157" s="191" t="s">
        <v>16</v>
      </c>
      <c r="N157" s="195"/>
      <c r="O157" s="283"/>
    </row>
    <row r="158" spans="1:15" s="124" customFormat="1" hidden="1">
      <c r="A158" s="221"/>
      <c r="B158" s="195"/>
      <c r="C158" s="244" t="s">
        <v>172</v>
      </c>
      <c r="D158" s="211">
        <v>2</v>
      </c>
      <c r="E158" s="191" t="s">
        <v>15</v>
      </c>
      <c r="F158" s="191" t="s">
        <v>15</v>
      </c>
      <c r="G158" s="191" t="s">
        <v>15</v>
      </c>
      <c r="H158" s="191" t="s">
        <v>15</v>
      </c>
      <c r="I158" s="191" t="s">
        <v>15</v>
      </c>
      <c r="J158" s="191" t="s">
        <v>15</v>
      </c>
      <c r="K158" s="191" t="s">
        <v>15</v>
      </c>
      <c r="L158" s="191" t="s">
        <v>15</v>
      </c>
      <c r="M158" s="191" t="s">
        <v>16</v>
      </c>
      <c r="N158" s="195"/>
      <c r="O158" s="283"/>
    </row>
    <row r="159" spans="1:15" s="124" customFormat="1" hidden="1">
      <c r="A159" s="221"/>
      <c r="B159" s="195"/>
      <c r="C159" s="244" t="s">
        <v>173</v>
      </c>
      <c r="D159" s="211">
        <v>4</v>
      </c>
      <c r="E159" s="191" t="s">
        <v>15</v>
      </c>
      <c r="F159" s="191" t="s">
        <v>15</v>
      </c>
      <c r="G159" s="191" t="s">
        <v>15</v>
      </c>
      <c r="H159" s="191" t="s">
        <v>15</v>
      </c>
      <c r="I159" s="191" t="s">
        <v>15</v>
      </c>
      <c r="J159" s="191" t="s">
        <v>15</v>
      </c>
      <c r="K159" s="191" t="s">
        <v>15</v>
      </c>
      <c r="L159" s="191" t="s">
        <v>15</v>
      </c>
      <c r="M159" s="191" t="s">
        <v>16</v>
      </c>
      <c r="N159" s="195"/>
      <c r="O159" s="283"/>
    </row>
    <row r="160" spans="1:15" s="124" customFormat="1" hidden="1">
      <c r="A160" s="221"/>
      <c r="B160" s="195"/>
      <c r="C160" s="244" t="s">
        <v>174</v>
      </c>
      <c r="D160" s="211">
        <v>2</v>
      </c>
      <c r="E160" s="191" t="s">
        <v>15</v>
      </c>
      <c r="F160" s="191" t="s">
        <v>15</v>
      </c>
      <c r="G160" s="191" t="s">
        <v>15</v>
      </c>
      <c r="H160" s="191" t="s">
        <v>15</v>
      </c>
      <c r="I160" s="191" t="s">
        <v>15</v>
      </c>
      <c r="J160" s="191" t="s">
        <v>15</v>
      </c>
      <c r="K160" s="191" t="s">
        <v>15</v>
      </c>
      <c r="L160" s="191" t="s">
        <v>15</v>
      </c>
      <c r="M160" s="191" t="s">
        <v>16</v>
      </c>
      <c r="N160" s="195"/>
      <c r="O160" s="283"/>
    </row>
    <row r="161" spans="1:15" s="124" customFormat="1" hidden="1">
      <c r="A161" s="221"/>
      <c r="B161" s="195"/>
      <c r="C161" s="244" t="s">
        <v>175</v>
      </c>
      <c r="D161" s="211">
        <v>3</v>
      </c>
      <c r="E161" s="191" t="s">
        <v>15</v>
      </c>
      <c r="F161" s="191" t="s">
        <v>15</v>
      </c>
      <c r="G161" s="191" t="s">
        <v>15</v>
      </c>
      <c r="H161" s="191" t="s">
        <v>15</v>
      </c>
      <c r="I161" s="191" t="s">
        <v>15</v>
      </c>
      <c r="J161" s="191" t="s">
        <v>15</v>
      </c>
      <c r="K161" s="191" t="s">
        <v>15</v>
      </c>
      <c r="L161" s="191" t="s">
        <v>15</v>
      </c>
      <c r="M161" s="191" t="s">
        <v>16</v>
      </c>
      <c r="N161" s="195"/>
      <c r="O161" s="283"/>
    </row>
    <row r="162" spans="1:15" s="124" customFormat="1" hidden="1">
      <c r="A162" s="221"/>
      <c r="B162" s="195"/>
      <c r="C162" s="246" t="s">
        <v>176</v>
      </c>
      <c r="D162" s="114">
        <v>3</v>
      </c>
      <c r="E162" s="191" t="s">
        <v>15</v>
      </c>
      <c r="F162" s="217" t="s">
        <v>15</v>
      </c>
      <c r="G162" s="191" t="s">
        <v>15</v>
      </c>
      <c r="H162" s="191" t="s">
        <v>15</v>
      </c>
      <c r="I162" s="191" t="s">
        <v>15</v>
      </c>
      <c r="J162" s="191" t="s">
        <v>15</v>
      </c>
      <c r="K162" s="191" t="s">
        <v>15</v>
      </c>
      <c r="L162" s="191" t="s">
        <v>15</v>
      </c>
      <c r="M162" s="191" t="s">
        <v>16</v>
      </c>
      <c r="N162" s="195"/>
      <c r="O162" s="283"/>
    </row>
    <row r="163" spans="1:15" s="124" customFormat="1" hidden="1">
      <c r="A163" s="221"/>
      <c r="B163" s="195"/>
      <c r="C163" s="246" t="s">
        <v>177</v>
      </c>
      <c r="D163" s="114">
        <v>4</v>
      </c>
      <c r="E163" s="191" t="s">
        <v>15</v>
      </c>
      <c r="F163" s="217" t="s">
        <v>15</v>
      </c>
      <c r="G163" s="191" t="s">
        <v>15</v>
      </c>
      <c r="H163" s="191" t="s">
        <v>15</v>
      </c>
      <c r="I163" s="191" t="s">
        <v>15</v>
      </c>
      <c r="J163" s="191" t="s">
        <v>15</v>
      </c>
      <c r="K163" s="191" t="s">
        <v>15</v>
      </c>
      <c r="L163" s="191" t="s">
        <v>15</v>
      </c>
      <c r="M163" s="191" t="s">
        <v>16</v>
      </c>
      <c r="N163" s="195"/>
      <c r="O163" s="283"/>
    </row>
    <row r="164" spans="1:15" s="124" customFormat="1" hidden="1">
      <c r="A164" s="221"/>
      <c r="B164" s="195"/>
      <c r="C164" s="246" t="s">
        <v>55</v>
      </c>
      <c r="D164" s="114">
        <v>7</v>
      </c>
      <c r="E164" s="191" t="s">
        <v>15</v>
      </c>
      <c r="F164" s="191" t="s">
        <v>15</v>
      </c>
      <c r="G164" s="191" t="s">
        <v>15</v>
      </c>
      <c r="H164" s="191" t="s">
        <v>15</v>
      </c>
      <c r="I164" s="191" t="s">
        <v>15</v>
      </c>
      <c r="J164" s="191" t="s">
        <v>15</v>
      </c>
      <c r="K164" s="191" t="s">
        <v>15</v>
      </c>
      <c r="L164" s="191" t="s">
        <v>15</v>
      </c>
      <c r="M164" s="191" t="s">
        <v>16</v>
      </c>
      <c r="N164" s="195"/>
      <c r="O164" s="283"/>
    </row>
    <row r="165" spans="1:15" s="124" customFormat="1" hidden="1">
      <c r="A165" s="221"/>
      <c r="B165" s="195"/>
      <c r="C165" s="246" t="s">
        <v>178</v>
      </c>
      <c r="D165" s="114">
        <v>2</v>
      </c>
      <c r="E165" s="191" t="s">
        <v>15</v>
      </c>
      <c r="F165" s="191" t="s">
        <v>15</v>
      </c>
      <c r="G165" s="191" t="s">
        <v>15</v>
      </c>
      <c r="H165" s="191" t="s">
        <v>15</v>
      </c>
      <c r="I165" s="191" t="s">
        <v>15</v>
      </c>
      <c r="J165" s="191" t="s">
        <v>15</v>
      </c>
      <c r="K165" s="191" t="s">
        <v>15</v>
      </c>
      <c r="L165" s="191" t="s">
        <v>15</v>
      </c>
      <c r="M165" s="191" t="s">
        <v>16</v>
      </c>
      <c r="N165" s="195"/>
      <c r="O165" s="283"/>
    </row>
    <row r="166" spans="1:15" s="124" customFormat="1" hidden="1">
      <c r="A166" s="221"/>
      <c r="B166" s="195"/>
      <c r="C166" s="247" t="s">
        <v>179</v>
      </c>
      <c r="D166" s="114">
        <v>5</v>
      </c>
      <c r="E166" s="191" t="s">
        <v>15</v>
      </c>
      <c r="F166" s="191" t="s">
        <v>15</v>
      </c>
      <c r="G166" s="191" t="s">
        <v>15</v>
      </c>
      <c r="H166" s="191" t="s">
        <v>15</v>
      </c>
      <c r="I166" s="191" t="s">
        <v>15</v>
      </c>
      <c r="J166" s="191" t="s">
        <v>15</v>
      </c>
      <c r="K166" s="191" t="s">
        <v>15</v>
      </c>
      <c r="L166" s="191" t="s">
        <v>15</v>
      </c>
      <c r="M166" s="191" t="s">
        <v>16</v>
      </c>
      <c r="N166" s="195"/>
      <c r="O166" s="283"/>
    </row>
    <row r="167" spans="1:15" s="124" customFormat="1" hidden="1">
      <c r="A167" s="221"/>
      <c r="B167" s="195"/>
      <c r="C167" s="247" t="s">
        <v>180</v>
      </c>
      <c r="D167" s="212">
        <v>8</v>
      </c>
      <c r="E167" s="191" t="s">
        <v>15</v>
      </c>
      <c r="F167" s="191" t="s">
        <v>15</v>
      </c>
      <c r="G167" s="191" t="s">
        <v>15</v>
      </c>
      <c r="H167" s="191" t="s">
        <v>15</v>
      </c>
      <c r="I167" s="191" t="s">
        <v>15</v>
      </c>
      <c r="J167" s="191" t="s">
        <v>15</v>
      </c>
      <c r="K167" s="191" t="s">
        <v>15</v>
      </c>
      <c r="L167" s="191" t="s">
        <v>15</v>
      </c>
      <c r="M167" s="191" t="s">
        <v>16</v>
      </c>
      <c r="N167" s="195"/>
      <c r="O167" s="283"/>
    </row>
    <row r="168" spans="1:15" s="124" customFormat="1" hidden="1">
      <c r="A168" s="221"/>
      <c r="B168" s="195"/>
      <c r="C168" s="248" t="s">
        <v>181</v>
      </c>
      <c r="D168" s="216">
        <v>7</v>
      </c>
      <c r="E168" s="191" t="s">
        <v>15</v>
      </c>
      <c r="F168" s="191" t="s">
        <v>15</v>
      </c>
      <c r="G168" s="191" t="s">
        <v>15</v>
      </c>
      <c r="H168" s="191" t="s">
        <v>15</v>
      </c>
      <c r="I168" s="191" t="s">
        <v>15</v>
      </c>
      <c r="J168" s="191" t="s">
        <v>15</v>
      </c>
      <c r="K168" s="191" t="s">
        <v>15</v>
      </c>
      <c r="L168" s="191" t="s">
        <v>15</v>
      </c>
      <c r="M168" s="191" t="s">
        <v>16</v>
      </c>
      <c r="N168" s="195"/>
      <c r="O168" s="283"/>
    </row>
    <row r="169" spans="1:15" s="124" customFormat="1" hidden="1">
      <c r="A169" s="221"/>
      <c r="B169" s="195"/>
      <c r="C169" s="248" t="s">
        <v>182</v>
      </c>
      <c r="D169" s="216">
        <v>11</v>
      </c>
      <c r="E169" s="191" t="s">
        <v>15</v>
      </c>
      <c r="F169" s="191" t="s">
        <v>15</v>
      </c>
      <c r="G169" s="191" t="s">
        <v>15</v>
      </c>
      <c r="H169" s="191" t="s">
        <v>15</v>
      </c>
      <c r="I169" s="191" t="s">
        <v>15</v>
      </c>
      <c r="J169" s="191" t="s">
        <v>15</v>
      </c>
      <c r="K169" s="191" t="s">
        <v>15</v>
      </c>
      <c r="L169" s="191" t="s">
        <v>15</v>
      </c>
      <c r="M169" s="191" t="s">
        <v>16</v>
      </c>
      <c r="N169" s="195"/>
      <c r="O169" s="283"/>
    </row>
    <row r="170" spans="1:15" hidden="1">
      <c r="A170" s="221"/>
      <c r="E170" s="162">
        <f>(COUNTIF(E151:E169,"OK")/COUNTA(E151:E169))+(COUNTIF(E151:E169,"N/A")/COUNTA(E151:E169))</f>
        <v>1</v>
      </c>
      <c r="F170" s="162">
        <f t="shared" ref="F170:M170" si="13">(COUNTIF(F151:F169,"OK")/COUNTA(F151:F169))+(COUNTIF(F151:F169,"N/A")/COUNTA(F151:F169))</f>
        <v>1</v>
      </c>
      <c r="G170" s="162">
        <f t="shared" si="13"/>
        <v>1</v>
      </c>
      <c r="H170" s="162">
        <f t="shared" si="13"/>
        <v>1</v>
      </c>
      <c r="I170" s="162">
        <f t="shared" si="13"/>
        <v>1</v>
      </c>
      <c r="J170" s="162">
        <f t="shared" si="13"/>
        <v>1</v>
      </c>
      <c r="K170" s="162">
        <f t="shared" si="13"/>
        <v>1</v>
      </c>
      <c r="L170" s="162">
        <f t="shared" si="13"/>
        <v>1</v>
      </c>
      <c r="M170" s="162">
        <f t="shared" si="13"/>
        <v>1</v>
      </c>
      <c r="N170" s="196">
        <f>+AVERAGE(E170:M170)</f>
        <v>1</v>
      </c>
    </row>
    <row r="171" spans="1:15" hidden="1">
      <c r="A171" s="221"/>
      <c r="C171" s="119" t="s">
        <v>183</v>
      </c>
      <c r="D171" s="212">
        <v>3</v>
      </c>
      <c r="E171" s="128" t="s">
        <v>15</v>
      </c>
      <c r="F171" s="128" t="s">
        <v>15</v>
      </c>
      <c r="G171" s="128" t="s">
        <v>15</v>
      </c>
      <c r="H171" s="128" t="s">
        <v>15</v>
      </c>
      <c r="I171" s="128" t="s">
        <v>15</v>
      </c>
      <c r="J171" s="187" t="s">
        <v>16</v>
      </c>
      <c r="K171" s="187" t="s">
        <v>16</v>
      </c>
      <c r="L171" s="187" t="s">
        <v>16</v>
      </c>
      <c r="M171" s="187" t="s">
        <v>16</v>
      </c>
    </row>
    <row r="172" spans="1:15" hidden="1">
      <c r="A172" s="221"/>
      <c r="B172" s="213" t="s">
        <v>38</v>
      </c>
      <c r="C172" s="119" t="s">
        <v>184</v>
      </c>
      <c r="D172" s="212">
        <v>4</v>
      </c>
      <c r="E172" s="128" t="s">
        <v>15</v>
      </c>
      <c r="F172" s="128" t="s">
        <v>15</v>
      </c>
      <c r="G172" s="128" t="s">
        <v>15</v>
      </c>
      <c r="H172" s="128" t="s">
        <v>15</v>
      </c>
      <c r="I172" s="128" t="s">
        <v>15</v>
      </c>
      <c r="J172" s="187" t="s">
        <v>16</v>
      </c>
      <c r="K172" s="187" t="s">
        <v>16</v>
      </c>
      <c r="L172" s="187" t="s">
        <v>16</v>
      </c>
      <c r="M172" s="187" t="s">
        <v>16</v>
      </c>
    </row>
    <row r="173" spans="1:15" hidden="1">
      <c r="A173" s="222"/>
      <c r="C173" s="119" t="s">
        <v>185</v>
      </c>
      <c r="D173" s="212">
        <v>1</v>
      </c>
      <c r="E173" s="128" t="s">
        <v>15</v>
      </c>
      <c r="F173" s="128" t="s">
        <v>15</v>
      </c>
      <c r="G173" s="128" t="s">
        <v>15</v>
      </c>
      <c r="H173" s="128" t="s">
        <v>15</v>
      </c>
      <c r="I173" s="128" t="s">
        <v>15</v>
      </c>
      <c r="J173" s="187" t="s">
        <v>16</v>
      </c>
      <c r="K173" s="187" t="s">
        <v>16</v>
      </c>
      <c r="L173" s="187" t="s">
        <v>16</v>
      </c>
      <c r="M173" s="187" t="s">
        <v>16</v>
      </c>
    </row>
    <row r="174" spans="1:15" hidden="1">
      <c r="A174" s="214"/>
      <c r="C174" s="115" t="s">
        <v>186</v>
      </c>
      <c r="D174" s="212">
        <v>1</v>
      </c>
      <c r="E174" s="128" t="s">
        <v>15</v>
      </c>
      <c r="F174" s="128" t="s">
        <v>15</v>
      </c>
      <c r="G174" s="128" t="s">
        <v>15</v>
      </c>
      <c r="H174" s="128" t="s">
        <v>15</v>
      </c>
      <c r="I174" s="125" t="s">
        <v>15</v>
      </c>
      <c r="J174" s="187" t="s">
        <v>16</v>
      </c>
      <c r="K174" s="187" t="s">
        <v>16</v>
      </c>
      <c r="L174" s="187" t="s">
        <v>16</v>
      </c>
      <c r="M174" s="187" t="s">
        <v>16</v>
      </c>
    </row>
    <row r="175" spans="1:15" hidden="1">
      <c r="E175" s="126">
        <f>(COUNTIF(E171:E174,"OK")/COUNTA(E171:E174))+(COUNTIF(E171:E174,"N/A")/COUNTA(E171:E174))</f>
        <v>1</v>
      </c>
      <c r="F175" s="126">
        <f t="shared" ref="F175:M175" si="14">(COUNTIF(F171:F174,"OK")/COUNTA(F171:F174))+(COUNTIF(F171:F174,"N/A")/COUNTA(F171:F174))</f>
        <v>1</v>
      </c>
      <c r="G175" s="126">
        <f t="shared" si="14"/>
        <v>1</v>
      </c>
      <c r="H175" s="126">
        <f t="shared" si="14"/>
        <v>1</v>
      </c>
      <c r="I175" s="126">
        <f t="shared" si="14"/>
        <v>1</v>
      </c>
      <c r="J175" s="126">
        <f t="shared" si="14"/>
        <v>1</v>
      </c>
      <c r="K175" s="126">
        <f t="shared" si="14"/>
        <v>1</v>
      </c>
      <c r="L175" s="126">
        <f t="shared" si="14"/>
        <v>1</v>
      </c>
      <c r="M175" s="126">
        <f t="shared" si="14"/>
        <v>1</v>
      </c>
      <c r="N175" s="196">
        <f>+AVERAGE(E175:M175)</f>
        <v>1</v>
      </c>
    </row>
    <row r="176" spans="1:15" hidden="1">
      <c r="B176" s="213" t="s">
        <v>44</v>
      </c>
      <c r="C176" s="119" t="s">
        <v>187</v>
      </c>
      <c r="D176" s="158"/>
      <c r="E176" s="128" t="s">
        <v>15</v>
      </c>
      <c r="F176" s="105" t="s">
        <v>15</v>
      </c>
      <c r="G176" s="128" t="s">
        <v>15</v>
      </c>
      <c r="H176" s="128" t="s">
        <v>15</v>
      </c>
      <c r="I176" s="128" t="s">
        <v>15</v>
      </c>
      <c r="J176" s="187" t="s">
        <v>16</v>
      </c>
      <c r="K176" s="187" t="s">
        <v>16</v>
      </c>
      <c r="L176" s="187" t="s">
        <v>16</v>
      </c>
      <c r="M176" s="187" t="s">
        <v>16</v>
      </c>
    </row>
    <row r="177" spans="2:14" hidden="1">
      <c r="C177" s="119" t="s">
        <v>188</v>
      </c>
      <c r="D177" s="158"/>
      <c r="E177" s="128" t="s">
        <v>15</v>
      </c>
      <c r="F177" s="128" t="s">
        <v>15</v>
      </c>
      <c r="G177" s="128" t="s">
        <v>15</v>
      </c>
      <c r="H177" s="128" t="s">
        <v>15</v>
      </c>
      <c r="I177" s="125" t="s">
        <v>15</v>
      </c>
      <c r="J177" s="187" t="s">
        <v>16</v>
      </c>
      <c r="K177" s="187" t="s">
        <v>16</v>
      </c>
      <c r="L177" s="187" t="s">
        <v>16</v>
      </c>
      <c r="M177" s="187" t="s">
        <v>16</v>
      </c>
    </row>
    <row r="178" spans="2:14" hidden="1">
      <c r="C178" s="119" t="s">
        <v>189</v>
      </c>
      <c r="D178" s="158"/>
      <c r="E178" s="128" t="s">
        <v>15</v>
      </c>
      <c r="F178" s="128" t="s">
        <v>15</v>
      </c>
      <c r="G178" s="128" t="s">
        <v>15</v>
      </c>
      <c r="H178" s="128" t="s">
        <v>15</v>
      </c>
      <c r="I178" s="125" t="s">
        <v>15</v>
      </c>
      <c r="J178" s="187" t="s">
        <v>16</v>
      </c>
      <c r="K178" s="187" t="s">
        <v>16</v>
      </c>
      <c r="L178" s="187" t="s">
        <v>16</v>
      </c>
      <c r="M178" s="187" t="s">
        <v>16</v>
      </c>
    </row>
    <row r="179" spans="2:14" hidden="1">
      <c r="C179" s="119" t="s">
        <v>190</v>
      </c>
      <c r="D179" s="158"/>
      <c r="E179" s="128" t="s">
        <v>15</v>
      </c>
      <c r="F179" s="128" t="s">
        <v>15</v>
      </c>
      <c r="G179" s="128" t="s">
        <v>15</v>
      </c>
      <c r="H179" s="128" t="s">
        <v>15</v>
      </c>
      <c r="I179" s="128" t="s">
        <v>15</v>
      </c>
      <c r="J179" s="187" t="s">
        <v>16</v>
      </c>
      <c r="K179" s="187" t="s">
        <v>16</v>
      </c>
      <c r="L179" s="187" t="s">
        <v>16</v>
      </c>
      <c r="M179" s="187" t="s">
        <v>16</v>
      </c>
    </row>
    <row r="180" spans="2:14" hidden="1">
      <c r="C180" s="215" t="s">
        <v>191</v>
      </c>
      <c r="D180" s="158"/>
      <c r="E180" s="128" t="s">
        <v>15</v>
      </c>
      <c r="F180" s="128" t="s">
        <v>15</v>
      </c>
      <c r="G180" s="128" t="s">
        <v>15</v>
      </c>
      <c r="H180" s="125" t="s">
        <v>15</v>
      </c>
      <c r="I180" s="125" t="s">
        <v>15</v>
      </c>
      <c r="J180" s="187" t="s">
        <v>16</v>
      </c>
      <c r="K180" s="187" t="s">
        <v>16</v>
      </c>
      <c r="L180" s="187" t="s">
        <v>16</v>
      </c>
      <c r="M180" s="187" t="s">
        <v>16</v>
      </c>
    </row>
    <row r="181" spans="2:14" hidden="1">
      <c r="E181" s="126">
        <f>(COUNTIF(E176:E180,"OK")/COUNTA(E176:E180))+(COUNTIF(E176:E180,"N/A")/COUNTA(E176:E180))</f>
        <v>1</v>
      </c>
      <c r="F181" s="126">
        <f t="shared" ref="F181:M181" si="15">(COUNTIF(F176:F180,"OK")/COUNTA(F176:F180))+(COUNTIF(F176:F180,"N/A")/COUNTA(F176:F180))</f>
        <v>1</v>
      </c>
      <c r="G181" s="126">
        <f t="shared" si="15"/>
        <v>1</v>
      </c>
      <c r="H181" s="126">
        <f t="shared" si="15"/>
        <v>1</v>
      </c>
      <c r="I181" s="126">
        <f t="shared" si="15"/>
        <v>1</v>
      </c>
      <c r="J181" s="126">
        <f t="shared" si="15"/>
        <v>1</v>
      </c>
      <c r="K181" s="126">
        <f t="shared" si="15"/>
        <v>1</v>
      </c>
      <c r="L181" s="126">
        <f t="shared" si="15"/>
        <v>1</v>
      </c>
      <c r="M181" s="126">
        <f t="shared" si="15"/>
        <v>1</v>
      </c>
      <c r="N181" s="196">
        <f>+AVERAGE(E181:M181)</f>
        <v>1</v>
      </c>
    </row>
    <row r="182" spans="2:14" hidden="1"/>
    <row r="183" spans="2:14" hidden="1"/>
    <row r="184" spans="2:14" hidden="1">
      <c r="B184" s="354" t="s">
        <v>125</v>
      </c>
      <c r="C184" s="201" t="s">
        <v>192</v>
      </c>
      <c r="D184" s="170"/>
      <c r="E184" s="126">
        <v>1</v>
      </c>
      <c r="K184" s="355" t="s">
        <v>125</v>
      </c>
      <c r="L184" s="356"/>
      <c r="N184" s="173">
        <f>+AVERAGE(E184:E185:E186)</f>
        <v>1</v>
      </c>
    </row>
    <row r="185" spans="2:14" hidden="1">
      <c r="B185" s="354"/>
      <c r="C185" s="201" t="s">
        <v>193</v>
      </c>
      <c r="D185" s="170"/>
      <c r="E185" s="126">
        <v>1</v>
      </c>
    </row>
    <row r="186" spans="2:14" hidden="1">
      <c r="B186" s="354"/>
      <c r="C186" s="201" t="s">
        <v>194</v>
      </c>
      <c r="D186" s="175"/>
      <c r="E186" s="126">
        <v>1</v>
      </c>
      <c r="M186" s="357" t="s">
        <v>195</v>
      </c>
      <c r="N186" s="208">
        <f>+AVERAGE(N170,N175,N181,N184)</f>
        <v>1</v>
      </c>
    </row>
    <row r="187" spans="2:14" hidden="1">
      <c r="B187" s="176"/>
      <c r="C187" s="176"/>
      <c r="D187" s="177"/>
      <c r="E187" s="119"/>
      <c r="M187" s="358"/>
    </row>
    <row r="188" spans="2:14" hidden="1">
      <c r="B188" s="179"/>
      <c r="C188" s="209"/>
      <c r="D188" s="119" t="s">
        <v>87</v>
      </c>
      <c r="E188" s="166"/>
    </row>
    <row r="189" spans="2:14" hidden="1">
      <c r="C189" s="180"/>
      <c r="D189" s="119" t="s">
        <v>163</v>
      </c>
    </row>
    <row r="190" spans="2:14" hidden="1">
      <c r="C190" s="181"/>
      <c r="D190" s="119" t="s">
        <v>130</v>
      </c>
    </row>
    <row r="191" spans="2:14" hidden="1">
      <c r="C191" s="183"/>
      <c r="D191" s="119" t="s">
        <v>131</v>
      </c>
    </row>
    <row r="192" spans="2:14" hidden="1"/>
    <row r="193" spans="1:15" s="218" customFormat="1" hidden="1">
      <c r="A193" s="220" t="s">
        <v>49</v>
      </c>
      <c r="E193" s="219"/>
      <c r="F193" s="219"/>
      <c r="G193" s="219"/>
      <c r="H193" s="219"/>
      <c r="I193" s="219"/>
      <c r="J193" s="219"/>
      <c r="K193" s="219"/>
      <c r="L193" s="219"/>
      <c r="M193" s="219"/>
      <c r="O193" s="122"/>
    </row>
    <row r="194" spans="1:15" hidden="1">
      <c r="A194" s="213" t="s">
        <v>196</v>
      </c>
      <c r="B194" s="213" t="s">
        <v>13</v>
      </c>
      <c r="C194" s="115" t="s">
        <v>197</v>
      </c>
      <c r="D194" s="114">
        <v>5</v>
      </c>
      <c r="E194" s="191" t="s">
        <v>15</v>
      </c>
      <c r="F194" s="191" t="s">
        <v>15</v>
      </c>
      <c r="G194" s="191" t="s">
        <v>15</v>
      </c>
      <c r="H194" s="191" t="s">
        <v>15</v>
      </c>
      <c r="I194" s="191" t="s">
        <v>15</v>
      </c>
      <c r="J194" s="187" t="s">
        <v>15</v>
      </c>
      <c r="K194" s="187" t="s">
        <v>15</v>
      </c>
      <c r="L194" s="187" t="s">
        <v>15</v>
      </c>
      <c r="M194" s="187" t="s">
        <v>15</v>
      </c>
    </row>
    <row r="195" spans="1:15" hidden="1">
      <c r="A195" s="213"/>
      <c r="B195" s="213"/>
      <c r="C195" s="115" t="s">
        <v>198</v>
      </c>
      <c r="D195" s="114">
        <v>2</v>
      </c>
      <c r="E195" s="191" t="s">
        <v>15</v>
      </c>
      <c r="F195" s="191" t="s">
        <v>15</v>
      </c>
      <c r="G195" s="191" t="s">
        <v>15</v>
      </c>
      <c r="H195" s="191" t="s">
        <v>15</v>
      </c>
      <c r="I195" s="191" t="s">
        <v>15</v>
      </c>
      <c r="J195" s="187" t="s">
        <v>15</v>
      </c>
      <c r="K195" s="187" t="s">
        <v>15</v>
      </c>
      <c r="L195" s="187" t="s">
        <v>15</v>
      </c>
      <c r="M195" s="187" t="s">
        <v>16</v>
      </c>
    </row>
    <row r="196" spans="1:15" hidden="1">
      <c r="A196" s="226"/>
      <c r="B196" s="213"/>
      <c r="C196" s="115" t="s">
        <v>176</v>
      </c>
      <c r="D196" s="114">
        <v>4</v>
      </c>
      <c r="E196" s="191" t="s">
        <v>15</v>
      </c>
      <c r="F196" s="191" t="s">
        <v>15</v>
      </c>
      <c r="G196" s="191" t="s">
        <v>15</v>
      </c>
      <c r="H196" s="191" t="s">
        <v>15</v>
      </c>
      <c r="I196" s="191" t="s">
        <v>15</v>
      </c>
      <c r="J196" s="187" t="s">
        <v>15</v>
      </c>
      <c r="K196" s="187" t="s">
        <v>15</v>
      </c>
      <c r="L196" s="187" t="s">
        <v>15</v>
      </c>
      <c r="M196" s="187" t="s">
        <v>16</v>
      </c>
    </row>
    <row r="197" spans="1:15" hidden="1">
      <c r="A197" s="226"/>
      <c r="B197" s="213"/>
      <c r="C197" s="115" t="s">
        <v>199</v>
      </c>
      <c r="D197" s="114">
        <v>6</v>
      </c>
      <c r="E197" s="191" t="s">
        <v>15</v>
      </c>
      <c r="F197" s="191" t="s">
        <v>15</v>
      </c>
      <c r="G197" s="191" t="s">
        <v>15</v>
      </c>
      <c r="H197" s="191" t="s">
        <v>15</v>
      </c>
      <c r="I197" s="191" t="s">
        <v>15</v>
      </c>
      <c r="J197" s="187" t="s">
        <v>15</v>
      </c>
      <c r="K197" s="187" t="s">
        <v>15</v>
      </c>
      <c r="L197" s="187" t="s">
        <v>15</v>
      </c>
      <c r="M197" s="187" t="s">
        <v>16</v>
      </c>
    </row>
    <row r="198" spans="1:15" hidden="1">
      <c r="A198" s="226"/>
      <c r="B198" s="213"/>
      <c r="C198" s="115" t="s">
        <v>173</v>
      </c>
      <c r="D198" s="114">
        <v>5</v>
      </c>
      <c r="E198" s="191" t="s">
        <v>15</v>
      </c>
      <c r="F198" s="191" t="s">
        <v>15</v>
      </c>
      <c r="G198" s="191" t="s">
        <v>15</v>
      </c>
      <c r="H198" s="191" t="s">
        <v>15</v>
      </c>
      <c r="I198" s="191" t="s">
        <v>15</v>
      </c>
      <c r="J198" s="187" t="s">
        <v>15</v>
      </c>
      <c r="K198" s="187" t="s">
        <v>15</v>
      </c>
      <c r="L198" s="187" t="s">
        <v>15</v>
      </c>
      <c r="M198" s="187" t="s">
        <v>16</v>
      </c>
    </row>
    <row r="199" spans="1:15" hidden="1">
      <c r="A199" s="226"/>
      <c r="B199" s="213"/>
      <c r="C199" s="115" t="s">
        <v>114</v>
      </c>
      <c r="D199" s="114">
        <v>7</v>
      </c>
      <c r="E199" s="191" t="s">
        <v>15</v>
      </c>
      <c r="F199" s="191" t="s">
        <v>15</v>
      </c>
      <c r="G199" s="191" t="s">
        <v>15</v>
      </c>
      <c r="H199" s="191" t="s">
        <v>15</v>
      </c>
      <c r="I199" s="191" t="s">
        <v>15</v>
      </c>
      <c r="J199" s="187" t="s">
        <v>15</v>
      </c>
      <c r="K199" s="187" t="s">
        <v>15</v>
      </c>
      <c r="L199" s="187" t="s">
        <v>15</v>
      </c>
      <c r="M199" s="187" t="s">
        <v>16</v>
      </c>
    </row>
    <row r="200" spans="1:15" hidden="1">
      <c r="A200" s="226"/>
      <c r="B200" s="213"/>
      <c r="C200" s="115" t="s">
        <v>200</v>
      </c>
      <c r="D200" s="114">
        <v>10</v>
      </c>
      <c r="E200" s="191" t="s">
        <v>15</v>
      </c>
      <c r="F200" s="191" t="s">
        <v>15</v>
      </c>
      <c r="G200" s="191" t="s">
        <v>15</v>
      </c>
      <c r="H200" s="191" t="s">
        <v>15</v>
      </c>
      <c r="I200" s="191" t="s">
        <v>15</v>
      </c>
      <c r="J200" s="187" t="s">
        <v>15</v>
      </c>
      <c r="K200" s="187" t="s">
        <v>15</v>
      </c>
      <c r="L200" s="187" t="s">
        <v>15</v>
      </c>
      <c r="M200" s="187" t="s">
        <v>16</v>
      </c>
    </row>
    <row r="201" spans="1:15" hidden="1">
      <c r="A201" s="226"/>
      <c r="B201" s="213"/>
      <c r="C201" s="115" t="s">
        <v>201</v>
      </c>
      <c r="D201" s="114">
        <v>1</v>
      </c>
      <c r="E201" s="191" t="s">
        <v>15</v>
      </c>
      <c r="F201" s="191" t="s">
        <v>15</v>
      </c>
      <c r="G201" s="191" t="s">
        <v>15</v>
      </c>
      <c r="H201" s="191" t="s">
        <v>15</v>
      </c>
      <c r="I201" s="191" t="s">
        <v>15</v>
      </c>
      <c r="J201" s="187" t="s">
        <v>15</v>
      </c>
      <c r="K201" s="187" t="s">
        <v>15</v>
      </c>
      <c r="L201" s="187" t="s">
        <v>15</v>
      </c>
      <c r="M201" s="187" t="s">
        <v>16</v>
      </c>
    </row>
    <row r="202" spans="1:15" hidden="1">
      <c r="A202" s="226"/>
      <c r="B202" s="213"/>
      <c r="C202" s="115" t="s">
        <v>202</v>
      </c>
      <c r="D202" s="114">
        <v>3</v>
      </c>
      <c r="E202" s="191" t="s">
        <v>15</v>
      </c>
      <c r="F202" s="191" t="s">
        <v>15</v>
      </c>
      <c r="G202" s="191" t="s">
        <v>15</v>
      </c>
      <c r="H202" s="191" t="s">
        <v>15</v>
      </c>
      <c r="I202" s="191" t="s">
        <v>15</v>
      </c>
      <c r="J202" s="187" t="s">
        <v>15</v>
      </c>
      <c r="K202" s="187" t="s">
        <v>15</v>
      </c>
      <c r="L202" s="187" t="s">
        <v>15</v>
      </c>
      <c r="M202" s="187" t="s">
        <v>16</v>
      </c>
    </row>
    <row r="203" spans="1:15" hidden="1">
      <c r="A203" s="226"/>
      <c r="B203" s="213"/>
      <c r="C203" s="115" t="s">
        <v>203</v>
      </c>
      <c r="D203" s="114">
        <v>7</v>
      </c>
      <c r="E203" s="191" t="s">
        <v>15</v>
      </c>
      <c r="F203" s="191" t="s">
        <v>15</v>
      </c>
      <c r="G203" s="191" t="s">
        <v>15</v>
      </c>
      <c r="H203" s="191" t="s">
        <v>15</v>
      </c>
      <c r="I203" s="191" t="s">
        <v>15</v>
      </c>
      <c r="J203" s="191" t="s">
        <v>15</v>
      </c>
      <c r="K203" s="191" t="s">
        <v>15</v>
      </c>
      <c r="L203" s="187" t="s">
        <v>15</v>
      </c>
      <c r="M203" s="187" t="s">
        <v>15</v>
      </c>
    </row>
    <row r="204" spans="1:15" hidden="1">
      <c r="A204" s="226"/>
      <c r="B204" s="233"/>
      <c r="C204" s="115" t="s">
        <v>90</v>
      </c>
      <c r="D204" s="114">
        <v>2</v>
      </c>
      <c r="E204" s="234" t="s">
        <v>15</v>
      </c>
      <c r="F204" s="191" t="s">
        <v>15</v>
      </c>
      <c r="G204" s="191" t="s">
        <v>15</v>
      </c>
      <c r="H204" s="191" t="s">
        <v>15</v>
      </c>
      <c r="I204" s="191" t="s">
        <v>15</v>
      </c>
      <c r="J204" s="191" t="s">
        <v>15</v>
      </c>
      <c r="K204" s="191" t="s">
        <v>15</v>
      </c>
      <c r="L204" s="187" t="s">
        <v>15</v>
      </c>
      <c r="M204" s="187" t="s">
        <v>16</v>
      </c>
    </row>
    <row r="205" spans="1:15" hidden="1">
      <c r="A205" s="226"/>
      <c r="B205" s="233"/>
      <c r="C205" s="115" t="s">
        <v>175</v>
      </c>
      <c r="D205" s="114">
        <v>4</v>
      </c>
      <c r="E205" s="234" t="s">
        <v>15</v>
      </c>
      <c r="F205" s="191" t="s">
        <v>15</v>
      </c>
      <c r="G205" s="191" t="s">
        <v>15</v>
      </c>
      <c r="H205" s="191" t="s">
        <v>15</v>
      </c>
      <c r="I205" s="191" t="s">
        <v>15</v>
      </c>
      <c r="J205" s="191" t="s">
        <v>15</v>
      </c>
      <c r="K205" s="191" t="s">
        <v>15</v>
      </c>
      <c r="L205" s="187" t="s">
        <v>15</v>
      </c>
      <c r="M205" s="187" t="s">
        <v>16</v>
      </c>
    </row>
    <row r="206" spans="1:15" hidden="1">
      <c r="A206" s="226"/>
      <c r="B206" s="233"/>
      <c r="C206" s="115" t="s">
        <v>204</v>
      </c>
      <c r="D206" s="114">
        <v>8</v>
      </c>
      <c r="E206" s="234" t="s">
        <v>15</v>
      </c>
      <c r="F206" s="191" t="s">
        <v>15</v>
      </c>
      <c r="G206" s="191" t="s">
        <v>15</v>
      </c>
      <c r="H206" s="191" t="s">
        <v>15</v>
      </c>
      <c r="I206" s="191" t="s">
        <v>15</v>
      </c>
      <c r="J206" s="191" t="s">
        <v>15</v>
      </c>
      <c r="K206" s="191" t="s">
        <v>15</v>
      </c>
      <c r="L206" s="187" t="s">
        <v>15</v>
      </c>
      <c r="M206" s="187" t="s">
        <v>16</v>
      </c>
    </row>
    <row r="207" spans="1:15" hidden="1">
      <c r="A207" s="226"/>
      <c r="B207" s="233"/>
      <c r="C207" s="115" t="s">
        <v>205</v>
      </c>
      <c r="D207" s="114">
        <v>2</v>
      </c>
      <c r="E207" s="234" t="s">
        <v>15</v>
      </c>
      <c r="F207" s="191" t="s">
        <v>15</v>
      </c>
      <c r="G207" s="191" t="s">
        <v>15</v>
      </c>
      <c r="H207" s="191" t="s">
        <v>15</v>
      </c>
      <c r="I207" s="191" t="s">
        <v>15</v>
      </c>
      <c r="J207" s="191" t="s">
        <v>15</v>
      </c>
      <c r="K207" s="191" t="s">
        <v>15</v>
      </c>
      <c r="L207" s="187" t="s">
        <v>15</v>
      </c>
      <c r="M207" s="187" t="s">
        <v>16</v>
      </c>
    </row>
    <row r="208" spans="1:15" hidden="1">
      <c r="A208" s="226"/>
      <c r="B208" s="233"/>
      <c r="C208" s="115" t="s">
        <v>206</v>
      </c>
      <c r="D208" s="114">
        <v>20</v>
      </c>
      <c r="E208" s="234" t="s">
        <v>15</v>
      </c>
      <c r="F208" s="191" t="s">
        <v>15</v>
      </c>
      <c r="G208" s="234" t="s">
        <v>15</v>
      </c>
      <c r="H208" s="234" t="s">
        <v>15</v>
      </c>
      <c r="I208" s="234" t="s">
        <v>15</v>
      </c>
      <c r="J208" s="234" t="s">
        <v>15</v>
      </c>
      <c r="K208" s="234" t="s">
        <v>15</v>
      </c>
      <c r="L208" s="187" t="s">
        <v>15</v>
      </c>
      <c r="M208" s="187" t="s">
        <v>16</v>
      </c>
    </row>
    <row r="209" spans="1:14" hidden="1">
      <c r="A209" s="226"/>
      <c r="B209" s="233"/>
      <c r="C209" s="115" t="s">
        <v>207</v>
      </c>
      <c r="D209" s="114">
        <v>3</v>
      </c>
      <c r="E209" s="234" t="s">
        <v>15</v>
      </c>
      <c r="F209" s="191" t="s">
        <v>15</v>
      </c>
      <c r="G209" s="234" t="s">
        <v>15</v>
      </c>
      <c r="H209" s="234" t="s">
        <v>15</v>
      </c>
      <c r="I209" s="234" t="s">
        <v>15</v>
      </c>
      <c r="J209" s="234" t="s">
        <v>15</v>
      </c>
      <c r="K209" s="234" t="s">
        <v>15</v>
      </c>
      <c r="L209" s="187" t="s">
        <v>15</v>
      </c>
      <c r="M209" s="187" t="s">
        <v>16</v>
      </c>
    </row>
    <row r="210" spans="1:14" hidden="1">
      <c r="A210" s="226"/>
      <c r="B210" s="233"/>
      <c r="C210" s="115" t="s">
        <v>156</v>
      </c>
      <c r="D210" s="114">
        <v>1</v>
      </c>
      <c r="E210" s="234" t="s">
        <v>15</v>
      </c>
      <c r="F210" s="191" t="s">
        <v>15</v>
      </c>
      <c r="G210" s="234" t="s">
        <v>15</v>
      </c>
      <c r="H210" s="234" t="s">
        <v>15</v>
      </c>
      <c r="I210" s="234" t="s">
        <v>15</v>
      </c>
      <c r="J210" s="234" t="s">
        <v>15</v>
      </c>
      <c r="K210" s="234" t="s">
        <v>15</v>
      </c>
      <c r="L210" s="234" t="s">
        <v>15</v>
      </c>
      <c r="M210" s="187" t="s">
        <v>16</v>
      </c>
    </row>
    <row r="211" spans="1:14" hidden="1">
      <c r="A211" s="226"/>
      <c r="B211" s="233"/>
      <c r="C211" s="115" t="s">
        <v>208</v>
      </c>
      <c r="D211" s="114">
        <v>5</v>
      </c>
      <c r="E211" s="234" t="s">
        <v>15</v>
      </c>
      <c r="F211" s="191" t="s">
        <v>15</v>
      </c>
      <c r="G211" s="234" t="s">
        <v>15</v>
      </c>
      <c r="H211" s="234" t="s">
        <v>15</v>
      </c>
      <c r="I211" s="234" t="s">
        <v>15</v>
      </c>
      <c r="J211" s="234" t="s">
        <v>15</v>
      </c>
      <c r="K211" s="234" t="s">
        <v>15</v>
      </c>
      <c r="L211" s="234" t="s">
        <v>15</v>
      </c>
      <c r="M211" s="187" t="s">
        <v>16</v>
      </c>
    </row>
    <row r="212" spans="1:14" hidden="1">
      <c r="A212" s="226"/>
      <c r="B212" s="233"/>
      <c r="C212" s="115" t="s">
        <v>90</v>
      </c>
      <c r="D212" s="114">
        <v>3</v>
      </c>
      <c r="E212" s="234" t="s">
        <v>15</v>
      </c>
      <c r="F212" s="191" t="s">
        <v>15</v>
      </c>
      <c r="G212" s="234" t="s">
        <v>15</v>
      </c>
      <c r="H212" s="234" t="s">
        <v>15</v>
      </c>
      <c r="I212" s="234" t="s">
        <v>15</v>
      </c>
      <c r="J212" s="234" t="s">
        <v>15</v>
      </c>
      <c r="K212" s="234" t="s">
        <v>15</v>
      </c>
      <c r="L212" s="234" t="s">
        <v>15</v>
      </c>
      <c r="M212" s="187" t="s">
        <v>16</v>
      </c>
    </row>
    <row r="213" spans="1:14" hidden="1">
      <c r="A213" s="226"/>
      <c r="B213" s="233"/>
      <c r="C213" s="115" t="s">
        <v>111</v>
      </c>
      <c r="D213" s="114" t="s">
        <v>59</v>
      </c>
      <c r="E213" s="234" t="s">
        <v>15</v>
      </c>
      <c r="F213" s="191" t="s">
        <v>15</v>
      </c>
      <c r="G213" s="234" t="s">
        <v>15</v>
      </c>
      <c r="H213" s="234" t="s">
        <v>15</v>
      </c>
      <c r="I213" s="234" t="s">
        <v>15</v>
      </c>
      <c r="J213" s="234" t="s">
        <v>15</v>
      </c>
      <c r="K213" s="234" t="s">
        <v>15</v>
      </c>
      <c r="L213" s="234" t="s">
        <v>15</v>
      </c>
      <c r="M213" s="191" t="s">
        <v>15</v>
      </c>
    </row>
    <row r="214" spans="1:14" hidden="1">
      <c r="A214" s="213"/>
      <c r="B214" s="240"/>
      <c r="C214" s="169"/>
      <c r="D214" s="201"/>
      <c r="E214" s="162">
        <f>(COUNTIF(E194:E213,"OK")/COUNTA(E194:E213))+(COUNTIF(E194:E213,"N/A")/COUNTA(E194:E213))</f>
        <v>1</v>
      </c>
      <c r="F214" s="162">
        <f>(COUNTIF(F194:F213,"OK")/COUNTA(F194:F213))+(COUNTIF(F194:F213,"N/A")/COUNTA(F194:F213))</f>
        <v>1</v>
      </c>
      <c r="G214" s="162">
        <f t="shared" ref="G214:M214" si="16">(COUNTIF(G194:G213,"OK")/COUNTA(G194:G213))+(COUNTIF(G194:G213,"N/A")/COUNTA(G194:G213))</f>
        <v>1</v>
      </c>
      <c r="H214" s="162">
        <f t="shared" si="16"/>
        <v>1</v>
      </c>
      <c r="I214" s="162">
        <f t="shared" si="16"/>
        <v>1</v>
      </c>
      <c r="J214" s="162">
        <f t="shared" si="16"/>
        <v>1</v>
      </c>
      <c r="K214" s="162">
        <f t="shared" si="16"/>
        <v>1</v>
      </c>
      <c r="L214" s="162">
        <f t="shared" si="16"/>
        <v>1</v>
      </c>
      <c r="M214" s="162">
        <f t="shared" si="16"/>
        <v>1</v>
      </c>
      <c r="N214" s="196">
        <f>+AVERAGE(E214:M214)</f>
        <v>1</v>
      </c>
    </row>
    <row r="215" spans="1:14" hidden="1">
      <c r="A215" s="213"/>
      <c r="B215" s="213" t="s">
        <v>38</v>
      </c>
      <c r="C215" s="115" t="s">
        <v>209</v>
      </c>
      <c r="D215" s="114">
        <v>1</v>
      </c>
      <c r="E215" s="191" t="s">
        <v>15</v>
      </c>
      <c r="F215" s="191" t="s">
        <v>15</v>
      </c>
      <c r="G215" s="191" t="s">
        <v>15</v>
      </c>
      <c r="H215" s="191" t="s">
        <v>15</v>
      </c>
      <c r="I215" s="191" t="s">
        <v>15</v>
      </c>
      <c r="J215" s="187"/>
      <c r="K215" s="187"/>
      <c r="L215" s="187"/>
      <c r="M215" s="187"/>
    </row>
    <row r="216" spans="1:14" hidden="1">
      <c r="A216" s="228"/>
      <c r="B216" s="213"/>
      <c r="C216" s="115" t="s">
        <v>210</v>
      </c>
      <c r="D216" s="114">
        <v>5</v>
      </c>
      <c r="E216" s="191" t="s">
        <v>15</v>
      </c>
      <c r="F216" s="191" t="s">
        <v>15</v>
      </c>
      <c r="G216" s="191" t="s">
        <v>15</v>
      </c>
      <c r="H216" s="191" t="s">
        <v>15</v>
      </c>
      <c r="I216" s="191" t="s">
        <v>15</v>
      </c>
      <c r="J216" s="187"/>
      <c r="K216" s="187"/>
      <c r="L216" s="187"/>
      <c r="M216" s="187"/>
    </row>
    <row r="217" spans="1:14" hidden="1">
      <c r="A217" s="228"/>
      <c r="B217" s="213"/>
      <c r="C217" s="115" t="s">
        <v>211</v>
      </c>
      <c r="D217" s="114">
        <v>2</v>
      </c>
      <c r="E217" s="191" t="s">
        <v>15</v>
      </c>
      <c r="F217" s="191" t="s">
        <v>15</v>
      </c>
      <c r="G217" s="191" t="s">
        <v>15</v>
      </c>
      <c r="H217" s="191" t="s">
        <v>15</v>
      </c>
      <c r="I217" s="191" t="s">
        <v>15</v>
      </c>
      <c r="J217" s="187"/>
      <c r="K217" s="187"/>
      <c r="L217" s="187"/>
      <c r="M217" s="187"/>
    </row>
    <row r="218" spans="1:14" hidden="1">
      <c r="A218" s="228"/>
      <c r="B218" s="213"/>
      <c r="C218" s="115" t="s">
        <v>212</v>
      </c>
      <c r="D218" s="114">
        <v>3</v>
      </c>
      <c r="E218" s="234" t="s">
        <v>15</v>
      </c>
      <c r="F218" s="191" t="s">
        <v>15</v>
      </c>
      <c r="G218" s="191" t="s">
        <v>15</v>
      </c>
      <c r="H218" s="191" t="s">
        <v>15</v>
      </c>
      <c r="I218" s="191" t="s">
        <v>15</v>
      </c>
      <c r="J218" s="187"/>
      <c r="K218" s="187"/>
      <c r="L218" s="187"/>
      <c r="M218" s="187"/>
    </row>
    <row r="219" spans="1:14" hidden="1">
      <c r="A219" s="228"/>
      <c r="B219" s="213"/>
      <c r="C219" s="115" t="s">
        <v>213</v>
      </c>
      <c r="D219" s="114">
        <v>1</v>
      </c>
      <c r="E219" s="234" t="s">
        <v>15</v>
      </c>
      <c r="F219" s="191" t="s">
        <v>15</v>
      </c>
      <c r="G219" s="191" t="s">
        <v>15</v>
      </c>
      <c r="H219" s="191" t="s">
        <v>15</v>
      </c>
      <c r="I219" s="191" t="s">
        <v>15</v>
      </c>
      <c r="J219" s="187"/>
      <c r="K219" s="187"/>
      <c r="L219" s="187"/>
      <c r="M219" s="187"/>
    </row>
    <row r="220" spans="1:14" hidden="1">
      <c r="C220" s="124"/>
      <c r="D220" s="179"/>
      <c r="E220" s="126">
        <f t="shared" ref="E220:H220" si="17">(COUNTIF(E215:E219,"OK")/COUNTA(E215:E219))+(COUNTIF(E215:E219,"N/A")/COUNTA(E215:E219))</f>
        <v>1</v>
      </c>
      <c r="F220" s="126">
        <f t="shared" si="17"/>
        <v>1</v>
      </c>
      <c r="G220" s="126">
        <f t="shared" si="17"/>
        <v>1</v>
      </c>
      <c r="H220" s="126">
        <f t="shared" si="17"/>
        <v>1</v>
      </c>
      <c r="I220" s="126">
        <f>(COUNTIF(I215:I219,"OK")/COUNTA(I215:I219))+(COUNTIF(I215:I219,"N/A")/COUNTA(I215:I219))</f>
        <v>1</v>
      </c>
      <c r="J220" s="126"/>
      <c r="K220" s="126"/>
      <c r="L220" s="126"/>
      <c r="M220" s="126"/>
      <c r="N220" s="196">
        <f>AVERAGE(E220:I220)</f>
        <v>1</v>
      </c>
    </row>
    <row r="221" spans="1:14" hidden="1">
      <c r="A221" s="213"/>
      <c r="B221" s="213" t="s">
        <v>44</v>
      </c>
      <c r="C221" s="115" t="s">
        <v>214</v>
      </c>
      <c r="D221" s="158"/>
      <c r="E221" s="128" t="s">
        <v>15</v>
      </c>
      <c r="F221" s="128" t="s">
        <v>15</v>
      </c>
      <c r="G221" s="128" t="s">
        <v>15</v>
      </c>
      <c r="H221" s="128" t="s">
        <v>15</v>
      </c>
      <c r="I221" s="128" t="s">
        <v>15</v>
      </c>
      <c r="J221" s="187"/>
      <c r="K221" s="187"/>
      <c r="L221" s="187"/>
      <c r="M221" s="187"/>
    </row>
    <row r="222" spans="1:14" hidden="1">
      <c r="C222" s="115" t="s">
        <v>215</v>
      </c>
      <c r="D222" s="158"/>
      <c r="E222" s="128" t="s">
        <v>15</v>
      </c>
      <c r="F222" s="128" t="s">
        <v>15</v>
      </c>
      <c r="G222" s="128" t="s">
        <v>15</v>
      </c>
      <c r="H222" s="128" t="s">
        <v>15</v>
      </c>
      <c r="I222" s="128" t="s">
        <v>15</v>
      </c>
      <c r="J222" s="187"/>
      <c r="K222" s="187"/>
      <c r="L222" s="187"/>
      <c r="M222" s="187"/>
    </row>
    <row r="223" spans="1:14" hidden="1">
      <c r="C223" s="115" t="s">
        <v>216</v>
      </c>
      <c r="D223" s="158"/>
      <c r="E223" s="128" t="s">
        <v>15</v>
      </c>
      <c r="F223" s="125" t="s">
        <v>15</v>
      </c>
      <c r="G223" s="128" t="s">
        <v>15</v>
      </c>
      <c r="H223" s="128" t="s">
        <v>15</v>
      </c>
      <c r="I223" s="128" t="s">
        <v>15</v>
      </c>
      <c r="J223" s="187"/>
      <c r="K223" s="187"/>
      <c r="L223" s="187"/>
      <c r="M223" s="187"/>
    </row>
    <row r="224" spans="1:14" hidden="1">
      <c r="C224" s="115" t="s">
        <v>217</v>
      </c>
      <c r="D224" s="158"/>
      <c r="E224" s="128" t="s">
        <v>15</v>
      </c>
      <c r="F224" s="128" t="s">
        <v>15</v>
      </c>
      <c r="G224" s="128" t="s">
        <v>15</v>
      </c>
      <c r="H224" s="128" t="s">
        <v>15</v>
      </c>
      <c r="I224" s="128" t="s">
        <v>15</v>
      </c>
      <c r="J224" s="187"/>
      <c r="K224" s="187"/>
      <c r="L224" s="187"/>
      <c r="M224" s="187"/>
    </row>
    <row r="225" spans="1:15" hidden="1">
      <c r="C225" s="115" t="s">
        <v>218</v>
      </c>
      <c r="D225" s="158"/>
      <c r="E225" s="128" t="s">
        <v>15</v>
      </c>
      <c r="F225" s="125" t="s">
        <v>15</v>
      </c>
      <c r="G225" s="128" t="s">
        <v>15</v>
      </c>
      <c r="H225" s="128" t="s">
        <v>15</v>
      </c>
      <c r="I225" s="128" t="s">
        <v>15</v>
      </c>
      <c r="J225" s="187"/>
      <c r="K225" s="187"/>
      <c r="L225" s="187"/>
      <c r="M225" s="187"/>
    </row>
    <row r="226" spans="1:15" hidden="1">
      <c r="C226" s="115" t="s">
        <v>219</v>
      </c>
      <c r="D226" s="158"/>
      <c r="E226" s="128" t="s">
        <v>15</v>
      </c>
      <c r="F226" s="128" t="s">
        <v>15</v>
      </c>
      <c r="G226" s="128" t="s">
        <v>15</v>
      </c>
      <c r="H226" s="128" t="s">
        <v>15</v>
      </c>
      <c r="I226" s="125" t="s">
        <v>15</v>
      </c>
      <c r="J226" s="187"/>
      <c r="K226" s="187"/>
      <c r="L226" s="187"/>
      <c r="M226" s="187"/>
    </row>
    <row r="227" spans="1:15" hidden="1">
      <c r="C227" s="115" t="s">
        <v>220</v>
      </c>
      <c r="D227" s="158"/>
      <c r="E227" s="128" t="s">
        <v>15</v>
      </c>
      <c r="F227" s="128" t="s">
        <v>15</v>
      </c>
      <c r="G227" s="128" t="s">
        <v>15</v>
      </c>
      <c r="H227" s="128" t="s">
        <v>15</v>
      </c>
      <c r="I227" s="125" t="s">
        <v>15</v>
      </c>
      <c r="J227" s="187"/>
      <c r="K227" s="187"/>
      <c r="L227" s="187"/>
      <c r="M227" s="187"/>
    </row>
    <row r="228" spans="1:15" hidden="1">
      <c r="C228" s="242" t="s">
        <v>221</v>
      </c>
      <c r="D228" s="158"/>
      <c r="E228" s="128" t="s">
        <v>15</v>
      </c>
      <c r="F228" s="125" t="s">
        <v>15</v>
      </c>
      <c r="G228" s="128" t="s">
        <v>15</v>
      </c>
      <c r="H228" s="128" t="s">
        <v>15</v>
      </c>
      <c r="I228" s="125" t="s">
        <v>15</v>
      </c>
      <c r="J228" s="187"/>
      <c r="K228" s="187"/>
      <c r="L228" s="187"/>
      <c r="M228" s="187"/>
    </row>
    <row r="229" spans="1:15" hidden="1">
      <c r="E229" s="126">
        <f>(COUNTIF(E221:E228,"OK")/COUNTA(E221:E228))+(COUNTIF(E221:E228,"N/A")/COUNTA(E221:E228))</f>
        <v>1</v>
      </c>
      <c r="F229" s="126">
        <f t="shared" ref="F229:H229" si="18">(COUNTIF(F221:F227,"OK")/COUNTA(F221:F227))+(COUNTIF(F221:F227,"N/A")/COUNTA(F221:F227))</f>
        <v>1</v>
      </c>
      <c r="G229" s="126">
        <f t="shared" si="18"/>
        <v>1</v>
      </c>
      <c r="H229" s="126">
        <f t="shared" si="18"/>
        <v>1</v>
      </c>
      <c r="I229" s="126">
        <f>(COUNTIF(I221:I227,"OK")/COUNTA(I221:I227))+(COUNTIF(I221:I227,"N/A")/COUNTA(I221:I227))</f>
        <v>1</v>
      </c>
      <c r="J229" s="126"/>
      <c r="K229" s="126"/>
      <c r="L229" s="126"/>
      <c r="M229" s="126"/>
      <c r="N229" s="196">
        <f>AVERAGE(E229:I229)</f>
        <v>1</v>
      </c>
      <c r="O229" s="287"/>
    </row>
    <row r="230" spans="1:15" hidden="1">
      <c r="B230" s="227"/>
      <c r="C230" s="227"/>
      <c r="D230" s="175"/>
      <c r="E230" s="126"/>
      <c r="F230" s="126"/>
      <c r="G230" s="126"/>
      <c r="H230" s="126"/>
      <c r="I230" s="126"/>
      <c r="J230" s="126"/>
      <c r="K230" s="230"/>
      <c r="L230" s="172"/>
      <c r="M230" s="126"/>
      <c r="N230" s="231"/>
    </row>
    <row r="231" spans="1:15" hidden="1">
      <c r="B231" s="354" t="s">
        <v>125</v>
      </c>
      <c r="C231" s="201" t="s">
        <v>222</v>
      </c>
      <c r="D231" s="170"/>
      <c r="E231" s="126">
        <v>1</v>
      </c>
      <c r="K231" s="355" t="s">
        <v>125</v>
      </c>
      <c r="L231" s="356"/>
      <c r="N231" s="173">
        <f>+AVERAGE(E231:E232:E233)</f>
        <v>1</v>
      </c>
    </row>
    <row r="232" spans="1:15" hidden="1">
      <c r="B232" s="354"/>
      <c r="C232" s="201" t="s">
        <v>223</v>
      </c>
      <c r="D232" s="170"/>
      <c r="E232" s="126">
        <v>1</v>
      </c>
    </row>
    <row r="233" spans="1:15" hidden="1">
      <c r="B233" s="354"/>
      <c r="C233" s="201" t="s">
        <v>224</v>
      </c>
      <c r="D233" s="175"/>
      <c r="E233" s="126">
        <v>1</v>
      </c>
      <c r="M233" s="357" t="s">
        <v>96</v>
      </c>
      <c r="N233" s="359">
        <f>AVERAGE(N214,N220,N229,N231)</f>
        <v>1</v>
      </c>
    </row>
    <row r="234" spans="1:15" hidden="1">
      <c r="B234" s="176"/>
      <c r="C234" s="176"/>
      <c r="D234" s="177"/>
      <c r="E234" s="119"/>
      <c r="M234" s="358"/>
      <c r="N234" s="360"/>
    </row>
    <row r="235" spans="1:15" hidden="1">
      <c r="B235" s="179"/>
      <c r="C235" s="209"/>
      <c r="D235" s="119" t="s">
        <v>87</v>
      </c>
      <c r="E235" s="166"/>
    </row>
    <row r="236" spans="1:15" hidden="1">
      <c r="C236" s="180"/>
      <c r="D236" s="119" t="s">
        <v>163</v>
      </c>
    </row>
    <row r="237" spans="1:15" hidden="1">
      <c r="C237" s="181"/>
      <c r="D237" s="119" t="s">
        <v>130</v>
      </c>
    </row>
    <row r="238" spans="1:15" hidden="1">
      <c r="C238" s="183"/>
      <c r="D238" s="119" t="s">
        <v>131</v>
      </c>
    </row>
    <row r="239" spans="1:15" hidden="1"/>
    <row r="240" spans="1:15" s="144" customFormat="1" hidden="1">
      <c r="A240" s="368" t="s">
        <v>225</v>
      </c>
      <c r="B240" s="369"/>
      <c r="C240" s="369"/>
      <c r="D240" s="369"/>
      <c r="E240" s="369"/>
      <c r="F240" s="369"/>
      <c r="G240" s="369"/>
      <c r="H240" s="369"/>
      <c r="I240" s="369"/>
      <c r="J240" s="369"/>
      <c r="K240" s="369"/>
      <c r="L240" s="369"/>
      <c r="M240" s="369"/>
      <c r="N240" s="370"/>
      <c r="O240" s="122"/>
    </row>
    <row r="241" spans="1:13" ht="21" hidden="1" customHeight="1">
      <c r="A241" s="364" t="s">
        <v>226</v>
      </c>
      <c r="B241" s="213" t="s">
        <v>13</v>
      </c>
      <c r="C241" s="115" t="s">
        <v>227</v>
      </c>
      <c r="D241" s="114">
        <v>3</v>
      </c>
      <c r="E241" s="191" t="s">
        <v>15</v>
      </c>
      <c r="F241" s="191" t="s">
        <v>15</v>
      </c>
      <c r="G241" s="191" t="s">
        <v>15</v>
      </c>
      <c r="H241" s="191" t="s">
        <v>15</v>
      </c>
      <c r="I241" s="191" t="s">
        <v>15</v>
      </c>
      <c r="J241" s="191" t="s">
        <v>15</v>
      </c>
      <c r="K241" s="191" t="s">
        <v>15</v>
      </c>
      <c r="L241" s="191" t="s">
        <v>15</v>
      </c>
      <c r="M241" s="191" t="s">
        <v>16</v>
      </c>
    </row>
    <row r="242" spans="1:13" hidden="1">
      <c r="A242" s="365"/>
      <c r="C242" s="115" t="s">
        <v>228</v>
      </c>
      <c r="D242" s="114">
        <v>1</v>
      </c>
      <c r="E242" s="191" t="s">
        <v>15</v>
      </c>
      <c r="F242" s="191" t="s">
        <v>15</v>
      </c>
      <c r="G242" s="191" t="s">
        <v>15</v>
      </c>
      <c r="H242" s="191" t="s">
        <v>15</v>
      </c>
      <c r="I242" s="191" t="s">
        <v>15</v>
      </c>
      <c r="J242" s="191" t="s">
        <v>15</v>
      </c>
      <c r="K242" s="191" t="s">
        <v>15</v>
      </c>
      <c r="L242" s="191" t="s">
        <v>15</v>
      </c>
      <c r="M242" s="191" t="s">
        <v>15</v>
      </c>
    </row>
    <row r="243" spans="1:13" hidden="1">
      <c r="A243" s="365"/>
      <c r="B243" s="233"/>
      <c r="C243" s="115" t="s">
        <v>147</v>
      </c>
      <c r="D243" s="114">
        <v>9</v>
      </c>
      <c r="E243" s="191" t="s">
        <v>15</v>
      </c>
      <c r="F243" s="191" t="s">
        <v>15</v>
      </c>
      <c r="G243" s="191" t="s">
        <v>15</v>
      </c>
      <c r="H243" s="191" t="s">
        <v>15</v>
      </c>
      <c r="I243" s="191" t="s">
        <v>15</v>
      </c>
      <c r="J243" s="191" t="s">
        <v>15</v>
      </c>
      <c r="K243" s="191" t="s">
        <v>15</v>
      </c>
      <c r="L243" s="191" t="s">
        <v>15</v>
      </c>
      <c r="M243" s="191" t="s">
        <v>16</v>
      </c>
    </row>
    <row r="244" spans="1:13" hidden="1">
      <c r="A244" s="250"/>
      <c r="B244" s="233"/>
      <c r="C244" s="115" t="s">
        <v>229</v>
      </c>
      <c r="D244" s="114">
        <v>6</v>
      </c>
      <c r="E244" s="191" t="s">
        <v>15</v>
      </c>
      <c r="F244" s="191" t="s">
        <v>15</v>
      </c>
      <c r="G244" s="191" t="s">
        <v>15</v>
      </c>
      <c r="H244" s="191" t="s">
        <v>15</v>
      </c>
      <c r="I244" s="191" t="s">
        <v>15</v>
      </c>
      <c r="J244" s="191" t="s">
        <v>15</v>
      </c>
      <c r="K244" s="191" t="s">
        <v>15</v>
      </c>
      <c r="L244" s="191" t="s">
        <v>15</v>
      </c>
      <c r="M244" s="191" t="s">
        <v>16</v>
      </c>
    </row>
    <row r="245" spans="1:13" hidden="1">
      <c r="A245" s="250"/>
      <c r="B245" s="233"/>
      <c r="C245" s="115" t="s">
        <v>230</v>
      </c>
      <c r="D245" s="114">
        <v>5</v>
      </c>
      <c r="E245" s="191" t="s">
        <v>15</v>
      </c>
      <c r="F245" s="191" t="s">
        <v>15</v>
      </c>
      <c r="G245" s="191" t="s">
        <v>15</v>
      </c>
      <c r="H245" s="191" t="s">
        <v>15</v>
      </c>
      <c r="I245" s="191" t="s">
        <v>15</v>
      </c>
      <c r="J245" s="191" t="s">
        <v>15</v>
      </c>
      <c r="K245" s="191" t="s">
        <v>15</v>
      </c>
      <c r="L245" s="191" t="s">
        <v>15</v>
      </c>
      <c r="M245" s="191" t="s">
        <v>16</v>
      </c>
    </row>
    <row r="246" spans="1:13" hidden="1">
      <c r="A246" s="250"/>
      <c r="B246" s="233"/>
      <c r="C246" s="115" t="s">
        <v>231</v>
      </c>
      <c r="D246" s="252" t="s">
        <v>232</v>
      </c>
      <c r="E246" s="191" t="s">
        <v>15</v>
      </c>
      <c r="F246" s="191" t="s">
        <v>15</v>
      </c>
      <c r="G246" s="191" t="s">
        <v>15</v>
      </c>
      <c r="H246" s="191" t="s">
        <v>15</v>
      </c>
      <c r="I246" s="191" t="s">
        <v>15</v>
      </c>
      <c r="J246" s="191" t="s">
        <v>15</v>
      </c>
      <c r="K246" s="191" t="s">
        <v>15</v>
      </c>
      <c r="L246" s="191" t="s">
        <v>15</v>
      </c>
      <c r="M246" s="191" t="s">
        <v>15</v>
      </c>
    </row>
    <row r="247" spans="1:13" hidden="1">
      <c r="A247" s="250"/>
      <c r="B247" s="233"/>
      <c r="C247" s="115" t="s">
        <v>233</v>
      </c>
      <c r="D247" s="114">
        <v>1</v>
      </c>
      <c r="E247" s="191" t="s">
        <v>15</v>
      </c>
      <c r="F247" s="191" t="s">
        <v>15</v>
      </c>
      <c r="G247" s="191" t="s">
        <v>15</v>
      </c>
      <c r="H247" s="191" t="s">
        <v>15</v>
      </c>
      <c r="I247" s="191" t="s">
        <v>15</v>
      </c>
      <c r="J247" s="191" t="s">
        <v>15</v>
      </c>
      <c r="K247" s="191" t="s">
        <v>15</v>
      </c>
      <c r="L247" s="191" t="s">
        <v>15</v>
      </c>
      <c r="M247" s="191" t="s">
        <v>16</v>
      </c>
    </row>
    <row r="248" spans="1:13" hidden="1">
      <c r="A248" s="250"/>
      <c r="B248" s="233"/>
      <c r="C248" s="115" t="s">
        <v>234</v>
      </c>
      <c r="D248" s="114">
        <v>5</v>
      </c>
      <c r="E248" s="191" t="s">
        <v>15</v>
      </c>
      <c r="F248" s="191" t="s">
        <v>15</v>
      </c>
      <c r="G248" s="191" t="s">
        <v>15</v>
      </c>
      <c r="H248" s="191" t="s">
        <v>15</v>
      </c>
      <c r="I248" s="191" t="s">
        <v>15</v>
      </c>
      <c r="J248" s="191" t="s">
        <v>15</v>
      </c>
      <c r="K248" s="191" t="s">
        <v>15</v>
      </c>
      <c r="L248" s="191" t="s">
        <v>15</v>
      </c>
      <c r="M248" s="191" t="s">
        <v>16</v>
      </c>
    </row>
    <row r="249" spans="1:13" hidden="1">
      <c r="A249" s="250"/>
      <c r="B249" s="233"/>
      <c r="C249" s="115" t="s">
        <v>235</v>
      </c>
      <c r="D249" s="114">
        <v>6</v>
      </c>
      <c r="E249" s="191" t="s">
        <v>15</v>
      </c>
      <c r="F249" s="191" t="s">
        <v>15</v>
      </c>
      <c r="G249" s="191" t="s">
        <v>15</v>
      </c>
      <c r="H249" s="191" t="s">
        <v>15</v>
      </c>
      <c r="I249" s="191" t="s">
        <v>15</v>
      </c>
      <c r="J249" s="191" t="s">
        <v>15</v>
      </c>
      <c r="K249" s="191" t="s">
        <v>15</v>
      </c>
      <c r="L249" s="191" t="s">
        <v>15</v>
      </c>
      <c r="M249" s="191" t="s">
        <v>16</v>
      </c>
    </row>
    <row r="250" spans="1:13" hidden="1">
      <c r="A250" s="250"/>
      <c r="B250" s="233"/>
      <c r="C250" s="115" t="s">
        <v>236</v>
      </c>
      <c r="D250" s="114">
        <v>3</v>
      </c>
      <c r="E250" s="191" t="s">
        <v>15</v>
      </c>
      <c r="F250" s="191" t="s">
        <v>15</v>
      </c>
      <c r="G250" s="191" t="s">
        <v>15</v>
      </c>
      <c r="H250" s="191" t="s">
        <v>15</v>
      </c>
      <c r="I250" s="191" t="s">
        <v>15</v>
      </c>
      <c r="J250" s="191" t="s">
        <v>15</v>
      </c>
      <c r="K250" s="191" t="s">
        <v>15</v>
      </c>
      <c r="L250" s="191" t="s">
        <v>15</v>
      </c>
      <c r="M250" s="191" t="s">
        <v>16</v>
      </c>
    </row>
    <row r="251" spans="1:13" hidden="1">
      <c r="A251" s="250"/>
      <c r="B251" s="233"/>
      <c r="C251" s="115" t="s">
        <v>63</v>
      </c>
      <c r="D251" s="114">
        <v>6</v>
      </c>
      <c r="E251" s="191" t="s">
        <v>15</v>
      </c>
      <c r="F251" s="191" t="s">
        <v>15</v>
      </c>
      <c r="G251" s="191" t="s">
        <v>15</v>
      </c>
      <c r="H251" s="191" t="s">
        <v>15</v>
      </c>
      <c r="I251" s="191" t="s">
        <v>15</v>
      </c>
      <c r="J251" s="191" t="s">
        <v>15</v>
      </c>
      <c r="K251" s="191" t="s">
        <v>15</v>
      </c>
      <c r="L251" s="191" t="s">
        <v>15</v>
      </c>
      <c r="M251" s="191" t="s">
        <v>16</v>
      </c>
    </row>
    <row r="252" spans="1:13" hidden="1">
      <c r="A252" s="250"/>
      <c r="B252" s="233"/>
      <c r="C252" s="115" t="s">
        <v>237</v>
      </c>
      <c r="D252" s="114">
        <v>6</v>
      </c>
      <c r="E252" s="191" t="s">
        <v>15</v>
      </c>
      <c r="F252" s="191" t="s">
        <v>15</v>
      </c>
      <c r="G252" s="191" t="s">
        <v>15</v>
      </c>
      <c r="H252" s="191" t="s">
        <v>15</v>
      </c>
      <c r="I252" s="191" t="s">
        <v>15</v>
      </c>
      <c r="J252" s="191" t="s">
        <v>15</v>
      </c>
      <c r="K252" s="191" t="s">
        <v>15</v>
      </c>
      <c r="L252" s="191" t="s">
        <v>15</v>
      </c>
      <c r="M252" s="191" t="s">
        <v>16</v>
      </c>
    </row>
    <row r="253" spans="1:13" hidden="1">
      <c r="A253" s="250"/>
      <c r="B253" s="233"/>
      <c r="C253" s="115" t="s">
        <v>99</v>
      </c>
      <c r="D253" s="114">
        <v>2</v>
      </c>
      <c r="E253" s="191" t="s">
        <v>15</v>
      </c>
      <c r="F253" s="191" t="s">
        <v>15</v>
      </c>
      <c r="G253" s="191" t="s">
        <v>15</v>
      </c>
      <c r="H253" s="191" t="s">
        <v>15</v>
      </c>
      <c r="I253" s="191" t="s">
        <v>15</v>
      </c>
      <c r="J253" s="191" t="s">
        <v>15</v>
      </c>
      <c r="K253" s="191" t="s">
        <v>15</v>
      </c>
      <c r="L253" s="191" t="s">
        <v>15</v>
      </c>
      <c r="M253" s="191" t="s">
        <v>16</v>
      </c>
    </row>
    <row r="254" spans="1:13" hidden="1">
      <c r="A254" s="250"/>
      <c r="B254" s="233"/>
      <c r="C254" s="115" t="s">
        <v>238</v>
      </c>
      <c r="D254" s="114">
        <v>4</v>
      </c>
      <c r="E254" s="191" t="s">
        <v>15</v>
      </c>
      <c r="F254" s="191" t="s">
        <v>15</v>
      </c>
      <c r="G254" s="191" t="s">
        <v>15</v>
      </c>
      <c r="H254" s="191" t="s">
        <v>15</v>
      </c>
      <c r="I254" s="191" t="s">
        <v>15</v>
      </c>
      <c r="J254" s="191" t="s">
        <v>15</v>
      </c>
      <c r="K254" s="191" t="s">
        <v>15</v>
      </c>
      <c r="L254" s="191" t="s">
        <v>15</v>
      </c>
      <c r="M254" s="191" t="s">
        <v>16</v>
      </c>
    </row>
    <row r="255" spans="1:13" hidden="1">
      <c r="A255" s="250"/>
      <c r="B255" s="233"/>
      <c r="C255" s="115" t="s">
        <v>239</v>
      </c>
      <c r="D255" s="114">
        <v>1</v>
      </c>
      <c r="E255" s="191" t="s">
        <v>15</v>
      </c>
      <c r="F255" s="191" t="s">
        <v>15</v>
      </c>
      <c r="G255" s="234" t="s">
        <v>15</v>
      </c>
      <c r="H255" s="234" t="s">
        <v>15</v>
      </c>
      <c r="I255" s="234" t="s">
        <v>15</v>
      </c>
      <c r="J255" s="234" t="s">
        <v>15</v>
      </c>
      <c r="K255" s="191" t="s">
        <v>15</v>
      </c>
      <c r="L255" s="234" t="s">
        <v>15</v>
      </c>
      <c r="M255" s="191" t="s">
        <v>16</v>
      </c>
    </row>
    <row r="256" spans="1:13" hidden="1">
      <c r="A256" s="250"/>
      <c r="B256" s="233"/>
      <c r="C256" s="115" t="s">
        <v>240</v>
      </c>
      <c r="D256" s="114">
        <v>2</v>
      </c>
      <c r="E256" s="191" t="s">
        <v>15</v>
      </c>
      <c r="F256" s="234" t="s">
        <v>15</v>
      </c>
      <c r="G256" s="234" t="s">
        <v>15</v>
      </c>
      <c r="H256" s="234" t="s">
        <v>241</v>
      </c>
      <c r="I256" s="234" t="s">
        <v>15</v>
      </c>
      <c r="J256" s="234" t="s">
        <v>15</v>
      </c>
      <c r="K256" s="191" t="s">
        <v>15</v>
      </c>
      <c r="L256" s="234" t="s">
        <v>15</v>
      </c>
      <c r="M256" s="191" t="s">
        <v>15</v>
      </c>
    </row>
    <row r="257" spans="1:14" hidden="1">
      <c r="A257" s="250"/>
      <c r="B257" s="233"/>
      <c r="C257" s="115" t="s">
        <v>242</v>
      </c>
      <c r="D257" s="114">
        <v>5</v>
      </c>
      <c r="E257" s="191" t="s">
        <v>15</v>
      </c>
      <c r="F257" s="234" t="s">
        <v>15</v>
      </c>
      <c r="G257" s="234" t="s">
        <v>15</v>
      </c>
      <c r="H257" s="234" t="s">
        <v>15</v>
      </c>
      <c r="I257" s="234" t="s">
        <v>15</v>
      </c>
      <c r="J257" s="234" t="s">
        <v>15</v>
      </c>
      <c r="K257" s="191" t="s">
        <v>15</v>
      </c>
      <c r="L257" s="234" t="s">
        <v>15</v>
      </c>
      <c r="M257" s="191" t="s">
        <v>16</v>
      </c>
    </row>
    <row r="258" spans="1:14" hidden="1">
      <c r="A258" s="250"/>
      <c r="B258" s="233"/>
      <c r="C258" s="115" t="s">
        <v>184</v>
      </c>
      <c r="D258" s="114">
        <v>5</v>
      </c>
      <c r="E258" s="191" t="s">
        <v>15</v>
      </c>
      <c r="F258" s="234" t="s">
        <v>15</v>
      </c>
      <c r="G258" s="234" t="s">
        <v>15</v>
      </c>
      <c r="H258" s="234" t="s">
        <v>15</v>
      </c>
      <c r="I258" s="234" t="s">
        <v>15</v>
      </c>
      <c r="J258" s="234" t="s">
        <v>15</v>
      </c>
      <c r="K258" s="191" t="s">
        <v>15</v>
      </c>
      <c r="L258" s="234" t="s">
        <v>15</v>
      </c>
      <c r="M258" s="191" t="s">
        <v>16</v>
      </c>
    </row>
    <row r="259" spans="1:14" hidden="1">
      <c r="A259" s="250"/>
      <c r="B259" s="233"/>
      <c r="C259" s="115" t="s">
        <v>229</v>
      </c>
      <c r="D259" s="114">
        <v>7</v>
      </c>
      <c r="E259" s="191" t="s">
        <v>15</v>
      </c>
      <c r="F259" s="234" t="s">
        <v>15</v>
      </c>
      <c r="G259" s="234" t="s">
        <v>15</v>
      </c>
      <c r="H259" s="234" t="s">
        <v>15</v>
      </c>
      <c r="I259" s="234" t="s">
        <v>15</v>
      </c>
      <c r="J259" s="234" t="s">
        <v>15</v>
      </c>
      <c r="K259" s="234" t="s">
        <v>15</v>
      </c>
      <c r="L259" s="234" t="s">
        <v>15</v>
      </c>
      <c r="M259" s="191" t="s">
        <v>15</v>
      </c>
    </row>
    <row r="260" spans="1:14" hidden="1">
      <c r="A260" s="250"/>
      <c r="B260" s="233"/>
      <c r="C260" s="115" t="s">
        <v>243</v>
      </c>
      <c r="D260" s="114">
        <v>2</v>
      </c>
      <c r="E260" s="191" t="s">
        <v>15</v>
      </c>
      <c r="F260" s="234" t="s">
        <v>15</v>
      </c>
      <c r="G260" s="234" t="s">
        <v>15</v>
      </c>
      <c r="H260" s="234" t="s">
        <v>15</v>
      </c>
      <c r="I260" s="256" t="s">
        <v>37</v>
      </c>
      <c r="J260" s="256" t="s">
        <v>37</v>
      </c>
      <c r="K260" s="256" t="s">
        <v>37</v>
      </c>
      <c r="L260" s="234" t="s">
        <v>15</v>
      </c>
      <c r="M260" s="191" t="s">
        <v>16</v>
      </c>
    </row>
    <row r="261" spans="1:14" hidden="1">
      <c r="A261" s="250"/>
      <c r="B261" s="240"/>
      <c r="D261" s="201"/>
      <c r="E261" s="162">
        <f>(COUNTIF(E241:E260,"OK")/COUNTA(E241:E260))+(COUNTIF(E241:E260,"N/A")/COUNTA(E241:E260))</f>
        <v>1</v>
      </c>
      <c r="F261" s="162">
        <f t="shared" ref="F261:M261" si="19">(COUNTIF(F241:F260,"OK")/COUNTA(F241:F260))+(COUNTIF(F241:F260,"N/A")/COUNTA(F241:F260))</f>
        <v>1</v>
      </c>
      <c r="G261" s="162">
        <f t="shared" si="19"/>
        <v>1</v>
      </c>
      <c r="H261" s="162">
        <f t="shared" si="19"/>
        <v>0.95</v>
      </c>
      <c r="I261" s="162">
        <f t="shared" si="19"/>
        <v>0.95</v>
      </c>
      <c r="J261" s="162">
        <f t="shared" si="19"/>
        <v>0.95</v>
      </c>
      <c r="K261" s="162">
        <f t="shared" si="19"/>
        <v>0.95</v>
      </c>
      <c r="L261" s="162">
        <f t="shared" si="19"/>
        <v>1</v>
      </c>
      <c r="M261" s="162">
        <f t="shared" si="19"/>
        <v>1</v>
      </c>
      <c r="N261" s="196">
        <f>AVERAGE(E261:M261)</f>
        <v>0.97777777777777786</v>
      </c>
    </row>
    <row r="262" spans="1:14" hidden="1">
      <c r="A262" s="250"/>
      <c r="B262" s="213" t="s">
        <v>38</v>
      </c>
      <c r="C262" s="115" t="s">
        <v>244</v>
      </c>
      <c r="D262" s="114">
        <v>6</v>
      </c>
      <c r="E262" s="191" t="s">
        <v>15</v>
      </c>
      <c r="F262" s="191" t="s">
        <v>15</v>
      </c>
      <c r="G262" s="191" t="s">
        <v>15</v>
      </c>
      <c r="H262" s="191" t="s">
        <v>15</v>
      </c>
      <c r="I262" s="191" t="s">
        <v>15</v>
      </c>
      <c r="J262" s="234"/>
      <c r="K262" s="187"/>
      <c r="L262" s="187"/>
      <c r="M262" s="191"/>
    </row>
    <row r="263" spans="1:14" hidden="1">
      <c r="A263" s="250"/>
      <c r="B263" s="213"/>
      <c r="C263" s="115" t="s">
        <v>245</v>
      </c>
      <c r="D263" s="114">
        <v>2</v>
      </c>
      <c r="E263" s="191" t="s">
        <v>15</v>
      </c>
      <c r="F263" s="191" t="s">
        <v>15</v>
      </c>
      <c r="G263" s="191" t="s">
        <v>15</v>
      </c>
      <c r="H263" s="191" t="s">
        <v>15</v>
      </c>
      <c r="I263" s="191" t="s">
        <v>15</v>
      </c>
      <c r="J263" s="234"/>
      <c r="K263" s="187"/>
      <c r="L263" s="187"/>
      <c r="M263" s="191"/>
    </row>
    <row r="264" spans="1:14" hidden="1">
      <c r="A264" s="250"/>
      <c r="B264" s="213"/>
      <c r="C264" s="115" t="s">
        <v>246</v>
      </c>
      <c r="D264" s="114">
        <v>8</v>
      </c>
      <c r="E264" s="191" t="s">
        <v>15</v>
      </c>
      <c r="F264" s="191" t="s">
        <v>15</v>
      </c>
      <c r="G264" s="191" t="s">
        <v>15</v>
      </c>
      <c r="H264" s="191" t="s">
        <v>15</v>
      </c>
      <c r="I264" s="191" t="s">
        <v>15</v>
      </c>
      <c r="J264" s="234"/>
      <c r="K264" s="187"/>
      <c r="L264" s="187"/>
      <c r="M264" s="191"/>
    </row>
    <row r="265" spans="1:14" hidden="1">
      <c r="A265" s="250"/>
      <c r="B265" s="213"/>
      <c r="C265" s="115" t="s">
        <v>247</v>
      </c>
      <c r="D265" s="114">
        <v>1</v>
      </c>
      <c r="E265" s="191" t="s">
        <v>15</v>
      </c>
      <c r="F265" s="191" t="s">
        <v>15</v>
      </c>
      <c r="G265" s="191" t="s">
        <v>15</v>
      </c>
      <c r="H265" s="191" t="s">
        <v>15</v>
      </c>
      <c r="I265" s="191" t="s">
        <v>15</v>
      </c>
      <c r="J265" s="234"/>
      <c r="K265" s="187"/>
      <c r="L265" s="187"/>
      <c r="M265" s="191"/>
    </row>
    <row r="266" spans="1:14" hidden="1">
      <c r="A266" s="250"/>
      <c r="B266" s="213"/>
      <c r="C266" s="115" t="s">
        <v>217</v>
      </c>
      <c r="D266" s="232">
        <v>1</v>
      </c>
      <c r="E266" s="191" t="s">
        <v>15</v>
      </c>
      <c r="F266" s="191" t="s">
        <v>15</v>
      </c>
      <c r="G266" s="191" t="s">
        <v>15</v>
      </c>
      <c r="H266" s="191" t="s">
        <v>15</v>
      </c>
      <c r="I266" s="191" t="s">
        <v>15</v>
      </c>
      <c r="J266" s="234"/>
      <c r="K266" s="187"/>
      <c r="L266" s="187"/>
      <c r="M266" s="191"/>
    </row>
    <row r="267" spans="1:14" hidden="1">
      <c r="A267" s="250"/>
      <c r="C267" s="124"/>
      <c r="D267" s="249"/>
      <c r="E267" s="126">
        <f>(COUNTIF(E262:E265,"OK")/COUNTA(E262:E265))+(COUNTIF(E262:E265,"N/A")/COUNTA(E262:E265))</f>
        <v>1</v>
      </c>
      <c r="F267" s="126">
        <f>(COUNTIF(F262:F265,"OK")/COUNTA(F262:F265))+(COUNTIF(F262:F265,"N/A")/COUNTA(F262:F265))</f>
        <v>1</v>
      </c>
      <c r="G267" s="126">
        <f>(COUNTIF(G262:G265,"OK")/COUNTA(G262:G265))+(COUNTIF(G262:G265,"N/A")/COUNTA(G262:G265))</f>
        <v>1</v>
      </c>
      <c r="H267" s="126">
        <f>(COUNTIF(H262:H265,"OK")/COUNTA(H262:H265))+(COUNTIF(H262:H265,"N/A")/COUNTA(H262:H265))</f>
        <v>1</v>
      </c>
      <c r="I267" s="126">
        <f>(COUNTIF(I262:I265,"OK")/COUNTA(I262:I265))+(COUNTIF(I262:I265,"N/A")/COUNTA(I262:I265))</f>
        <v>1</v>
      </c>
      <c r="J267" s="126"/>
      <c r="K267" s="126"/>
      <c r="L267" s="126"/>
      <c r="M267" s="126"/>
      <c r="N267" s="196">
        <f>AVERAGE(E267:I267)</f>
        <v>1</v>
      </c>
    </row>
    <row r="268" spans="1:14" hidden="1">
      <c r="A268" s="250"/>
      <c r="B268" s="213" t="s">
        <v>44</v>
      </c>
      <c r="C268" s="115" t="s">
        <v>248</v>
      </c>
      <c r="D268" s="158"/>
      <c r="E268" s="128" t="s">
        <v>15</v>
      </c>
      <c r="F268" s="128" t="s">
        <v>15</v>
      </c>
      <c r="G268" s="128" t="s">
        <v>15</v>
      </c>
      <c r="H268" s="128" t="s">
        <v>15</v>
      </c>
      <c r="I268" s="128" t="s">
        <v>15</v>
      </c>
      <c r="J268" s="234"/>
      <c r="K268" s="187"/>
      <c r="L268" s="187"/>
      <c r="M268" s="187"/>
    </row>
    <row r="269" spans="1:14" hidden="1">
      <c r="A269" s="250"/>
      <c r="C269" s="115" t="s">
        <v>249</v>
      </c>
      <c r="D269" s="158"/>
      <c r="E269" s="128" t="s">
        <v>15</v>
      </c>
      <c r="F269" s="128" t="s">
        <v>15</v>
      </c>
      <c r="G269" s="128" t="s">
        <v>15</v>
      </c>
      <c r="H269" s="128" t="s">
        <v>15</v>
      </c>
      <c r="I269" s="128" t="s">
        <v>15</v>
      </c>
      <c r="J269" s="234"/>
      <c r="K269" s="187"/>
      <c r="L269" s="187"/>
      <c r="M269" s="187"/>
    </row>
    <row r="270" spans="1:14" hidden="1">
      <c r="A270" s="250"/>
      <c r="C270" s="115" t="s">
        <v>250</v>
      </c>
      <c r="D270" s="158"/>
      <c r="E270" s="128" t="s">
        <v>15</v>
      </c>
      <c r="F270" s="128" t="s">
        <v>15</v>
      </c>
      <c r="G270" s="128" t="s">
        <v>15</v>
      </c>
      <c r="H270" s="128" t="s">
        <v>15</v>
      </c>
      <c r="I270" s="128" t="s">
        <v>15</v>
      </c>
      <c r="J270" s="234"/>
      <c r="K270" s="187"/>
      <c r="L270" s="187"/>
      <c r="M270" s="191"/>
    </row>
    <row r="271" spans="1:14" hidden="1">
      <c r="A271" s="250"/>
      <c r="C271" s="115" t="s">
        <v>251</v>
      </c>
      <c r="D271" s="158"/>
      <c r="E271" s="128" t="s">
        <v>15</v>
      </c>
      <c r="F271" s="128" t="s">
        <v>15</v>
      </c>
      <c r="G271" s="128" t="s">
        <v>15</v>
      </c>
      <c r="H271" s="125" t="s">
        <v>15</v>
      </c>
      <c r="I271" s="125" t="s">
        <v>15</v>
      </c>
      <c r="J271" s="234"/>
      <c r="K271" s="187"/>
      <c r="L271" s="187"/>
      <c r="M271" s="187"/>
    </row>
    <row r="272" spans="1:14" hidden="1">
      <c r="A272" s="250"/>
      <c r="E272" s="126">
        <f>(COUNTIF(E268:E271,"OK")/COUNTA(E268:E271))+(COUNTIF(E268:E271,"N/A")/COUNTA(E268:E271))</f>
        <v>1</v>
      </c>
      <c r="F272" s="126">
        <f>(COUNTIF(F268:F271,"OK")/COUNTA(F268:F271))+(COUNTIF(F268:F271,"N/A")/COUNTA(F268:F271))</f>
        <v>1</v>
      </c>
      <c r="G272" s="126">
        <f>(COUNTIF(G268:G271,"OK")/COUNTA(G268:G271))+(COUNTIF(G268:G271,"N/A")/COUNTA(G268:G271))</f>
        <v>1</v>
      </c>
      <c r="H272" s="126">
        <f>(COUNTIF(H268:H271,"OK")/COUNTA(H268:H271))+(COUNTIF(H268:H271,"N/A")/COUNTA(H268:H271))</f>
        <v>1</v>
      </c>
      <c r="I272" s="126">
        <f>(COUNTIF(I268:I271,"OK")/COUNTA(I268:I271))+(COUNTIF(I268:I271,"N/A")/COUNTA(I268:I271))</f>
        <v>1</v>
      </c>
      <c r="J272" s="126"/>
      <c r="K272" s="126"/>
      <c r="L272" s="126"/>
      <c r="M272" s="126"/>
      <c r="N272" s="196">
        <f>AVERAGE(E272:I272)</f>
        <v>1</v>
      </c>
    </row>
    <row r="273" spans="1:15" hidden="1">
      <c r="A273" s="250"/>
      <c r="B273" s="227"/>
      <c r="C273" s="227"/>
      <c r="D273" s="175"/>
      <c r="E273" s="126"/>
      <c r="F273" s="126"/>
      <c r="G273" s="126"/>
      <c r="H273" s="126"/>
      <c r="I273" s="126"/>
      <c r="J273" s="126"/>
      <c r="K273" s="230"/>
      <c r="L273" s="172"/>
      <c r="M273" s="126"/>
      <c r="N273" s="231"/>
    </row>
    <row r="274" spans="1:15" hidden="1">
      <c r="A274" s="250"/>
      <c r="B274" s="354" t="s">
        <v>125</v>
      </c>
      <c r="C274" s="201" t="s">
        <v>126</v>
      </c>
      <c r="D274" s="170"/>
      <c r="E274" s="126">
        <v>1</v>
      </c>
      <c r="K274" s="355" t="s">
        <v>125</v>
      </c>
      <c r="L274" s="356"/>
      <c r="N274" s="173">
        <f>+AVERAGE(E274:E275:E276)</f>
        <v>1</v>
      </c>
    </row>
    <row r="275" spans="1:15" hidden="1">
      <c r="A275" s="250"/>
      <c r="B275" s="354"/>
      <c r="C275" s="201" t="s">
        <v>127</v>
      </c>
      <c r="D275" s="170"/>
      <c r="E275" s="126">
        <v>1</v>
      </c>
    </row>
    <row r="276" spans="1:15" hidden="1">
      <c r="A276" s="250"/>
      <c r="B276" s="354"/>
      <c r="C276" s="201" t="s">
        <v>128</v>
      </c>
      <c r="D276" s="175"/>
      <c r="E276" s="126">
        <v>1</v>
      </c>
      <c r="M276" s="357" t="s">
        <v>252</v>
      </c>
      <c r="N276" s="359">
        <f>AVERAGE(N261,N267,N272,N274)</f>
        <v>0.99444444444444446</v>
      </c>
    </row>
    <row r="277" spans="1:15" hidden="1">
      <c r="A277" s="250"/>
      <c r="B277" s="176"/>
      <c r="C277" s="176"/>
      <c r="D277" s="177"/>
      <c r="E277" s="119"/>
      <c r="M277" s="358"/>
      <c r="N277" s="360"/>
    </row>
    <row r="278" spans="1:15" hidden="1">
      <c r="A278" s="250"/>
      <c r="B278" s="179"/>
      <c r="C278" s="209"/>
      <c r="D278" s="119" t="s">
        <v>87</v>
      </c>
      <c r="E278" s="166"/>
    </row>
    <row r="279" spans="1:15" hidden="1">
      <c r="A279" s="250"/>
      <c r="C279" s="180"/>
      <c r="D279" s="119" t="s">
        <v>163</v>
      </c>
    </row>
    <row r="280" spans="1:15" hidden="1">
      <c r="A280" s="250"/>
      <c r="C280" s="181"/>
      <c r="D280" s="119" t="s">
        <v>130</v>
      </c>
    </row>
    <row r="281" spans="1:15" hidden="1">
      <c r="A281" s="250"/>
      <c r="C281" s="183"/>
      <c r="D281" s="119" t="s">
        <v>131</v>
      </c>
    </row>
    <row r="282" spans="1:15" s="276" customFormat="1" hidden="1">
      <c r="A282" s="371" t="s">
        <v>253</v>
      </c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2"/>
      <c r="N282" s="373"/>
      <c r="O282" s="122"/>
    </row>
    <row r="283" spans="1:15" hidden="1">
      <c r="A283" s="365" t="s">
        <v>254</v>
      </c>
      <c r="B283" s="213" t="s">
        <v>13</v>
      </c>
      <c r="C283" s="115" t="s">
        <v>255</v>
      </c>
      <c r="D283" s="278">
        <v>2</v>
      </c>
      <c r="E283" s="128" t="s">
        <v>15</v>
      </c>
      <c r="F283" s="128" t="s">
        <v>15</v>
      </c>
      <c r="G283" s="128" t="s">
        <v>15</v>
      </c>
      <c r="H283" s="128" t="s">
        <v>15</v>
      </c>
      <c r="I283" s="128" t="s">
        <v>15</v>
      </c>
      <c r="J283" s="128" t="s">
        <v>15</v>
      </c>
      <c r="K283" s="125" t="s">
        <v>15</v>
      </c>
      <c r="L283" s="125" t="s">
        <v>15</v>
      </c>
      <c r="M283" s="128" t="s">
        <v>16</v>
      </c>
      <c r="O283" s="288" t="s">
        <v>256</v>
      </c>
    </row>
    <row r="284" spans="1:15" hidden="1">
      <c r="A284" s="365"/>
      <c r="B284" s="213"/>
      <c r="C284" s="115" t="s">
        <v>257</v>
      </c>
      <c r="D284" s="278">
        <v>3</v>
      </c>
      <c r="E284" s="128" t="s">
        <v>15</v>
      </c>
      <c r="F284" s="125" t="s">
        <v>15</v>
      </c>
      <c r="G284" s="128" t="s">
        <v>15</v>
      </c>
      <c r="H284" s="128" t="s">
        <v>15</v>
      </c>
      <c r="I284" s="128" t="s">
        <v>15</v>
      </c>
      <c r="J284" s="128" t="s">
        <v>15</v>
      </c>
      <c r="K284" s="125" t="s">
        <v>15</v>
      </c>
      <c r="L284" s="125" t="s">
        <v>15</v>
      </c>
      <c r="M284" s="128" t="s">
        <v>16</v>
      </c>
      <c r="O284" s="288" t="s">
        <v>256</v>
      </c>
    </row>
    <row r="285" spans="1:15" hidden="1">
      <c r="A285" s="374"/>
      <c r="B285" s="213"/>
      <c r="C285" s="115" t="s">
        <v>198</v>
      </c>
      <c r="D285" s="278">
        <v>3</v>
      </c>
      <c r="E285" s="128" t="s">
        <v>15</v>
      </c>
      <c r="F285" s="125" t="s">
        <v>15</v>
      </c>
      <c r="G285" s="128" t="s">
        <v>15</v>
      </c>
      <c r="H285" s="128" t="s">
        <v>15</v>
      </c>
      <c r="I285" s="128" t="s">
        <v>15</v>
      </c>
      <c r="J285" s="128" t="s">
        <v>15</v>
      </c>
      <c r="K285" s="125" t="s">
        <v>15</v>
      </c>
      <c r="L285" s="125" t="s">
        <v>15</v>
      </c>
      <c r="M285" s="128" t="s">
        <v>16</v>
      </c>
      <c r="O285" s="288" t="s">
        <v>256</v>
      </c>
    </row>
    <row r="286" spans="1:15" hidden="1">
      <c r="A286" s="213"/>
      <c r="B286" s="213"/>
      <c r="C286" s="115" t="s">
        <v>158</v>
      </c>
      <c r="D286" s="278">
        <v>1</v>
      </c>
      <c r="E286" s="128" t="s">
        <v>15</v>
      </c>
      <c r="F286" s="125" t="s">
        <v>15</v>
      </c>
      <c r="G286" s="128" t="s">
        <v>15</v>
      </c>
      <c r="H286" s="128" t="s">
        <v>15</v>
      </c>
      <c r="I286" s="128" t="s">
        <v>15</v>
      </c>
      <c r="J286" s="128" t="s">
        <v>15</v>
      </c>
      <c r="K286" s="125" t="s">
        <v>15</v>
      </c>
      <c r="L286" s="125" t="s">
        <v>15</v>
      </c>
      <c r="M286" s="128" t="s">
        <v>16</v>
      </c>
      <c r="O286" s="288" t="s">
        <v>256</v>
      </c>
    </row>
    <row r="287" spans="1:15" hidden="1">
      <c r="A287" s="213"/>
      <c r="B287" s="213"/>
      <c r="C287" s="115" t="s">
        <v>258</v>
      </c>
      <c r="D287" s="278">
        <v>3</v>
      </c>
      <c r="E287" s="128" t="s">
        <v>15</v>
      </c>
      <c r="F287" s="125" t="s">
        <v>15</v>
      </c>
      <c r="G287" s="128" t="s">
        <v>15</v>
      </c>
      <c r="H287" s="128" t="s">
        <v>15</v>
      </c>
      <c r="I287" s="128" t="s">
        <v>15</v>
      </c>
      <c r="J287" s="128" t="s">
        <v>15</v>
      </c>
      <c r="K287" s="125" t="s">
        <v>15</v>
      </c>
      <c r="L287" s="125" t="s">
        <v>15</v>
      </c>
      <c r="M287" s="128" t="s">
        <v>16</v>
      </c>
      <c r="O287" s="288" t="s">
        <v>256</v>
      </c>
    </row>
    <row r="288" spans="1:15" hidden="1">
      <c r="A288" s="213"/>
      <c r="B288" s="213"/>
      <c r="C288" s="115" t="s">
        <v>259</v>
      </c>
      <c r="D288" s="279">
        <v>6</v>
      </c>
      <c r="E288" s="128" t="s">
        <v>15</v>
      </c>
      <c r="F288" s="125" t="s">
        <v>15</v>
      </c>
      <c r="G288" s="128" t="s">
        <v>15</v>
      </c>
      <c r="H288" s="128" t="s">
        <v>15</v>
      </c>
      <c r="I288" s="128" t="s">
        <v>15</v>
      </c>
      <c r="J288" s="128" t="s">
        <v>15</v>
      </c>
      <c r="K288" s="125" t="s">
        <v>15</v>
      </c>
      <c r="L288" s="125" t="s">
        <v>15</v>
      </c>
      <c r="M288" s="128" t="s">
        <v>16</v>
      </c>
      <c r="O288" s="134" t="s">
        <v>19</v>
      </c>
    </row>
    <row r="289" spans="1:15" hidden="1">
      <c r="A289" s="213"/>
      <c r="B289" s="213"/>
      <c r="C289" s="115" t="s">
        <v>260</v>
      </c>
      <c r="D289" s="279">
        <v>2</v>
      </c>
      <c r="E289" s="128" t="s">
        <v>15</v>
      </c>
      <c r="F289" s="125" t="s">
        <v>15</v>
      </c>
      <c r="G289" s="128" t="s">
        <v>15</v>
      </c>
      <c r="H289" s="128" t="s">
        <v>15</v>
      </c>
      <c r="I289" s="128" t="s">
        <v>15</v>
      </c>
      <c r="J289" s="128" t="s">
        <v>15</v>
      </c>
      <c r="K289" s="125" t="s">
        <v>15</v>
      </c>
      <c r="L289" s="125" t="s">
        <v>15</v>
      </c>
      <c r="M289" s="128" t="s">
        <v>16</v>
      </c>
      <c r="O289" s="288" t="s">
        <v>256</v>
      </c>
    </row>
    <row r="290" spans="1:15" hidden="1">
      <c r="A290" s="213"/>
      <c r="B290" s="213"/>
      <c r="C290" s="115" t="s">
        <v>261</v>
      </c>
      <c r="D290" s="114">
        <v>1</v>
      </c>
      <c r="E290" s="128" t="s">
        <v>15</v>
      </c>
      <c r="F290" s="128" t="s">
        <v>15</v>
      </c>
      <c r="G290" s="128" t="s">
        <v>15</v>
      </c>
      <c r="H290" s="128" t="s">
        <v>15</v>
      </c>
      <c r="I290" s="128" t="s">
        <v>15</v>
      </c>
      <c r="J290" s="128" t="s">
        <v>15</v>
      </c>
      <c r="K290" s="125" t="s">
        <v>15</v>
      </c>
      <c r="L290" s="125" t="s">
        <v>15</v>
      </c>
      <c r="M290" s="128" t="s">
        <v>16</v>
      </c>
      <c r="O290" s="292" t="s">
        <v>256</v>
      </c>
    </row>
    <row r="291" spans="1:15" hidden="1">
      <c r="A291" s="213"/>
      <c r="B291" s="213"/>
      <c r="C291" s="115" t="s">
        <v>262</v>
      </c>
      <c r="D291" s="114">
        <v>18</v>
      </c>
      <c r="E291" s="128" t="s">
        <v>15</v>
      </c>
      <c r="F291" s="128" t="s">
        <v>15</v>
      </c>
      <c r="G291" s="128" t="s">
        <v>15</v>
      </c>
      <c r="H291" s="128" t="s">
        <v>15</v>
      </c>
      <c r="I291" s="128" t="s">
        <v>15</v>
      </c>
      <c r="J291" s="128" t="s">
        <v>15</v>
      </c>
      <c r="K291" s="125" t="s">
        <v>15</v>
      </c>
      <c r="L291" s="125" t="s">
        <v>15</v>
      </c>
      <c r="M291" s="128" t="s">
        <v>16</v>
      </c>
      <c r="O291" s="134" t="s">
        <v>19</v>
      </c>
    </row>
    <row r="292" spans="1:15" hidden="1">
      <c r="A292" s="213"/>
      <c r="B292" s="213"/>
      <c r="C292" s="115" t="s">
        <v>152</v>
      </c>
      <c r="D292" s="114">
        <v>12</v>
      </c>
      <c r="E292" s="128" t="s">
        <v>15</v>
      </c>
      <c r="F292" s="128" t="s">
        <v>15</v>
      </c>
      <c r="G292" s="128" t="s">
        <v>15</v>
      </c>
      <c r="H292" s="128" t="s">
        <v>15</v>
      </c>
      <c r="I292" s="128" t="s">
        <v>15</v>
      </c>
      <c r="J292" s="128" t="s">
        <v>15</v>
      </c>
      <c r="K292" s="125" t="s">
        <v>15</v>
      </c>
      <c r="L292" s="125" t="s">
        <v>15</v>
      </c>
      <c r="M292" s="128" t="s">
        <v>16</v>
      </c>
      <c r="O292" s="292" t="s">
        <v>256</v>
      </c>
    </row>
    <row r="293" spans="1:15" hidden="1">
      <c r="A293" s="213"/>
      <c r="B293" s="213"/>
      <c r="C293" s="115" t="s">
        <v>216</v>
      </c>
      <c r="D293" s="114">
        <v>1</v>
      </c>
      <c r="E293" s="128" t="s">
        <v>15</v>
      </c>
      <c r="F293" s="128" t="s">
        <v>15</v>
      </c>
      <c r="G293" s="128" t="s">
        <v>15</v>
      </c>
      <c r="H293" s="128" t="s">
        <v>15</v>
      </c>
      <c r="I293" s="128" t="s">
        <v>15</v>
      </c>
      <c r="J293" s="128" t="s">
        <v>15</v>
      </c>
      <c r="K293" s="125" t="s">
        <v>15</v>
      </c>
      <c r="L293" s="125" t="s">
        <v>15</v>
      </c>
      <c r="M293" s="128" t="s">
        <v>16</v>
      </c>
      <c r="O293" s="292" t="s">
        <v>256</v>
      </c>
    </row>
    <row r="294" spans="1:15" hidden="1">
      <c r="A294" s="213"/>
      <c r="B294" s="213"/>
      <c r="C294" s="115" t="s">
        <v>263</v>
      </c>
      <c r="D294" s="114">
        <v>7</v>
      </c>
      <c r="E294" s="128" t="s">
        <v>15</v>
      </c>
      <c r="F294" s="128" t="s">
        <v>15</v>
      </c>
      <c r="G294" s="128" t="s">
        <v>15</v>
      </c>
      <c r="H294" s="125" t="s">
        <v>15</v>
      </c>
      <c r="I294" s="125" t="s">
        <v>15</v>
      </c>
      <c r="J294" s="125" t="s">
        <v>15</v>
      </c>
      <c r="K294" s="125" t="s">
        <v>15</v>
      </c>
      <c r="L294" s="125" t="s">
        <v>15</v>
      </c>
      <c r="M294" s="128" t="s">
        <v>16</v>
      </c>
      <c r="O294" s="292" t="s">
        <v>256</v>
      </c>
    </row>
    <row r="295" spans="1:15" hidden="1">
      <c r="A295" s="213"/>
      <c r="B295" s="213"/>
      <c r="C295" s="242" t="s">
        <v>264</v>
      </c>
      <c r="D295" s="280">
        <v>2</v>
      </c>
      <c r="E295" s="128" t="s">
        <v>15</v>
      </c>
      <c r="F295" s="128" t="s">
        <v>15</v>
      </c>
      <c r="G295" s="128" t="s">
        <v>15</v>
      </c>
      <c r="H295" s="128" t="s">
        <v>15</v>
      </c>
      <c r="I295" s="125" t="s">
        <v>15</v>
      </c>
      <c r="J295" s="125" t="s">
        <v>15</v>
      </c>
      <c r="K295" s="125" t="s">
        <v>15</v>
      </c>
      <c r="L295" s="125" t="s">
        <v>15</v>
      </c>
      <c r="M295" s="128" t="s">
        <v>16</v>
      </c>
      <c r="O295" s="134" t="s">
        <v>19</v>
      </c>
    </row>
    <row r="296" spans="1:15" hidden="1">
      <c r="A296" s="213"/>
      <c r="B296" s="213"/>
      <c r="C296" s="119" t="s">
        <v>265</v>
      </c>
      <c r="D296" s="281">
        <v>1</v>
      </c>
      <c r="E296" s="128" t="s">
        <v>15</v>
      </c>
      <c r="F296" s="128" t="s">
        <v>15</v>
      </c>
      <c r="G296" s="128" t="s">
        <v>15</v>
      </c>
      <c r="H296" s="128" t="s">
        <v>15</v>
      </c>
      <c r="I296" s="125" t="s">
        <v>15</v>
      </c>
      <c r="J296" s="125" t="s">
        <v>15</v>
      </c>
      <c r="K296" s="125" t="s">
        <v>15</v>
      </c>
      <c r="L296" s="125" t="s">
        <v>15</v>
      </c>
      <c r="M296" s="128" t="s">
        <v>16</v>
      </c>
      <c r="O296" s="292" t="s">
        <v>256</v>
      </c>
    </row>
    <row r="297" spans="1:15" hidden="1">
      <c r="A297" s="213"/>
      <c r="B297" s="213"/>
      <c r="D297" s="162"/>
      <c r="E297" s="162">
        <f>(COUNTIF(E283:E296,"OK")/COUNTA(E283:E296))+(COUNTIF(E283:E296,"N/A")/COUNTA(E283:E296))</f>
        <v>1</v>
      </c>
      <c r="F297" s="162">
        <f t="shared" ref="F297:M297" si="20">(COUNTIF(F283:F296,"OK")/COUNTA(F283:F296))+(COUNTIF(F283:F296,"N/A")/COUNTA(F283:F296))</f>
        <v>1</v>
      </c>
      <c r="G297" s="162">
        <f t="shared" si="20"/>
        <v>1</v>
      </c>
      <c r="H297" s="162">
        <f t="shared" si="20"/>
        <v>1</v>
      </c>
      <c r="I297" s="162">
        <f t="shared" si="20"/>
        <v>1</v>
      </c>
      <c r="J297" s="162">
        <f t="shared" si="20"/>
        <v>1</v>
      </c>
      <c r="K297" s="162">
        <f t="shared" si="20"/>
        <v>1</v>
      </c>
      <c r="L297" s="162">
        <f t="shared" si="20"/>
        <v>1</v>
      </c>
      <c r="M297" s="162">
        <f t="shared" si="20"/>
        <v>1</v>
      </c>
      <c r="N297" s="196">
        <f>AVERAGE(E297:M297)</f>
        <v>1</v>
      </c>
      <c r="O297" s="128"/>
    </row>
    <row r="298" spans="1:15" hidden="1">
      <c r="A298" s="213"/>
      <c r="B298" s="213" t="s">
        <v>38</v>
      </c>
      <c r="C298" s="115" t="s">
        <v>266</v>
      </c>
      <c r="D298" s="278">
        <v>3</v>
      </c>
      <c r="E298" s="128" t="s">
        <v>15</v>
      </c>
      <c r="F298" s="125" t="s">
        <v>15</v>
      </c>
      <c r="G298" s="128" t="s">
        <v>15</v>
      </c>
      <c r="H298" s="128" t="s">
        <v>15</v>
      </c>
      <c r="I298" s="128" t="s">
        <v>15</v>
      </c>
      <c r="O298" s="288" t="s">
        <v>256</v>
      </c>
    </row>
    <row r="299" spans="1:15" hidden="1">
      <c r="A299" s="213"/>
      <c r="B299" s="213"/>
      <c r="C299" s="115" t="s">
        <v>267</v>
      </c>
      <c r="D299" s="278">
        <v>2</v>
      </c>
      <c r="E299" s="128" t="s">
        <v>15</v>
      </c>
      <c r="F299" s="128" t="s">
        <v>15</v>
      </c>
      <c r="G299" s="128" t="s">
        <v>15</v>
      </c>
      <c r="H299" s="128" t="s">
        <v>15</v>
      </c>
      <c r="I299" s="128" t="s">
        <v>15</v>
      </c>
      <c r="O299" s="288" t="s">
        <v>256</v>
      </c>
    </row>
    <row r="300" spans="1:15" hidden="1">
      <c r="A300" s="289"/>
      <c r="B300" s="213"/>
      <c r="C300" s="115" t="s">
        <v>108</v>
      </c>
      <c r="D300" s="278">
        <v>8</v>
      </c>
      <c r="E300" s="128" t="s">
        <v>15</v>
      </c>
      <c r="F300" s="128" t="s">
        <v>15</v>
      </c>
      <c r="G300" s="128" t="s">
        <v>15</v>
      </c>
      <c r="H300" s="128" t="s">
        <v>15</v>
      </c>
      <c r="I300" s="128" t="s">
        <v>15</v>
      </c>
      <c r="O300" s="292" t="s">
        <v>256</v>
      </c>
    </row>
    <row r="301" spans="1:15" hidden="1">
      <c r="A301" s="213"/>
      <c r="B301" s="213"/>
      <c r="C301" s="115" t="s">
        <v>268</v>
      </c>
      <c r="D301" s="278">
        <v>4</v>
      </c>
      <c r="E301" s="128" t="s">
        <v>15</v>
      </c>
      <c r="F301" s="128" t="s">
        <v>15</v>
      </c>
      <c r="G301" s="128" t="s">
        <v>15</v>
      </c>
      <c r="H301" s="128" t="s">
        <v>15</v>
      </c>
      <c r="I301" s="128" t="s">
        <v>15</v>
      </c>
      <c r="O301" s="292" t="s">
        <v>256</v>
      </c>
    </row>
    <row r="302" spans="1:15" hidden="1">
      <c r="A302" s="213"/>
      <c r="B302" s="213"/>
      <c r="C302" s="242" t="s">
        <v>220</v>
      </c>
      <c r="D302" s="278">
        <v>1</v>
      </c>
      <c r="E302" s="166" t="s">
        <v>15</v>
      </c>
      <c r="F302" s="166" t="s">
        <v>15</v>
      </c>
      <c r="G302" s="166" t="s">
        <v>15</v>
      </c>
      <c r="H302" s="159" t="s">
        <v>15</v>
      </c>
      <c r="I302" s="159" t="s">
        <v>15</v>
      </c>
      <c r="O302" s="292" t="s">
        <v>256</v>
      </c>
    </row>
    <row r="303" spans="1:15" hidden="1">
      <c r="A303" s="213"/>
      <c r="B303" s="213"/>
      <c r="E303" s="162">
        <f>(COUNTIF(E298:E302,"OK")/COUNTA(E298:E302))+(COUNTIF(E298:E302,"N/A")/COUNTA(E298:E302))</f>
        <v>1</v>
      </c>
      <c r="F303" s="162">
        <f t="shared" ref="F303:I303" si="21">(COUNTIF(F298:F302,"OK")/COUNTA(F298:F302))+(COUNTIF(F298:F302,"N/A")/COUNTA(F298:F302))</f>
        <v>1</v>
      </c>
      <c r="G303" s="162">
        <f t="shared" si="21"/>
        <v>1</v>
      </c>
      <c r="H303" s="162">
        <f t="shared" si="21"/>
        <v>1</v>
      </c>
      <c r="I303" s="162">
        <f t="shared" si="21"/>
        <v>1</v>
      </c>
      <c r="K303" s="126"/>
      <c r="L303" s="126"/>
      <c r="M303" s="126"/>
      <c r="N303" s="196">
        <f>AVERAGE(E303:I303)</f>
        <v>1</v>
      </c>
      <c r="O303" s="128"/>
    </row>
    <row r="304" spans="1:15" hidden="1">
      <c r="A304" s="213"/>
      <c r="B304" s="213" t="s">
        <v>44</v>
      </c>
      <c r="C304" s="115" t="s">
        <v>269</v>
      </c>
      <c r="D304" s="158"/>
      <c r="E304" s="128" t="s">
        <v>15</v>
      </c>
      <c r="F304" s="128" t="s">
        <v>15</v>
      </c>
      <c r="G304" s="128" t="s">
        <v>15</v>
      </c>
      <c r="H304" s="128" t="s">
        <v>15</v>
      </c>
      <c r="I304" s="128" t="s">
        <v>15</v>
      </c>
      <c r="K304" s="187"/>
      <c r="L304" s="187"/>
      <c r="M304" s="187"/>
      <c r="O304" s="288" t="s">
        <v>256</v>
      </c>
    </row>
    <row r="305" spans="1:15" hidden="1">
      <c r="A305" s="119" t="s">
        <v>270</v>
      </c>
      <c r="C305" s="115" t="s">
        <v>271</v>
      </c>
      <c r="D305" s="158"/>
      <c r="E305" s="125" t="s">
        <v>15</v>
      </c>
      <c r="F305" s="125" t="s">
        <v>15</v>
      </c>
      <c r="G305" s="128" t="s">
        <v>15</v>
      </c>
      <c r="H305" s="128" t="s">
        <v>15</v>
      </c>
      <c r="I305" s="128" t="s">
        <v>15</v>
      </c>
      <c r="K305" s="187"/>
      <c r="L305" s="187"/>
      <c r="M305" s="187"/>
      <c r="O305" s="288" t="s">
        <v>256</v>
      </c>
    </row>
    <row r="306" spans="1:15" hidden="1">
      <c r="C306" s="115" t="s">
        <v>272</v>
      </c>
      <c r="D306" s="158"/>
      <c r="E306" s="125" t="s">
        <v>15</v>
      </c>
      <c r="F306" s="125" t="s">
        <v>15</v>
      </c>
      <c r="G306" s="128" t="s">
        <v>15</v>
      </c>
      <c r="H306" s="128" t="s">
        <v>15</v>
      </c>
      <c r="I306" s="128" t="s">
        <v>15</v>
      </c>
      <c r="K306" s="187"/>
      <c r="L306" s="187"/>
      <c r="M306" s="191"/>
      <c r="O306" s="292" t="s">
        <v>256</v>
      </c>
    </row>
    <row r="307" spans="1:15" hidden="1">
      <c r="C307" s="242" t="s">
        <v>273</v>
      </c>
      <c r="D307" s="158"/>
      <c r="E307" s="125" t="s">
        <v>15</v>
      </c>
      <c r="F307" s="125" t="s">
        <v>15</v>
      </c>
      <c r="G307" s="128" t="s">
        <v>15</v>
      </c>
      <c r="H307" s="128" t="s">
        <v>15</v>
      </c>
      <c r="I307" s="125" t="s">
        <v>15</v>
      </c>
      <c r="K307" s="187"/>
      <c r="L307" s="187"/>
      <c r="M307" s="191"/>
      <c r="O307" s="134" t="s">
        <v>19</v>
      </c>
    </row>
    <row r="308" spans="1:15" hidden="1">
      <c r="E308" s="162">
        <f>(COUNTIF(E304:E307,"OK")/COUNTA(E304:E307))+(COUNTIF(E304:E307,"N/A")/COUNTA(E304:E307))</f>
        <v>1</v>
      </c>
      <c r="F308" s="162">
        <f t="shared" ref="F308:I308" si="22">(COUNTIF(F304:F307,"OK")/COUNTA(F304:F307))+(COUNTIF(F304:F307,"N/A")/COUNTA(F304:F307))</f>
        <v>1</v>
      </c>
      <c r="G308" s="162">
        <f t="shared" si="22"/>
        <v>1</v>
      </c>
      <c r="H308" s="162">
        <f t="shared" si="22"/>
        <v>1</v>
      </c>
      <c r="I308" s="162">
        <f t="shared" si="22"/>
        <v>1</v>
      </c>
      <c r="K308" s="187"/>
      <c r="L308" s="187"/>
      <c r="M308" s="187"/>
      <c r="O308" s="128"/>
    </row>
    <row r="309" spans="1:15" hidden="1">
      <c r="K309" s="126"/>
      <c r="L309" s="126"/>
      <c r="M309" s="126"/>
      <c r="N309" s="196">
        <f>AVERAGE(E308:I308)</f>
        <v>1</v>
      </c>
      <c r="O309" s="128"/>
    </row>
    <row r="310" spans="1:15" hidden="1">
      <c r="K310" s="230"/>
      <c r="L310" s="172"/>
      <c r="M310" s="126"/>
      <c r="N310" s="231"/>
      <c r="O310" s="128"/>
    </row>
    <row r="311" spans="1:15" ht="15" hidden="1" customHeight="1">
      <c r="B311" s="354" t="s">
        <v>125</v>
      </c>
      <c r="C311" s="201" t="s">
        <v>160</v>
      </c>
      <c r="D311" s="170"/>
      <c r="E311" s="126">
        <v>1</v>
      </c>
      <c r="K311" s="355" t="s">
        <v>125</v>
      </c>
      <c r="L311" s="356"/>
      <c r="N311" s="173">
        <f>+AVERAGE(E311:E312:E313)</f>
        <v>1</v>
      </c>
      <c r="O311" s="128"/>
    </row>
    <row r="312" spans="1:15" hidden="1">
      <c r="B312" s="354"/>
      <c r="C312" s="201" t="s">
        <v>161</v>
      </c>
      <c r="D312" s="170"/>
      <c r="E312" s="126">
        <v>1</v>
      </c>
      <c r="O312" s="128"/>
    </row>
    <row r="313" spans="1:15" ht="15" hidden="1" customHeight="1">
      <c r="B313" s="354"/>
      <c r="C313" s="201" t="s">
        <v>162</v>
      </c>
      <c r="D313" s="175"/>
      <c r="E313" s="126">
        <v>1</v>
      </c>
      <c r="M313" s="357" t="s">
        <v>252</v>
      </c>
      <c r="N313" s="359">
        <f>AVERAGE(N297,N303,N267,N310)</f>
        <v>1</v>
      </c>
      <c r="O313" s="128"/>
    </row>
    <row r="314" spans="1:15" hidden="1">
      <c r="B314" s="176"/>
      <c r="C314" s="176"/>
      <c r="D314" s="177"/>
      <c r="E314" s="119"/>
      <c r="M314" s="358"/>
      <c r="N314" s="360"/>
      <c r="O314" s="128"/>
    </row>
    <row r="315" spans="1:15" hidden="1">
      <c r="B315" s="179"/>
      <c r="C315" s="209"/>
      <c r="D315" s="119" t="s">
        <v>87</v>
      </c>
      <c r="E315" s="166"/>
      <c r="O315" s="128"/>
    </row>
    <row r="316" spans="1:15" hidden="1">
      <c r="C316" s="180"/>
      <c r="D316" s="119" t="s">
        <v>163</v>
      </c>
      <c r="O316" s="128"/>
    </row>
    <row r="317" spans="1:15" hidden="1">
      <c r="C317" s="181"/>
      <c r="D317" s="119" t="s">
        <v>130</v>
      </c>
      <c r="O317" s="128"/>
    </row>
    <row r="318" spans="1:15" hidden="1">
      <c r="C318" s="183"/>
      <c r="D318" s="119" t="s">
        <v>131</v>
      </c>
      <c r="O318" s="128"/>
    </row>
    <row r="319" spans="1:15" hidden="1">
      <c r="A319" s="388" t="s">
        <v>274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90"/>
    </row>
    <row r="320" spans="1:15" s="124" customFormat="1" ht="15" hidden="1" customHeight="1">
      <c r="A320" s="366" t="s">
        <v>165</v>
      </c>
      <c r="B320" s="291" t="s">
        <v>13</v>
      </c>
      <c r="C320" s="115" t="s">
        <v>275</v>
      </c>
      <c r="D320" s="293">
        <v>7</v>
      </c>
      <c r="E320" s="125" t="s">
        <v>15</v>
      </c>
      <c r="F320" s="125" t="s">
        <v>15</v>
      </c>
      <c r="G320" s="125" t="s">
        <v>15</v>
      </c>
      <c r="H320" s="128" t="s">
        <v>15</v>
      </c>
      <c r="I320" s="128" t="s">
        <v>15</v>
      </c>
      <c r="J320" s="128" t="s">
        <v>15</v>
      </c>
      <c r="K320" s="125" t="s">
        <v>15</v>
      </c>
      <c r="L320" s="125" t="s">
        <v>15</v>
      </c>
      <c r="M320" s="125" t="s">
        <v>16</v>
      </c>
      <c r="O320" s="288" t="s">
        <v>256</v>
      </c>
    </row>
    <row r="321" spans="1:15" hidden="1">
      <c r="A321" s="367"/>
      <c r="B321" s="213"/>
      <c r="C321" s="115" t="s">
        <v>276</v>
      </c>
      <c r="D321" s="293">
        <v>22</v>
      </c>
      <c r="E321" s="128" t="s">
        <v>15</v>
      </c>
      <c r="F321" s="128" t="s">
        <v>15</v>
      </c>
      <c r="G321" s="128" t="s">
        <v>15</v>
      </c>
      <c r="H321" s="128" t="s">
        <v>15</v>
      </c>
      <c r="I321" s="128" t="s">
        <v>15</v>
      </c>
      <c r="J321" s="128" t="s">
        <v>15</v>
      </c>
      <c r="K321" s="125" t="s">
        <v>15</v>
      </c>
      <c r="L321" s="125" t="s">
        <v>15</v>
      </c>
      <c r="M321" s="125" t="s">
        <v>16</v>
      </c>
      <c r="O321" s="288" t="s">
        <v>256</v>
      </c>
    </row>
    <row r="322" spans="1:15" hidden="1">
      <c r="A322" s="367"/>
      <c r="B322" s="213"/>
      <c r="C322" s="115" t="s">
        <v>262</v>
      </c>
      <c r="D322" s="293">
        <v>19</v>
      </c>
      <c r="E322" s="128" t="s">
        <v>15</v>
      </c>
      <c r="F322" s="125" t="s">
        <v>15</v>
      </c>
      <c r="G322" s="128" t="s">
        <v>15</v>
      </c>
      <c r="H322" s="128" t="s">
        <v>15</v>
      </c>
      <c r="I322" s="128" t="s">
        <v>15</v>
      </c>
      <c r="J322" s="128" t="s">
        <v>15</v>
      </c>
      <c r="K322" s="125" t="s">
        <v>15</v>
      </c>
      <c r="L322" s="125" t="s">
        <v>15</v>
      </c>
      <c r="M322" s="125" t="s">
        <v>16</v>
      </c>
      <c r="O322" s="125" t="s">
        <v>19</v>
      </c>
    </row>
    <row r="323" spans="1:15" hidden="1">
      <c r="A323" s="367"/>
      <c r="B323" s="213"/>
      <c r="C323" s="115" t="s">
        <v>277</v>
      </c>
      <c r="D323" s="293">
        <v>3</v>
      </c>
      <c r="E323" s="128" t="s">
        <v>15</v>
      </c>
      <c r="F323" s="125" t="s">
        <v>15</v>
      </c>
      <c r="G323" s="128" t="s">
        <v>15</v>
      </c>
      <c r="H323" s="128" t="s">
        <v>15</v>
      </c>
      <c r="I323" s="128" t="s">
        <v>15</v>
      </c>
      <c r="J323" s="128" t="s">
        <v>15</v>
      </c>
      <c r="K323" s="125" t="s">
        <v>15</v>
      </c>
      <c r="L323" s="125" t="s">
        <v>15</v>
      </c>
      <c r="M323" s="125" t="s">
        <v>16</v>
      </c>
      <c r="O323" s="288" t="s">
        <v>256</v>
      </c>
    </row>
    <row r="324" spans="1:15" hidden="1">
      <c r="A324" s="213"/>
      <c r="B324" s="213"/>
      <c r="C324" s="115" t="s">
        <v>110</v>
      </c>
      <c r="D324" s="293">
        <v>7</v>
      </c>
      <c r="E324" s="128" t="s">
        <v>15</v>
      </c>
      <c r="F324" s="125" t="s">
        <v>15</v>
      </c>
      <c r="G324" s="128" t="s">
        <v>15</v>
      </c>
      <c r="H324" s="128" t="s">
        <v>15</v>
      </c>
      <c r="I324" s="128" t="s">
        <v>15</v>
      </c>
      <c r="J324" s="128" t="s">
        <v>15</v>
      </c>
      <c r="K324" s="125" t="s">
        <v>15</v>
      </c>
      <c r="L324" s="125" t="s">
        <v>15</v>
      </c>
      <c r="M324" s="125" t="s">
        <v>16</v>
      </c>
      <c r="O324" s="288" t="s">
        <v>256</v>
      </c>
    </row>
    <row r="325" spans="1:15" hidden="1">
      <c r="A325" s="213"/>
      <c r="B325" s="213"/>
      <c r="C325" s="115" t="s">
        <v>219</v>
      </c>
      <c r="D325" s="293">
        <v>1</v>
      </c>
      <c r="E325" s="128" t="s">
        <v>15</v>
      </c>
      <c r="F325" s="125" t="s">
        <v>15</v>
      </c>
      <c r="G325" s="128" t="s">
        <v>15</v>
      </c>
      <c r="H325" s="128" t="s">
        <v>15</v>
      </c>
      <c r="I325" s="128" t="s">
        <v>15</v>
      </c>
      <c r="J325" s="128" t="s">
        <v>15</v>
      </c>
      <c r="K325" s="125" t="s">
        <v>15</v>
      </c>
      <c r="L325" s="125" t="s">
        <v>15</v>
      </c>
      <c r="M325" s="125" t="s">
        <v>16</v>
      </c>
      <c r="O325" s="288" t="s">
        <v>256</v>
      </c>
    </row>
    <row r="326" spans="1:15" hidden="1">
      <c r="A326" s="213"/>
      <c r="B326" s="213"/>
      <c r="C326" s="236" t="s">
        <v>278</v>
      </c>
      <c r="D326" s="293">
        <v>12</v>
      </c>
      <c r="E326" s="128" t="s">
        <v>15</v>
      </c>
      <c r="F326" s="125" t="s">
        <v>15</v>
      </c>
      <c r="G326" s="128" t="s">
        <v>15</v>
      </c>
      <c r="H326" s="128" t="s">
        <v>15</v>
      </c>
      <c r="I326" s="128" t="s">
        <v>15</v>
      </c>
      <c r="J326" s="128" t="s">
        <v>15</v>
      </c>
      <c r="K326" s="125" t="s">
        <v>15</v>
      </c>
      <c r="L326" s="125" t="s">
        <v>15</v>
      </c>
      <c r="M326" s="125" t="s">
        <v>16</v>
      </c>
      <c r="O326" s="288" t="s">
        <v>256</v>
      </c>
    </row>
    <row r="327" spans="1:15" hidden="1">
      <c r="A327" s="213"/>
      <c r="B327" s="213"/>
      <c r="C327" s="236" t="s">
        <v>279</v>
      </c>
      <c r="D327" s="293">
        <v>2</v>
      </c>
      <c r="E327" s="128" t="s">
        <v>15</v>
      </c>
      <c r="F327" s="128" t="s">
        <v>15</v>
      </c>
      <c r="G327" s="128" t="s">
        <v>15</v>
      </c>
      <c r="H327" s="128" t="s">
        <v>15</v>
      </c>
      <c r="I327" s="128" t="s">
        <v>15</v>
      </c>
      <c r="J327" s="128" t="s">
        <v>15</v>
      </c>
      <c r="K327" s="125" t="s">
        <v>15</v>
      </c>
      <c r="L327" s="125" t="s">
        <v>15</v>
      </c>
      <c r="M327" s="125" t="s">
        <v>16</v>
      </c>
      <c r="O327" s="134" t="s">
        <v>19</v>
      </c>
    </row>
    <row r="328" spans="1:15" hidden="1">
      <c r="A328" s="213"/>
      <c r="B328" s="213"/>
      <c r="C328" s="236" t="s">
        <v>280</v>
      </c>
      <c r="D328" s="293">
        <v>5</v>
      </c>
      <c r="E328" s="128" t="s">
        <v>15</v>
      </c>
      <c r="F328" s="128" t="s">
        <v>15</v>
      </c>
      <c r="G328" s="128" t="s">
        <v>15</v>
      </c>
      <c r="H328" s="128" t="s">
        <v>15</v>
      </c>
      <c r="I328" s="128" t="s">
        <v>15</v>
      </c>
      <c r="J328" s="128" t="s">
        <v>15</v>
      </c>
      <c r="K328" s="125" t="s">
        <v>15</v>
      </c>
      <c r="L328" s="125" t="s">
        <v>15</v>
      </c>
      <c r="M328" s="125" t="s">
        <v>16</v>
      </c>
      <c r="O328" s="134" t="s">
        <v>19</v>
      </c>
    </row>
    <row r="329" spans="1:15" hidden="1">
      <c r="A329" s="213"/>
      <c r="B329" s="213"/>
      <c r="C329" s="236" t="s">
        <v>159</v>
      </c>
      <c r="D329" s="293">
        <v>1</v>
      </c>
      <c r="E329" s="128" t="s">
        <v>15</v>
      </c>
      <c r="F329" s="125" t="s">
        <v>15</v>
      </c>
      <c r="G329" s="128" t="s">
        <v>15</v>
      </c>
      <c r="H329" s="128" t="s">
        <v>15</v>
      </c>
      <c r="I329" s="128" t="s">
        <v>15</v>
      </c>
      <c r="J329" s="128" t="s">
        <v>15</v>
      </c>
      <c r="K329" s="125" t="s">
        <v>15</v>
      </c>
      <c r="L329" s="125" t="s">
        <v>15</v>
      </c>
      <c r="M329" s="125" t="s">
        <v>16</v>
      </c>
      <c r="O329" s="134" t="s">
        <v>19</v>
      </c>
    </row>
    <row r="330" spans="1:15" hidden="1">
      <c r="A330" s="213"/>
      <c r="B330" s="213"/>
      <c r="C330" s="236" t="s">
        <v>189</v>
      </c>
      <c r="D330" s="293">
        <v>1</v>
      </c>
      <c r="E330" s="128" t="s">
        <v>15</v>
      </c>
      <c r="F330" s="128" t="s">
        <v>15</v>
      </c>
      <c r="G330" s="128" t="s">
        <v>15</v>
      </c>
      <c r="H330" s="128" t="s">
        <v>15</v>
      </c>
      <c r="I330" s="128" t="s">
        <v>15</v>
      </c>
      <c r="J330" s="128" t="s">
        <v>15</v>
      </c>
      <c r="K330" s="125" t="s">
        <v>15</v>
      </c>
      <c r="L330" s="125" t="s">
        <v>15</v>
      </c>
      <c r="M330" s="125" t="s">
        <v>16</v>
      </c>
      <c r="O330" s="134" t="s">
        <v>19</v>
      </c>
    </row>
    <row r="331" spans="1:15" hidden="1">
      <c r="A331" s="213"/>
      <c r="B331" s="213"/>
      <c r="C331" s="242" t="s">
        <v>281</v>
      </c>
      <c r="D331" s="293">
        <v>7</v>
      </c>
      <c r="E331" s="142" t="s">
        <v>15</v>
      </c>
      <c r="F331" s="125" t="s">
        <v>15</v>
      </c>
      <c r="G331" s="128" t="s">
        <v>15</v>
      </c>
      <c r="H331" s="128" t="s">
        <v>15</v>
      </c>
      <c r="I331" s="128" t="s">
        <v>15</v>
      </c>
      <c r="J331" s="128" t="s">
        <v>15</v>
      </c>
      <c r="K331" s="125" t="s">
        <v>15</v>
      </c>
      <c r="L331" s="125" t="s">
        <v>15</v>
      </c>
      <c r="M331" s="125" t="s">
        <v>16</v>
      </c>
      <c r="O331" s="125" t="s">
        <v>19</v>
      </c>
    </row>
    <row r="332" spans="1:15" hidden="1">
      <c r="A332" s="213"/>
      <c r="B332" s="213"/>
      <c r="C332" s="119" t="s">
        <v>282</v>
      </c>
      <c r="D332" s="296">
        <v>6</v>
      </c>
      <c r="E332" s="128" t="s">
        <v>15</v>
      </c>
      <c r="F332" s="128" t="s">
        <v>15</v>
      </c>
      <c r="G332" s="128" t="s">
        <v>15</v>
      </c>
      <c r="H332" s="128" t="s">
        <v>15</v>
      </c>
      <c r="I332" s="128" t="s">
        <v>15</v>
      </c>
      <c r="J332" s="128" t="s">
        <v>15</v>
      </c>
      <c r="K332" s="125" t="s">
        <v>15</v>
      </c>
      <c r="L332" s="125" t="s">
        <v>15</v>
      </c>
      <c r="M332" s="125" t="s">
        <v>16</v>
      </c>
      <c r="O332" s="134" t="s">
        <v>19</v>
      </c>
    </row>
    <row r="333" spans="1:15" hidden="1">
      <c r="A333" s="213"/>
      <c r="B333" s="213"/>
      <c r="C333" s="119" t="s">
        <v>283</v>
      </c>
      <c r="D333" s="297">
        <v>4</v>
      </c>
      <c r="E333" s="128" t="s">
        <v>15</v>
      </c>
      <c r="F333" s="125" t="s">
        <v>15</v>
      </c>
      <c r="G333" s="128" t="s">
        <v>15</v>
      </c>
      <c r="H333" s="128" t="s">
        <v>15</v>
      </c>
      <c r="I333" s="128" t="s">
        <v>15</v>
      </c>
      <c r="J333" s="128" t="s">
        <v>15</v>
      </c>
      <c r="K333" s="125" t="s">
        <v>15</v>
      </c>
      <c r="L333" s="125" t="s">
        <v>15</v>
      </c>
      <c r="M333" s="125" t="s">
        <v>16</v>
      </c>
      <c r="O333" s="125" t="s">
        <v>19</v>
      </c>
    </row>
    <row r="334" spans="1:15" hidden="1">
      <c r="A334" s="213"/>
      <c r="B334" s="213"/>
      <c r="C334" s="119" t="s">
        <v>284</v>
      </c>
      <c r="D334" s="298">
        <v>4</v>
      </c>
      <c r="E334" s="128" t="s">
        <v>15</v>
      </c>
      <c r="F334" s="125" t="s">
        <v>15</v>
      </c>
      <c r="G334" s="128" t="s">
        <v>15</v>
      </c>
      <c r="H334" s="128" t="s">
        <v>15</v>
      </c>
      <c r="I334" s="125" t="s">
        <v>15</v>
      </c>
      <c r="J334" s="125" t="s">
        <v>15</v>
      </c>
      <c r="K334" s="125" t="s">
        <v>15</v>
      </c>
      <c r="L334" s="128" t="s">
        <v>15</v>
      </c>
      <c r="M334" s="125" t="s">
        <v>16</v>
      </c>
      <c r="O334" s="134" t="s">
        <v>19</v>
      </c>
    </row>
    <row r="335" spans="1:15" hidden="1">
      <c r="A335" s="213"/>
      <c r="B335" s="213"/>
      <c r="E335" s="162">
        <f>(COUNTIF(E320:E334,"OK")/COUNTA(E320:E334))+(COUNTIF(E320:E334,"N/A")/COUNTA(E320:E334))</f>
        <v>1</v>
      </c>
      <c r="F335" s="162">
        <f t="shared" ref="F335:M335" si="23">(COUNTIF(F320:F334,"OK")/COUNTA(F320:F334))+(COUNTIF(F320:F334,"N/A")/COUNTA(F320:F334))</f>
        <v>1</v>
      </c>
      <c r="G335" s="162">
        <f t="shared" si="23"/>
        <v>1</v>
      </c>
      <c r="H335" s="162">
        <f t="shared" si="23"/>
        <v>1</v>
      </c>
      <c r="I335" s="162">
        <f t="shared" si="23"/>
        <v>1</v>
      </c>
      <c r="J335" s="162">
        <f t="shared" si="23"/>
        <v>1</v>
      </c>
      <c r="K335" s="162">
        <f t="shared" si="23"/>
        <v>1</v>
      </c>
      <c r="L335" s="162">
        <f t="shared" si="23"/>
        <v>1</v>
      </c>
      <c r="M335" s="162">
        <f t="shared" si="23"/>
        <v>1</v>
      </c>
      <c r="N335" s="196">
        <f>AVERAGE(E335:M335)</f>
        <v>1</v>
      </c>
      <c r="O335" s="128"/>
    </row>
    <row r="336" spans="1:15" hidden="1">
      <c r="A336" s="213"/>
      <c r="B336" s="213" t="s">
        <v>38</v>
      </c>
      <c r="C336" s="236" t="s">
        <v>285</v>
      </c>
      <c r="D336" s="128">
        <v>4</v>
      </c>
      <c r="E336" s="128" t="s">
        <v>15</v>
      </c>
      <c r="F336" s="128" t="s">
        <v>15</v>
      </c>
      <c r="G336" s="128" t="s">
        <v>15</v>
      </c>
      <c r="H336" s="128" t="s">
        <v>15</v>
      </c>
      <c r="I336" s="128" t="s">
        <v>15</v>
      </c>
      <c r="O336" s="125" t="s">
        <v>19</v>
      </c>
    </row>
    <row r="337" spans="1:15" hidden="1">
      <c r="A337" s="213"/>
      <c r="B337" s="213"/>
      <c r="E337" s="162">
        <f>(COUNTIF(E336:E336,"OK")/COUNTA(E336:E336))+(COUNTIF(E336:E336,"N/A")/COUNTA(E336:E336))</f>
        <v>1</v>
      </c>
      <c r="F337" s="162">
        <f t="shared" ref="F337:I337" si="24">(COUNTIF(F336:F336,"OK")/COUNTA(F336:F336))+(COUNTIF(F336:F336,"N/A")/COUNTA(F336:F336))</f>
        <v>1</v>
      </c>
      <c r="G337" s="162">
        <f t="shared" si="24"/>
        <v>1</v>
      </c>
      <c r="H337" s="162">
        <f t="shared" si="24"/>
        <v>1</v>
      </c>
      <c r="I337" s="162">
        <f t="shared" si="24"/>
        <v>1</v>
      </c>
      <c r="N337" s="196">
        <f>AVERAGE(E337:I337)</f>
        <v>1</v>
      </c>
      <c r="O337" s="128"/>
    </row>
    <row r="338" spans="1:15" hidden="1">
      <c r="A338" s="213"/>
      <c r="B338" s="213" t="s">
        <v>44</v>
      </c>
      <c r="C338" s="115" t="s">
        <v>286</v>
      </c>
      <c r="D338" s="294"/>
      <c r="E338" s="128" t="s">
        <v>15</v>
      </c>
      <c r="F338" s="128" t="s">
        <v>15</v>
      </c>
      <c r="G338" s="128" t="s">
        <v>15</v>
      </c>
      <c r="H338" s="125" t="s">
        <v>15</v>
      </c>
      <c r="I338" s="128" t="s">
        <v>15</v>
      </c>
      <c r="O338" s="288" t="s">
        <v>256</v>
      </c>
    </row>
    <row r="339" spans="1:15" hidden="1">
      <c r="C339" s="115" t="s">
        <v>287</v>
      </c>
      <c r="D339" s="294"/>
      <c r="E339" s="128" t="s">
        <v>15</v>
      </c>
      <c r="F339" s="128" t="s">
        <v>15</v>
      </c>
      <c r="G339" s="128" t="s">
        <v>15</v>
      </c>
      <c r="H339" s="125" t="s">
        <v>15</v>
      </c>
      <c r="I339" s="128" t="s">
        <v>15</v>
      </c>
      <c r="O339" s="288" t="s">
        <v>256</v>
      </c>
    </row>
    <row r="340" spans="1:15" hidden="1">
      <c r="C340" s="115" t="s">
        <v>288</v>
      </c>
      <c r="D340" s="294"/>
      <c r="E340" s="128" t="s">
        <v>15</v>
      </c>
      <c r="F340" s="128" t="s">
        <v>15</v>
      </c>
      <c r="G340" s="128" t="s">
        <v>15</v>
      </c>
      <c r="H340" s="128" t="s">
        <v>15</v>
      </c>
      <c r="I340" s="128" t="s">
        <v>15</v>
      </c>
      <c r="O340" s="288" t="s">
        <v>256</v>
      </c>
    </row>
    <row r="341" spans="1:15" hidden="1">
      <c r="C341" s="115" t="s">
        <v>289</v>
      </c>
      <c r="D341" s="294"/>
      <c r="E341" s="128" t="s">
        <v>15</v>
      </c>
      <c r="F341" s="128" t="s">
        <v>15</v>
      </c>
      <c r="G341" s="128" t="s">
        <v>15</v>
      </c>
      <c r="H341" s="128" t="s">
        <v>15</v>
      </c>
      <c r="I341" s="128" t="s">
        <v>15</v>
      </c>
      <c r="O341" s="288" t="s">
        <v>256</v>
      </c>
    </row>
    <row r="342" spans="1:15" s="124" customFormat="1" hidden="1">
      <c r="B342" s="119"/>
      <c r="C342" s="236" t="s">
        <v>290</v>
      </c>
      <c r="D342" s="295"/>
      <c r="E342" s="128" t="s">
        <v>15</v>
      </c>
      <c r="F342" s="125" t="s">
        <v>15</v>
      </c>
      <c r="G342" s="128" t="s">
        <v>15</v>
      </c>
      <c r="H342" s="125" t="s">
        <v>15</v>
      </c>
      <c r="I342" s="125" t="s">
        <v>15</v>
      </c>
      <c r="J342" s="125"/>
      <c r="K342" s="125"/>
      <c r="L342" s="125"/>
      <c r="M342" s="125"/>
      <c r="O342" s="134" t="s">
        <v>19</v>
      </c>
    </row>
    <row r="343" spans="1:15" s="124" customFormat="1" hidden="1">
      <c r="B343" s="119"/>
      <c r="C343" s="236" t="s">
        <v>291</v>
      </c>
      <c r="D343" s="295"/>
      <c r="E343" s="128" t="s">
        <v>15</v>
      </c>
      <c r="F343" s="125" t="s">
        <v>15</v>
      </c>
      <c r="G343" s="128" t="s">
        <v>15</v>
      </c>
      <c r="H343" s="125" t="s">
        <v>15</v>
      </c>
      <c r="I343" s="125" t="s">
        <v>15</v>
      </c>
      <c r="J343" s="125"/>
      <c r="K343" s="125"/>
      <c r="L343" s="125"/>
      <c r="M343" s="125"/>
      <c r="O343" s="134" t="s">
        <v>19</v>
      </c>
    </row>
    <row r="344" spans="1:15" s="124" customFormat="1" hidden="1">
      <c r="B344" s="119"/>
      <c r="C344" s="115"/>
      <c r="D344" s="170"/>
      <c r="E344" s="162">
        <f>(COUNTIF(E338:E342,"OK")/COUNTA(E338:E342))+(COUNTIF(E338:E342,"N/A")/COUNTA(E338:E342))</f>
        <v>1</v>
      </c>
      <c r="F344" s="162">
        <f t="shared" ref="F344:I344" si="25">(COUNTIF(F338:F342,"OK")/COUNTA(F338:F342))+(COUNTIF(F338:F342,"N/A")/COUNTA(F338:F342))</f>
        <v>1</v>
      </c>
      <c r="G344" s="162">
        <f t="shared" si="25"/>
        <v>1</v>
      </c>
      <c r="H344" s="162">
        <f t="shared" si="25"/>
        <v>1</v>
      </c>
      <c r="I344" s="162">
        <f t="shared" si="25"/>
        <v>1</v>
      </c>
      <c r="J344" s="125"/>
      <c r="K344" s="125"/>
      <c r="L344" s="125"/>
      <c r="M344" s="125"/>
      <c r="N344" s="196">
        <f>AVERAGE(E344:I344)</f>
        <v>1</v>
      </c>
      <c r="O344" s="125"/>
    </row>
    <row r="345" spans="1:15" s="124" customFormat="1" hidden="1">
      <c r="B345" s="119"/>
      <c r="C345" s="115"/>
      <c r="D345" s="170"/>
      <c r="E345" s="125"/>
      <c r="F345" s="125"/>
      <c r="G345" s="125"/>
      <c r="H345" s="125"/>
      <c r="I345" s="125"/>
      <c r="J345" s="125"/>
      <c r="K345" s="125"/>
      <c r="L345" s="125"/>
      <c r="M345" s="125"/>
      <c r="O345" s="125"/>
    </row>
    <row r="346" spans="1:15" hidden="1">
      <c r="B346" s="354" t="s">
        <v>125</v>
      </c>
      <c r="C346" s="201" t="s">
        <v>192</v>
      </c>
      <c r="D346" s="170"/>
      <c r="E346" s="126">
        <v>1</v>
      </c>
      <c r="K346" s="355" t="s">
        <v>125</v>
      </c>
      <c r="L346" s="356"/>
      <c r="N346" s="173">
        <f>+AVERAGE(E346:E347:E348)</f>
        <v>1</v>
      </c>
      <c r="O346" s="128"/>
    </row>
    <row r="347" spans="1:15" hidden="1">
      <c r="B347" s="354"/>
      <c r="C347" s="201" t="s">
        <v>193</v>
      </c>
      <c r="D347" s="170"/>
      <c r="E347" s="126">
        <v>1</v>
      </c>
      <c r="O347" s="128"/>
    </row>
    <row r="348" spans="1:15" hidden="1">
      <c r="B348" s="354"/>
      <c r="C348" s="201" t="s">
        <v>194</v>
      </c>
      <c r="D348" s="175"/>
      <c r="E348" s="126">
        <v>1</v>
      </c>
      <c r="M348" s="357" t="s">
        <v>252</v>
      </c>
      <c r="N348" s="359">
        <f>AVERAGE(N335,N337,N344,N346)</f>
        <v>1</v>
      </c>
      <c r="O348" s="128"/>
    </row>
    <row r="349" spans="1:15" hidden="1">
      <c r="B349" s="176"/>
      <c r="C349" s="176"/>
      <c r="D349" s="177"/>
      <c r="E349" s="119"/>
      <c r="M349" s="358"/>
      <c r="N349" s="360"/>
      <c r="O349" s="128"/>
    </row>
    <row r="350" spans="1:15" hidden="1">
      <c r="B350" s="179"/>
      <c r="C350" s="209"/>
      <c r="D350" s="119" t="s">
        <v>87</v>
      </c>
      <c r="E350" s="166"/>
      <c r="O350" s="128"/>
    </row>
    <row r="351" spans="1:15" hidden="1">
      <c r="C351" s="180"/>
      <c r="D351" s="119" t="s">
        <v>163</v>
      </c>
      <c r="O351" s="128"/>
    </row>
    <row r="352" spans="1:15" hidden="1">
      <c r="C352" s="181"/>
      <c r="D352" s="119" t="s">
        <v>130</v>
      </c>
      <c r="O352" s="128"/>
    </row>
    <row r="353" spans="1:15" hidden="1">
      <c r="C353" s="183"/>
      <c r="D353" s="119" t="s">
        <v>131</v>
      </c>
      <c r="O353" s="128"/>
    </row>
    <row r="354" spans="1:15" hidden="1">
      <c r="O354" s="128"/>
    </row>
    <row r="355" spans="1:15">
      <c r="B355" s="361" t="s">
        <v>49</v>
      </c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2"/>
      <c r="N355" s="362"/>
      <c r="O355" s="363"/>
    </row>
    <row r="356" spans="1:15">
      <c r="B356" s="213" t="s">
        <v>13</v>
      </c>
      <c r="C356" s="320" t="s">
        <v>292</v>
      </c>
      <c r="D356" s="86">
        <v>11</v>
      </c>
      <c r="E356" s="128" t="s">
        <v>15</v>
      </c>
      <c r="F356" s="128" t="s">
        <v>15</v>
      </c>
      <c r="G356" s="128" t="s">
        <v>15</v>
      </c>
      <c r="H356" s="128" t="s">
        <v>15</v>
      </c>
      <c r="I356" s="128" t="s">
        <v>15</v>
      </c>
      <c r="J356" s="128" t="s">
        <v>15</v>
      </c>
      <c r="K356" s="125" t="s">
        <v>15</v>
      </c>
      <c r="L356" s="128" t="s">
        <v>37</v>
      </c>
      <c r="M356" s="125" t="s">
        <v>15</v>
      </c>
      <c r="O356" s="125" t="s">
        <v>15</v>
      </c>
    </row>
    <row r="357" spans="1:15">
      <c r="B357" s="213"/>
      <c r="C357" s="320" t="s">
        <v>293</v>
      </c>
      <c r="D357" s="86">
        <v>7</v>
      </c>
      <c r="E357" s="128" t="s">
        <v>15</v>
      </c>
      <c r="F357" s="128" t="s">
        <v>15</v>
      </c>
      <c r="G357" s="125" t="s">
        <v>15</v>
      </c>
      <c r="H357" s="128" t="s">
        <v>15</v>
      </c>
      <c r="I357" s="128" t="s">
        <v>15</v>
      </c>
      <c r="J357" s="128" t="s">
        <v>15</v>
      </c>
      <c r="K357" s="125" t="s">
        <v>15</v>
      </c>
      <c r="L357" s="128" t="s">
        <v>37</v>
      </c>
      <c r="M357" s="125" t="s">
        <v>15</v>
      </c>
      <c r="O357" s="134" t="s">
        <v>52</v>
      </c>
    </row>
    <row r="358" spans="1:15">
      <c r="B358" s="213"/>
      <c r="C358" s="320" t="s">
        <v>294</v>
      </c>
      <c r="D358" s="86">
        <v>3</v>
      </c>
      <c r="E358" s="128" t="s">
        <v>15</v>
      </c>
      <c r="F358" s="128" t="s">
        <v>15</v>
      </c>
      <c r="G358" s="128" t="s">
        <v>15</v>
      </c>
      <c r="H358" s="128" t="s">
        <v>15</v>
      </c>
      <c r="I358" s="128" t="s">
        <v>15</v>
      </c>
      <c r="J358" s="128" t="s">
        <v>37</v>
      </c>
      <c r="K358" s="125" t="s">
        <v>15</v>
      </c>
      <c r="L358" s="128" t="s">
        <v>37</v>
      </c>
      <c r="M358" s="125" t="s">
        <v>16</v>
      </c>
      <c r="O358" s="125" t="s">
        <v>15</v>
      </c>
    </row>
    <row r="359" spans="1:15">
      <c r="B359" s="213"/>
      <c r="C359" s="320" t="s">
        <v>248</v>
      </c>
      <c r="D359" s="86">
        <v>1</v>
      </c>
      <c r="E359" s="128" t="s">
        <v>15</v>
      </c>
      <c r="F359" s="128" t="s">
        <v>15</v>
      </c>
      <c r="G359" s="128" t="s">
        <v>15</v>
      </c>
      <c r="H359" s="128" t="s">
        <v>15</v>
      </c>
      <c r="I359" s="128" t="s">
        <v>15</v>
      </c>
      <c r="J359" s="128" t="s">
        <v>37</v>
      </c>
      <c r="K359" s="125" t="s">
        <v>15</v>
      </c>
      <c r="L359" s="128" t="s">
        <v>37</v>
      </c>
      <c r="M359" s="125" t="s">
        <v>15</v>
      </c>
      <c r="O359" s="134" t="s">
        <v>52</v>
      </c>
    </row>
    <row r="360" spans="1:15">
      <c r="B360" s="213"/>
      <c r="C360" s="320" t="s">
        <v>175</v>
      </c>
      <c r="D360" s="86">
        <v>5</v>
      </c>
      <c r="E360" s="128" t="s">
        <v>15</v>
      </c>
      <c r="F360" s="128" t="s">
        <v>15</v>
      </c>
      <c r="G360" s="128" t="s">
        <v>15</v>
      </c>
      <c r="H360" s="128" t="s">
        <v>15</v>
      </c>
      <c r="I360" s="128" t="s">
        <v>15</v>
      </c>
      <c r="J360" s="128" t="s">
        <v>37</v>
      </c>
      <c r="K360" s="125" t="s">
        <v>15</v>
      </c>
      <c r="L360" s="128" t="s">
        <v>37</v>
      </c>
      <c r="M360" s="125" t="s">
        <v>16</v>
      </c>
      <c r="O360" s="125" t="s">
        <v>15</v>
      </c>
    </row>
    <row r="361" spans="1:15">
      <c r="B361" s="213"/>
      <c r="C361" s="320" t="s">
        <v>240</v>
      </c>
      <c r="D361" s="86">
        <v>3</v>
      </c>
      <c r="E361" s="128" t="s">
        <v>15</v>
      </c>
      <c r="F361" s="128" t="s">
        <v>15</v>
      </c>
      <c r="G361" s="128" t="s">
        <v>15</v>
      </c>
      <c r="H361" s="128" t="s">
        <v>15</v>
      </c>
      <c r="I361" s="128" t="s">
        <v>15</v>
      </c>
      <c r="J361" s="128" t="s">
        <v>37</v>
      </c>
      <c r="K361" s="125" t="s">
        <v>15</v>
      </c>
      <c r="L361" s="128" t="s">
        <v>37</v>
      </c>
      <c r="M361" s="125" t="s">
        <v>16</v>
      </c>
      <c r="O361" s="125" t="s">
        <v>15</v>
      </c>
    </row>
    <row r="362" spans="1:15">
      <c r="B362" s="306"/>
      <c r="C362" s="320" t="s">
        <v>205</v>
      </c>
      <c r="D362" s="86">
        <v>3</v>
      </c>
      <c r="E362" s="128" t="s">
        <v>15</v>
      </c>
      <c r="F362" s="128" t="s">
        <v>15</v>
      </c>
      <c r="G362" s="128" t="s">
        <v>15</v>
      </c>
      <c r="H362" s="128" t="s">
        <v>15</v>
      </c>
      <c r="I362" s="128" t="s">
        <v>15</v>
      </c>
      <c r="J362" s="128" t="s">
        <v>37</v>
      </c>
      <c r="K362" s="125" t="s">
        <v>15</v>
      </c>
      <c r="L362" s="128" t="s">
        <v>37</v>
      </c>
      <c r="M362" s="125" t="s">
        <v>16</v>
      </c>
      <c r="O362" s="134" t="s">
        <v>19</v>
      </c>
    </row>
    <row r="363" spans="1:15">
      <c r="B363" s="306"/>
      <c r="C363" s="320" t="s">
        <v>295</v>
      </c>
      <c r="D363" s="86">
        <v>6</v>
      </c>
      <c r="E363" s="128" t="s">
        <v>15</v>
      </c>
      <c r="F363" s="128" t="s">
        <v>15</v>
      </c>
      <c r="G363" s="128" t="s">
        <v>15</v>
      </c>
      <c r="H363" s="128" t="s">
        <v>15</v>
      </c>
      <c r="I363" s="128" t="s">
        <v>15</v>
      </c>
      <c r="J363" s="128" t="s">
        <v>37</v>
      </c>
      <c r="K363" s="125" t="s">
        <v>15</v>
      </c>
      <c r="L363" s="128" t="s">
        <v>37</v>
      </c>
      <c r="M363" s="125" t="s">
        <v>16</v>
      </c>
      <c r="O363" s="134" t="s">
        <v>52</v>
      </c>
    </row>
    <row r="364" spans="1:15">
      <c r="B364" s="304"/>
      <c r="C364" s="321" t="s">
        <v>296</v>
      </c>
      <c r="D364" s="302">
        <v>5</v>
      </c>
      <c r="E364" s="128" t="s">
        <v>15</v>
      </c>
      <c r="F364" s="128" t="s">
        <v>15</v>
      </c>
      <c r="G364" s="128" t="s">
        <v>15</v>
      </c>
      <c r="H364" s="128" t="s">
        <v>15</v>
      </c>
      <c r="I364" s="128" t="s">
        <v>15</v>
      </c>
      <c r="J364" s="128" t="s">
        <v>37</v>
      </c>
      <c r="K364" s="125" t="s">
        <v>15</v>
      </c>
      <c r="L364" s="128" t="s">
        <v>37</v>
      </c>
      <c r="M364" s="125" t="s">
        <v>16</v>
      </c>
      <c r="O364" s="134" t="s">
        <v>19</v>
      </c>
    </row>
    <row r="365" spans="1:15">
      <c r="A365" s="240"/>
      <c r="B365" s="304"/>
      <c r="C365" s="320" t="s">
        <v>297</v>
      </c>
      <c r="D365" s="86">
        <v>6</v>
      </c>
      <c r="E365" s="128" t="s">
        <v>15</v>
      </c>
      <c r="F365" s="128" t="s">
        <v>15</v>
      </c>
      <c r="G365" s="128" t="s">
        <v>15</v>
      </c>
      <c r="H365" s="128" t="s">
        <v>15</v>
      </c>
      <c r="I365" s="128" t="s">
        <v>15</v>
      </c>
      <c r="J365" s="128" t="s">
        <v>37</v>
      </c>
      <c r="K365" s="125" t="s">
        <v>15</v>
      </c>
      <c r="L365" s="128" t="s">
        <v>37</v>
      </c>
      <c r="M365" s="125" t="s">
        <v>16</v>
      </c>
      <c r="O365" s="134" t="s">
        <v>19</v>
      </c>
    </row>
    <row r="366" spans="1:15">
      <c r="A366" s="240"/>
      <c r="B366" s="305"/>
      <c r="C366" s="320" t="s">
        <v>207</v>
      </c>
      <c r="D366" s="238">
        <v>4</v>
      </c>
      <c r="E366" s="128" t="s">
        <v>15</v>
      </c>
      <c r="F366" s="128" t="s">
        <v>15</v>
      </c>
      <c r="G366" s="128" t="s">
        <v>15</v>
      </c>
      <c r="H366" s="128" t="s">
        <v>15</v>
      </c>
      <c r="I366" s="128" t="s">
        <v>15</v>
      </c>
      <c r="J366" s="128" t="s">
        <v>37</v>
      </c>
      <c r="K366" s="125" t="s">
        <v>15</v>
      </c>
      <c r="L366" s="311" t="s">
        <v>37</v>
      </c>
      <c r="M366" s="125" t="s">
        <v>15</v>
      </c>
      <c r="O366" s="134" t="s">
        <v>19</v>
      </c>
    </row>
    <row r="367" spans="1:15">
      <c r="A367" s="240"/>
      <c r="B367" s="307"/>
      <c r="C367" s="320" t="s">
        <v>298</v>
      </c>
      <c r="D367" s="86">
        <v>1</v>
      </c>
      <c r="E367" s="128" t="s">
        <v>15</v>
      </c>
      <c r="F367" s="301" t="s">
        <v>15</v>
      </c>
      <c r="G367" s="128" t="s">
        <v>15</v>
      </c>
      <c r="H367" s="128" t="s">
        <v>15</v>
      </c>
      <c r="I367" s="128" t="s">
        <v>15</v>
      </c>
      <c r="J367" s="128" t="s">
        <v>37</v>
      </c>
      <c r="K367" s="125" t="s">
        <v>15</v>
      </c>
      <c r="L367" s="128" t="s">
        <v>37</v>
      </c>
      <c r="M367" s="125" t="s">
        <v>16</v>
      </c>
      <c r="O367" s="134" t="s">
        <v>19</v>
      </c>
    </row>
    <row r="368" spans="1:15">
      <c r="A368" s="240"/>
      <c r="B368" s="305"/>
      <c r="C368" s="320" t="s">
        <v>177</v>
      </c>
      <c r="D368" s="238">
        <v>5</v>
      </c>
      <c r="E368" s="128" t="s">
        <v>15</v>
      </c>
      <c r="F368" s="128" t="s">
        <v>15</v>
      </c>
      <c r="G368" s="128" t="s">
        <v>15</v>
      </c>
      <c r="H368" s="125" t="s">
        <v>15</v>
      </c>
      <c r="I368" s="299" t="s">
        <v>37</v>
      </c>
      <c r="J368" s="299" t="s">
        <v>37</v>
      </c>
      <c r="K368" s="317" t="s">
        <v>37</v>
      </c>
      <c r="L368" s="299" t="s">
        <v>37</v>
      </c>
      <c r="M368" s="125" t="s">
        <v>16</v>
      </c>
      <c r="O368" s="299" t="s">
        <v>19</v>
      </c>
    </row>
    <row r="369" spans="1:15">
      <c r="A369" s="240"/>
      <c r="B369" s="305"/>
      <c r="C369" s="312" t="s">
        <v>299</v>
      </c>
      <c r="D369" s="86">
        <v>3</v>
      </c>
      <c r="E369" s="128" t="s">
        <v>37</v>
      </c>
      <c r="F369" s="301" t="s">
        <v>15</v>
      </c>
      <c r="G369" s="128" t="s">
        <v>15</v>
      </c>
      <c r="H369" s="159" t="s">
        <v>15</v>
      </c>
      <c r="I369" s="128" t="s">
        <v>15</v>
      </c>
      <c r="J369" s="128" t="s">
        <v>15</v>
      </c>
      <c r="K369" s="125" t="s">
        <v>15</v>
      </c>
      <c r="L369" s="317" t="s">
        <v>37</v>
      </c>
      <c r="M369" s="125" t="s">
        <v>15</v>
      </c>
      <c r="O369" s="299" t="s">
        <v>19</v>
      </c>
    </row>
    <row r="370" spans="1:15">
      <c r="A370" s="240"/>
      <c r="B370" s="305"/>
      <c r="C370" s="320" t="s">
        <v>175</v>
      </c>
      <c r="D370" s="86">
        <v>6</v>
      </c>
      <c r="E370" s="178" t="s">
        <v>15</v>
      </c>
      <c r="F370" s="301" t="s">
        <v>15</v>
      </c>
      <c r="G370" s="128" t="s">
        <v>15</v>
      </c>
      <c r="H370" s="159" t="s">
        <v>15</v>
      </c>
      <c r="I370" s="317" t="s">
        <v>37</v>
      </c>
      <c r="J370" s="317" t="s">
        <v>37</v>
      </c>
      <c r="K370" s="317" t="s">
        <v>37</v>
      </c>
      <c r="L370" s="317" t="s">
        <v>37</v>
      </c>
      <c r="M370" s="125" t="s">
        <v>16</v>
      </c>
      <c r="O370" s="299" t="s">
        <v>19</v>
      </c>
    </row>
    <row r="371" spans="1:15">
      <c r="A371" s="240"/>
      <c r="B371" s="305"/>
      <c r="C371" s="318" t="s">
        <v>300</v>
      </c>
      <c r="D371" s="336">
        <v>1</v>
      </c>
      <c r="E371" s="337" t="s">
        <v>15</v>
      </c>
      <c r="F371" s="128" t="s">
        <v>15</v>
      </c>
      <c r="G371" s="128" t="s">
        <v>15</v>
      </c>
      <c r="H371" s="338" t="s">
        <v>37</v>
      </c>
      <c r="I371" s="338" t="s">
        <v>37</v>
      </c>
      <c r="J371" s="338" t="s">
        <v>37</v>
      </c>
      <c r="K371" s="338" t="s">
        <v>37</v>
      </c>
      <c r="L371" s="338" t="s">
        <v>37</v>
      </c>
      <c r="M371" s="338" t="s">
        <v>16</v>
      </c>
      <c r="O371" s="299"/>
    </row>
    <row r="372" spans="1:15">
      <c r="A372" s="240"/>
      <c r="B372" s="305"/>
      <c r="C372" s="320" t="s">
        <v>301</v>
      </c>
      <c r="D372" s="86">
        <v>4</v>
      </c>
      <c r="E372" s="178" t="s">
        <v>15</v>
      </c>
      <c r="F372" s="301" t="s">
        <v>15</v>
      </c>
      <c r="G372" s="128" t="s">
        <v>15</v>
      </c>
      <c r="H372" s="159" t="s">
        <v>15</v>
      </c>
      <c r="I372" s="317" t="s">
        <v>37</v>
      </c>
      <c r="J372" s="317" t="s">
        <v>37</v>
      </c>
      <c r="K372" s="317" t="s">
        <v>37</v>
      </c>
      <c r="L372" s="317" t="s">
        <v>37</v>
      </c>
      <c r="M372" s="317" t="s">
        <v>37</v>
      </c>
      <c r="O372" s="299" t="s">
        <v>19</v>
      </c>
    </row>
    <row r="373" spans="1:15">
      <c r="A373" s="240"/>
      <c r="B373" s="305"/>
      <c r="C373" s="318" t="s">
        <v>302</v>
      </c>
      <c r="D373" s="336">
        <v>23</v>
      </c>
      <c r="E373" s="178" t="s">
        <v>15</v>
      </c>
      <c r="F373" s="301" t="s">
        <v>15</v>
      </c>
      <c r="G373" s="128" t="s">
        <v>15</v>
      </c>
      <c r="H373" s="338" t="s">
        <v>37</v>
      </c>
      <c r="I373" s="338" t="s">
        <v>37</v>
      </c>
      <c r="J373" s="338" t="s">
        <v>37</v>
      </c>
      <c r="K373" s="338" t="s">
        <v>37</v>
      </c>
      <c r="L373" s="338" t="s">
        <v>37</v>
      </c>
      <c r="M373" s="338" t="s">
        <v>16</v>
      </c>
      <c r="O373" s="299"/>
    </row>
    <row r="374" spans="1:15" ht="15" customHeight="1">
      <c r="A374" s="340"/>
      <c r="B374" s="341"/>
      <c r="C374" s="313"/>
      <c r="D374" s="169"/>
      <c r="E374" s="162">
        <f>(COUNTIF(E356:E373,"OK")/COUNTA(E356:E373))+(COUNTIF(E356:E373,"N/A")/COUNTA(E356:E373))</f>
        <v>0.94444444444444442</v>
      </c>
      <c r="F374" s="162">
        <f t="shared" ref="F374:M374" si="26">(COUNTIF(F356:F373,"OK")/COUNTA(F356:F373))+(COUNTIF(F356:F373,"N/A")/COUNTA(F356:F373))</f>
        <v>1</v>
      </c>
      <c r="G374" s="162">
        <f t="shared" si="26"/>
        <v>1</v>
      </c>
      <c r="H374" s="162">
        <f t="shared" si="26"/>
        <v>0.88888888888888884</v>
      </c>
      <c r="I374" s="162">
        <f t="shared" si="26"/>
        <v>0.72222222222222221</v>
      </c>
      <c r="J374" s="162">
        <f t="shared" si="26"/>
        <v>0.16666666666666666</v>
      </c>
      <c r="K374" s="162">
        <f>(COUNTIF(K356:K373,"OK")/COUNTA(K356:K373))+(COUNTIF(K356:K373,"N/A")/COUNTA(K356:K373))</f>
        <v>0.72222222222222221</v>
      </c>
      <c r="L374" s="162">
        <f t="shared" si="26"/>
        <v>0</v>
      </c>
      <c r="M374" s="162">
        <f>(COUNTIF(M356:M373,"OK")/COUNTA(M356:M373))+(COUNTIF(M356:M373,"N/A")/COUNTA(M356:M373))</f>
        <v>0.94444444444444442</v>
      </c>
      <c r="N374" s="196">
        <f>AVERAGE(E374:M374)</f>
        <v>0.70987654320987659</v>
      </c>
      <c r="O374" s="128"/>
    </row>
    <row r="375" spans="1:15">
      <c r="A375" s="169"/>
      <c r="B375" s="305"/>
      <c r="C375" s="342"/>
      <c r="D375" s="343"/>
      <c r="E375" s="344"/>
      <c r="F375" s="344"/>
      <c r="G375" s="344"/>
      <c r="H375" s="344"/>
      <c r="I375" s="344"/>
      <c r="J375" s="344"/>
      <c r="K375" s="344"/>
      <c r="L375" s="344"/>
      <c r="M375" s="344"/>
      <c r="N375" s="345"/>
      <c r="O375" s="128"/>
    </row>
    <row r="376" spans="1:15">
      <c r="A376" s="179"/>
      <c r="B376" s="228" t="s">
        <v>38</v>
      </c>
      <c r="C376" s="314" t="s">
        <v>303</v>
      </c>
      <c r="D376" s="303">
        <v>4</v>
      </c>
      <c r="E376" s="128" t="s">
        <v>15</v>
      </c>
      <c r="F376" s="128" t="s">
        <v>15</v>
      </c>
      <c r="G376" s="128" t="s">
        <v>15</v>
      </c>
      <c r="H376" s="128" t="s">
        <v>15</v>
      </c>
      <c r="I376" s="128" t="s">
        <v>15</v>
      </c>
      <c r="O376" s="134" t="s">
        <v>19</v>
      </c>
    </row>
    <row r="377" spans="1:15">
      <c r="B377" s="316"/>
      <c r="C377" s="312" t="s">
        <v>42</v>
      </c>
      <c r="D377" s="86">
        <v>2</v>
      </c>
      <c r="E377" s="128" t="s">
        <v>15</v>
      </c>
      <c r="F377" s="128" t="s">
        <v>15</v>
      </c>
      <c r="G377" s="128" t="s">
        <v>15</v>
      </c>
      <c r="H377" s="166" t="s">
        <v>15</v>
      </c>
      <c r="I377" s="166" t="s">
        <v>15</v>
      </c>
      <c r="O377" s="134" t="s">
        <v>19</v>
      </c>
    </row>
    <row r="378" spans="1:15">
      <c r="B378" s="228"/>
      <c r="C378" s="315" t="s">
        <v>284</v>
      </c>
      <c r="D378" s="86">
        <v>5</v>
      </c>
      <c r="E378" s="178" t="s">
        <v>15</v>
      </c>
      <c r="F378" s="301" t="s">
        <v>15</v>
      </c>
      <c r="G378" s="128" t="s">
        <v>15</v>
      </c>
      <c r="H378" s="166" t="s">
        <v>15</v>
      </c>
      <c r="I378" s="166" t="s">
        <v>15</v>
      </c>
      <c r="O378" s="134" t="s">
        <v>19</v>
      </c>
    </row>
    <row r="379" spans="1:15">
      <c r="B379" s="213"/>
      <c r="C379" s="113"/>
      <c r="D379" s="179"/>
      <c r="E379" s="162">
        <f>(COUNTIF(E376:E378,"OK")/COUNTA(E376:E378))+(COUNTIF(E376:E378,"N/A")/COUNTA(E376:E378))</f>
        <v>1</v>
      </c>
      <c r="F379" s="162">
        <f>(COUNTIF(F376:F378,"OK")/COUNTA(F376:F378))+(COUNTIF(F376:F378,"N/A")/COUNTA(F376:F378))</f>
        <v>1</v>
      </c>
      <c r="G379" s="162">
        <f>(COUNTIF(G376:G378,"OK")/COUNTA(G376:G378))+(COUNTIF(G376:G378,"N/A")/COUNTA(G376:G378))</f>
        <v>1</v>
      </c>
      <c r="H379" s="162">
        <f>(COUNTIF(H376:H378,"OK")/COUNTA(H376:H378))+(COUNTIF(H376:H378,"N/A")/COUNTA(H376:H378))</f>
        <v>1</v>
      </c>
      <c r="I379" s="162">
        <f>(COUNTIF(I376:I378,"OK")/COUNTA(I376:I378))+(COUNTIF(I376:I378,"N/A")/COUNTA(I376:I378))</f>
        <v>1</v>
      </c>
      <c r="N379" s="196">
        <f>AVERAGE(E379:I379)</f>
        <v>1</v>
      </c>
      <c r="O379" s="128"/>
    </row>
    <row r="380" spans="1:15">
      <c r="B380" s="213"/>
      <c r="C380" s="346"/>
      <c r="D380" s="179"/>
      <c r="E380" s="344"/>
      <c r="F380" s="344"/>
      <c r="G380" s="344"/>
      <c r="H380" s="344"/>
      <c r="I380" s="344"/>
      <c r="N380" s="345"/>
      <c r="O380" s="128"/>
    </row>
    <row r="381" spans="1:15">
      <c r="B381" s="213" t="s">
        <v>304</v>
      </c>
      <c r="C381" s="312" t="s">
        <v>305</v>
      </c>
      <c r="E381" s="128" t="s">
        <v>15</v>
      </c>
      <c r="F381" s="301" t="s">
        <v>15</v>
      </c>
      <c r="G381" s="301" t="s">
        <v>15</v>
      </c>
      <c r="H381" s="128" t="s">
        <v>15</v>
      </c>
      <c r="I381" s="128" t="s">
        <v>15</v>
      </c>
      <c r="O381" s="125" t="s">
        <v>15</v>
      </c>
    </row>
    <row r="382" spans="1:15">
      <c r="C382" s="312" t="s">
        <v>306</v>
      </c>
      <c r="E382" s="128" t="s">
        <v>15</v>
      </c>
      <c r="F382" s="128" t="s">
        <v>15</v>
      </c>
      <c r="G382" s="128" t="s">
        <v>15</v>
      </c>
      <c r="H382" s="128" t="s">
        <v>15</v>
      </c>
      <c r="I382" s="128" t="s">
        <v>15</v>
      </c>
      <c r="O382" s="134" t="s">
        <v>19</v>
      </c>
    </row>
    <row r="383" spans="1:15">
      <c r="C383" s="312" t="s">
        <v>307</v>
      </c>
      <c r="E383" s="166" t="s">
        <v>15</v>
      </c>
      <c r="F383" s="301" t="s">
        <v>15</v>
      </c>
      <c r="G383" s="301" t="s">
        <v>15</v>
      </c>
      <c r="H383" s="166" t="s">
        <v>15</v>
      </c>
      <c r="I383" s="166" t="s">
        <v>15</v>
      </c>
      <c r="O383" s="134" t="s">
        <v>19</v>
      </c>
    </row>
    <row r="384" spans="1:15">
      <c r="C384" s="115"/>
      <c r="E384" s="162">
        <f>(COUNTIF(E381:E383,"OK")/COUNTA(E381:E383))+(COUNTIF(E381:E383,"N/A")/COUNTA(E381:E383))</f>
        <v>1</v>
      </c>
      <c r="F384" s="162">
        <f t="shared" ref="F384:I384" si="27">(COUNTIF(F381:F383,"OK")/COUNTA(F381:F383))+(COUNTIF(F381:F383,"N/A")/COUNTA(F381:F383))</f>
        <v>1</v>
      </c>
      <c r="G384" s="162">
        <f t="shared" si="27"/>
        <v>1</v>
      </c>
      <c r="H384" s="162">
        <f t="shared" si="27"/>
        <v>1</v>
      </c>
      <c r="I384" s="162">
        <f t="shared" si="27"/>
        <v>1</v>
      </c>
      <c r="N384" s="196">
        <f>AVERAGE(E384:I384)</f>
        <v>1</v>
      </c>
      <c r="O384" s="128"/>
    </row>
    <row r="385" spans="2:19">
      <c r="O385" s="128"/>
    </row>
    <row r="386" spans="2:19">
      <c r="O386" s="128"/>
    </row>
    <row r="387" spans="2:19">
      <c r="B387" s="354" t="s">
        <v>125</v>
      </c>
      <c r="C387" s="201" t="s">
        <v>222</v>
      </c>
      <c r="D387" s="170"/>
      <c r="E387" s="126">
        <v>1</v>
      </c>
      <c r="K387" s="355" t="s">
        <v>125</v>
      </c>
      <c r="L387" s="356"/>
      <c r="N387" s="173">
        <f>+AVERAGE(E387:E388:E389)</f>
        <v>0.66666666666666663</v>
      </c>
      <c r="O387" s="128"/>
    </row>
    <row r="388" spans="2:19">
      <c r="B388" s="354"/>
      <c r="C388" s="201" t="s">
        <v>223</v>
      </c>
      <c r="D388" s="170"/>
      <c r="E388" s="126">
        <v>1</v>
      </c>
      <c r="O388" s="128"/>
    </row>
    <row r="389" spans="2:19">
      <c r="B389" s="354"/>
      <c r="C389" s="201" t="s">
        <v>224</v>
      </c>
      <c r="D389" s="175"/>
      <c r="E389" s="126">
        <v>0</v>
      </c>
      <c r="M389" s="357" t="s">
        <v>96</v>
      </c>
      <c r="N389" s="359">
        <f>AVERAGE(N374,N379,N384,N387)</f>
        <v>0.84413580246913578</v>
      </c>
      <c r="O389" s="128"/>
    </row>
    <row r="390" spans="2:19">
      <c r="B390" s="176"/>
      <c r="C390" s="176"/>
      <c r="D390" s="177"/>
      <c r="E390" s="119"/>
      <c r="M390" s="358"/>
      <c r="N390" s="360"/>
      <c r="O390" s="128"/>
    </row>
    <row r="391" spans="2:19">
      <c r="O391" s="128"/>
      <c r="S391" s="119" t="s">
        <v>308</v>
      </c>
    </row>
    <row r="392" spans="2:19">
      <c r="O392" s="128"/>
    </row>
    <row r="393" spans="2:19">
      <c r="C393" s="179"/>
      <c r="E393" s="166"/>
      <c r="O393" s="128"/>
    </row>
    <row r="394" spans="2:19">
      <c r="C394" s="209"/>
      <c r="D394" s="119" t="s">
        <v>87</v>
      </c>
      <c r="E394" s="166"/>
      <c r="O394" s="128"/>
    </row>
    <row r="395" spans="2:19">
      <c r="C395" s="180"/>
      <c r="D395" s="119" t="s">
        <v>163</v>
      </c>
      <c r="O395" s="128"/>
    </row>
    <row r="396" spans="2:19">
      <c r="C396" s="181"/>
      <c r="D396" s="119" t="s">
        <v>130</v>
      </c>
      <c r="O396" s="128"/>
    </row>
    <row r="397" spans="2:19">
      <c r="C397" s="183"/>
      <c r="D397" s="119" t="s">
        <v>131</v>
      </c>
      <c r="O397" s="128"/>
    </row>
    <row r="398" spans="2:19">
      <c r="C398" s="339"/>
      <c r="D398" s="119" t="s">
        <v>309</v>
      </c>
      <c r="O398" s="128"/>
    </row>
    <row r="399" spans="2:19">
      <c r="O399" s="128"/>
    </row>
    <row r="400" spans="2:19">
      <c r="O400" s="128"/>
    </row>
    <row r="401" spans="15:15">
      <c r="O401" s="128"/>
    </row>
    <row r="402" spans="15:15">
      <c r="O402" s="128"/>
    </row>
    <row r="403" spans="15:15">
      <c r="O403" s="128"/>
    </row>
    <row r="404" spans="15:15">
      <c r="O404" s="128"/>
    </row>
    <row r="405" spans="15:15">
      <c r="O405" s="128"/>
    </row>
    <row r="406" spans="15:15">
      <c r="O406" s="128"/>
    </row>
    <row r="407" spans="15:15">
      <c r="O407" s="128"/>
    </row>
    <row r="408" spans="15:15">
      <c r="O408" s="128"/>
    </row>
    <row r="409" spans="15:15">
      <c r="O409" s="128"/>
    </row>
    <row r="410" spans="15:15">
      <c r="O410" s="128"/>
    </row>
    <row r="411" spans="15:15">
      <c r="O411" s="128"/>
    </row>
    <row r="412" spans="15:15">
      <c r="O412" s="128"/>
    </row>
    <row r="413" spans="15:15">
      <c r="O413" s="128"/>
    </row>
    <row r="414" spans="15:15">
      <c r="O414" s="128"/>
    </row>
    <row r="415" spans="15:15">
      <c r="O415" s="128"/>
    </row>
    <row r="416" spans="15:15">
      <c r="O416" s="128"/>
    </row>
    <row r="417" spans="15:15">
      <c r="O417" s="128"/>
    </row>
    <row r="418" spans="15:15">
      <c r="O418" s="128"/>
    </row>
    <row r="419" spans="15:15">
      <c r="O419" s="128"/>
    </row>
    <row r="420" spans="15:15">
      <c r="O420" s="128"/>
    </row>
    <row r="421" spans="15:15">
      <c r="O421" s="128"/>
    </row>
    <row r="422" spans="15:15">
      <c r="O422" s="128"/>
    </row>
    <row r="423" spans="15:15">
      <c r="O423" s="128"/>
    </row>
    <row r="424" spans="15:15">
      <c r="O424" s="128"/>
    </row>
    <row r="425" spans="15:15">
      <c r="O425" s="128"/>
    </row>
    <row r="426" spans="15:15">
      <c r="O426" s="128"/>
    </row>
    <row r="427" spans="15:15">
      <c r="O427" s="128"/>
    </row>
    <row r="428" spans="15:15">
      <c r="O428" s="128"/>
    </row>
    <row r="429" spans="15:15">
      <c r="O429" s="128"/>
    </row>
    <row r="430" spans="15:15">
      <c r="O430" s="128"/>
    </row>
    <row r="431" spans="15:15">
      <c r="O431" s="128"/>
    </row>
    <row r="432" spans="15:15">
      <c r="O432" s="128"/>
    </row>
    <row r="433" spans="15:15">
      <c r="O433" s="128"/>
    </row>
    <row r="434" spans="15:15">
      <c r="O434" s="128"/>
    </row>
    <row r="435" spans="15:15">
      <c r="O435" s="128"/>
    </row>
    <row r="436" spans="15:15">
      <c r="O436" s="128"/>
    </row>
    <row r="437" spans="15:15">
      <c r="O437" s="128"/>
    </row>
    <row r="438" spans="15:15">
      <c r="O438" s="128"/>
    </row>
    <row r="439" spans="15:15">
      <c r="O439" s="128"/>
    </row>
    <row r="440" spans="15:15">
      <c r="O440" s="128"/>
    </row>
    <row r="441" spans="15:15">
      <c r="O441" s="128"/>
    </row>
    <row r="442" spans="15:15">
      <c r="O442" s="128"/>
    </row>
    <row r="443" spans="15:15">
      <c r="O443" s="128"/>
    </row>
    <row r="444" spans="15:15">
      <c r="O444" s="128"/>
    </row>
    <row r="445" spans="15:15">
      <c r="O445" s="128"/>
    </row>
    <row r="446" spans="15:15">
      <c r="O446" s="128"/>
    </row>
    <row r="447" spans="15:15">
      <c r="O447" s="128"/>
    </row>
    <row r="448" spans="15:15">
      <c r="O448" s="128"/>
    </row>
    <row r="449" spans="15:15">
      <c r="O449" s="128"/>
    </row>
    <row r="450" spans="15:15">
      <c r="O450" s="128"/>
    </row>
    <row r="451" spans="15:15">
      <c r="O451" s="128"/>
    </row>
    <row r="452" spans="15:15">
      <c r="O452" s="128"/>
    </row>
    <row r="453" spans="15:15">
      <c r="O453" s="128"/>
    </row>
    <row r="454" spans="15:15">
      <c r="O454" s="128"/>
    </row>
    <row r="455" spans="15:15">
      <c r="O455" s="128"/>
    </row>
    <row r="456" spans="15:15">
      <c r="O456" s="128"/>
    </row>
    <row r="457" spans="15:15">
      <c r="O457" s="128"/>
    </row>
    <row r="458" spans="15:15">
      <c r="O458" s="128"/>
    </row>
    <row r="459" spans="15:15">
      <c r="O459" s="128"/>
    </row>
    <row r="460" spans="15:15">
      <c r="O460" s="128"/>
    </row>
    <row r="461" spans="15:15">
      <c r="O461" s="128"/>
    </row>
    <row r="462" spans="15:15">
      <c r="O462" s="128"/>
    </row>
    <row r="463" spans="15:15">
      <c r="O463" s="128"/>
    </row>
    <row r="464" spans="15:15">
      <c r="O464" s="128"/>
    </row>
    <row r="465" spans="15:15">
      <c r="O465" s="128"/>
    </row>
    <row r="466" spans="15:15">
      <c r="O466" s="128"/>
    </row>
    <row r="467" spans="15:15">
      <c r="O467" s="128"/>
    </row>
    <row r="468" spans="15:15">
      <c r="O468" s="128"/>
    </row>
    <row r="469" spans="15:15">
      <c r="O469" s="128"/>
    </row>
    <row r="470" spans="15:15">
      <c r="O470" s="128"/>
    </row>
    <row r="471" spans="15:15">
      <c r="O471" s="128"/>
    </row>
    <row r="472" spans="15:15">
      <c r="O472" s="128"/>
    </row>
    <row r="473" spans="15:15">
      <c r="O473" s="128"/>
    </row>
    <row r="474" spans="15:15">
      <c r="O474" s="128"/>
    </row>
    <row r="475" spans="15:15">
      <c r="O475" s="128"/>
    </row>
    <row r="476" spans="15:15">
      <c r="O476" s="128"/>
    </row>
    <row r="477" spans="15:15">
      <c r="O477" s="128"/>
    </row>
    <row r="478" spans="15:15">
      <c r="O478" s="128"/>
    </row>
    <row r="479" spans="15:15">
      <c r="O479" s="128"/>
    </row>
    <row r="480" spans="15:15">
      <c r="O480" s="128"/>
    </row>
    <row r="481" spans="15:15">
      <c r="O481" s="128"/>
    </row>
    <row r="482" spans="15:15">
      <c r="O482" s="128"/>
    </row>
    <row r="483" spans="15:15">
      <c r="O483" s="128"/>
    </row>
    <row r="484" spans="15:15">
      <c r="O484" s="128"/>
    </row>
    <row r="485" spans="15:15">
      <c r="O485" s="128"/>
    </row>
    <row r="486" spans="15:15">
      <c r="O486" s="128"/>
    </row>
    <row r="487" spans="15:15">
      <c r="O487" s="128"/>
    </row>
    <row r="488" spans="15:15">
      <c r="O488" s="128"/>
    </row>
    <row r="489" spans="15:15">
      <c r="O489" s="128"/>
    </row>
    <row r="490" spans="15:15">
      <c r="O490" s="128"/>
    </row>
    <row r="491" spans="15:15">
      <c r="O491" s="128"/>
    </row>
    <row r="492" spans="15:15">
      <c r="O492" s="128"/>
    </row>
    <row r="493" spans="15:15">
      <c r="O493" s="128"/>
    </row>
    <row r="494" spans="15:15">
      <c r="O494" s="128"/>
    </row>
    <row r="495" spans="15:15">
      <c r="O495" s="128"/>
    </row>
    <row r="496" spans="15:15">
      <c r="O496" s="128"/>
    </row>
    <row r="497" spans="15:15">
      <c r="O497" s="128"/>
    </row>
    <row r="498" spans="15:15">
      <c r="O498" s="128"/>
    </row>
    <row r="499" spans="15:15">
      <c r="O499" s="128"/>
    </row>
    <row r="500" spans="15:15">
      <c r="O500" s="128"/>
    </row>
    <row r="501" spans="15:15">
      <c r="O501" s="128"/>
    </row>
    <row r="502" spans="15:15">
      <c r="O502" s="128"/>
    </row>
    <row r="503" spans="15:15">
      <c r="O503" s="128"/>
    </row>
    <row r="504" spans="15:15">
      <c r="O504" s="128"/>
    </row>
    <row r="505" spans="15:15">
      <c r="O505" s="128"/>
    </row>
    <row r="506" spans="15:15">
      <c r="O506" s="128"/>
    </row>
    <row r="507" spans="15:15">
      <c r="O507" s="128"/>
    </row>
    <row r="508" spans="15:15">
      <c r="O508" s="128"/>
    </row>
    <row r="509" spans="15:15">
      <c r="O509" s="128"/>
    </row>
    <row r="510" spans="15:15">
      <c r="O510" s="128"/>
    </row>
    <row r="511" spans="15:15">
      <c r="O511" s="128"/>
    </row>
    <row r="512" spans="15:15">
      <c r="O512" s="128"/>
    </row>
    <row r="513" spans="15:15">
      <c r="O513" s="128"/>
    </row>
    <row r="514" spans="15:15">
      <c r="O514" s="128"/>
    </row>
    <row r="515" spans="15:15">
      <c r="O515" s="128"/>
    </row>
    <row r="516" spans="15:15">
      <c r="O516" s="128"/>
    </row>
    <row r="517" spans="15:15">
      <c r="O517" s="128"/>
    </row>
    <row r="518" spans="15:15">
      <c r="O518" s="128"/>
    </row>
    <row r="519" spans="15:15">
      <c r="O519" s="128"/>
    </row>
    <row r="520" spans="15:15">
      <c r="O520" s="128"/>
    </row>
    <row r="521" spans="15:15">
      <c r="O521" s="128"/>
    </row>
    <row r="522" spans="15:15">
      <c r="O522" s="128"/>
    </row>
    <row r="523" spans="15:15">
      <c r="O523" s="128"/>
    </row>
    <row r="524" spans="15:15">
      <c r="O524" s="128"/>
    </row>
    <row r="525" spans="15:15">
      <c r="O525" s="128"/>
    </row>
    <row r="526" spans="15:15">
      <c r="O526" s="128"/>
    </row>
    <row r="527" spans="15:15">
      <c r="O527" s="128"/>
    </row>
    <row r="528" spans="15:15">
      <c r="O528" s="128"/>
    </row>
    <row r="529" spans="15:15">
      <c r="O529" s="128"/>
    </row>
    <row r="530" spans="15:15">
      <c r="O530" s="128"/>
    </row>
    <row r="531" spans="15:15">
      <c r="O531" s="128"/>
    </row>
    <row r="532" spans="15:15">
      <c r="O532" s="128"/>
    </row>
    <row r="533" spans="15:15">
      <c r="O533" s="128"/>
    </row>
    <row r="534" spans="15:15">
      <c r="O534" s="128"/>
    </row>
    <row r="535" spans="15:15">
      <c r="O535" s="128"/>
    </row>
    <row r="536" spans="15:15">
      <c r="O536" s="128"/>
    </row>
    <row r="537" spans="15:15">
      <c r="O537" s="128"/>
    </row>
    <row r="538" spans="15:15">
      <c r="O538" s="128"/>
    </row>
    <row r="539" spans="15:15">
      <c r="O539" s="128"/>
    </row>
    <row r="540" spans="15:15">
      <c r="O540" s="128"/>
    </row>
    <row r="541" spans="15:15">
      <c r="O541" s="128"/>
    </row>
    <row r="542" spans="15:15">
      <c r="O542" s="128"/>
    </row>
    <row r="543" spans="15:15">
      <c r="O543" s="128"/>
    </row>
    <row r="544" spans="15:15">
      <c r="O544" s="128"/>
    </row>
    <row r="545" spans="15:15">
      <c r="O545" s="128"/>
    </row>
    <row r="546" spans="15:15">
      <c r="O546" s="128"/>
    </row>
    <row r="547" spans="15:15">
      <c r="O547" s="128"/>
    </row>
    <row r="548" spans="15:15">
      <c r="O548" s="128"/>
    </row>
    <row r="549" spans="15:15">
      <c r="O549" s="128"/>
    </row>
    <row r="550" spans="15:15">
      <c r="O550" s="128"/>
    </row>
    <row r="551" spans="15:15">
      <c r="O551" s="128"/>
    </row>
    <row r="552" spans="15:15">
      <c r="O552" s="128"/>
    </row>
    <row r="553" spans="15:15">
      <c r="O553" s="128"/>
    </row>
    <row r="554" spans="15:15">
      <c r="O554" s="128"/>
    </row>
    <row r="555" spans="15:15">
      <c r="O555" s="128"/>
    </row>
    <row r="556" spans="15:15">
      <c r="O556" s="128"/>
    </row>
    <row r="557" spans="15:15">
      <c r="O557" s="128"/>
    </row>
    <row r="558" spans="15:15">
      <c r="O558" s="128"/>
    </row>
    <row r="559" spans="15:15">
      <c r="O559" s="128"/>
    </row>
    <row r="560" spans="15:15">
      <c r="O560" s="128"/>
    </row>
    <row r="561" spans="15:15">
      <c r="O561" s="128"/>
    </row>
    <row r="562" spans="15:15">
      <c r="O562" s="128"/>
    </row>
    <row r="563" spans="15:15">
      <c r="O563" s="128"/>
    </row>
    <row r="564" spans="15:15">
      <c r="O564" s="128"/>
    </row>
    <row r="565" spans="15:15">
      <c r="O565" s="128"/>
    </row>
    <row r="566" spans="15:15">
      <c r="O566" s="128"/>
    </row>
    <row r="567" spans="15:15">
      <c r="O567" s="128"/>
    </row>
    <row r="568" spans="15:15">
      <c r="O568" s="128"/>
    </row>
    <row r="569" spans="15:15">
      <c r="O569" s="128"/>
    </row>
    <row r="570" spans="15:15">
      <c r="O570" s="128"/>
    </row>
    <row r="571" spans="15:15">
      <c r="O571" s="128"/>
    </row>
    <row r="572" spans="15:15">
      <c r="O572" s="128"/>
    </row>
    <row r="573" spans="15:15">
      <c r="O573" s="128"/>
    </row>
    <row r="574" spans="15:15">
      <c r="O574" s="128"/>
    </row>
    <row r="575" spans="15:15">
      <c r="O575" s="128"/>
    </row>
    <row r="576" spans="15:15">
      <c r="O576" s="128"/>
    </row>
    <row r="577" spans="15:15">
      <c r="O577" s="128"/>
    </row>
    <row r="578" spans="15:15">
      <c r="O578" s="128"/>
    </row>
    <row r="579" spans="15:15">
      <c r="O579" s="128"/>
    </row>
    <row r="580" spans="15:15">
      <c r="O580" s="128"/>
    </row>
    <row r="581" spans="15:15">
      <c r="O581" s="128"/>
    </row>
    <row r="582" spans="15:15">
      <c r="O582" s="128"/>
    </row>
    <row r="583" spans="15:15">
      <c r="O583" s="128"/>
    </row>
    <row r="584" spans="15:15">
      <c r="O584" s="128"/>
    </row>
    <row r="585" spans="15:15">
      <c r="O585" s="128"/>
    </row>
    <row r="586" spans="15:15">
      <c r="O586" s="128"/>
    </row>
    <row r="587" spans="15:15">
      <c r="O587" s="128"/>
    </row>
    <row r="588" spans="15:15">
      <c r="O588" s="128"/>
    </row>
    <row r="589" spans="15:15">
      <c r="O589" s="128"/>
    </row>
    <row r="590" spans="15:15">
      <c r="O590" s="128"/>
    </row>
    <row r="591" spans="15:15">
      <c r="O591" s="128"/>
    </row>
    <row r="592" spans="15:15">
      <c r="O592" s="128"/>
    </row>
    <row r="593" spans="15:15">
      <c r="O593" s="128"/>
    </row>
    <row r="594" spans="15:15">
      <c r="O594" s="128"/>
    </row>
    <row r="595" spans="15:15">
      <c r="O595" s="128"/>
    </row>
    <row r="596" spans="15:15">
      <c r="O596" s="128"/>
    </row>
    <row r="597" spans="15:15">
      <c r="O597" s="128"/>
    </row>
    <row r="598" spans="15:15">
      <c r="O598" s="128"/>
    </row>
    <row r="599" spans="15:15">
      <c r="O599" s="128"/>
    </row>
    <row r="600" spans="15:15">
      <c r="O600" s="128"/>
    </row>
    <row r="601" spans="15:15">
      <c r="O601" s="128"/>
    </row>
    <row r="602" spans="15:15">
      <c r="O602" s="128"/>
    </row>
    <row r="603" spans="15:15">
      <c r="O603" s="128"/>
    </row>
    <row r="604" spans="15:15">
      <c r="O604" s="128"/>
    </row>
    <row r="605" spans="15:15">
      <c r="O605" s="128"/>
    </row>
    <row r="606" spans="15:15">
      <c r="O606" s="128"/>
    </row>
    <row r="607" spans="15:15">
      <c r="O607" s="128"/>
    </row>
    <row r="608" spans="15:15">
      <c r="O608" s="128"/>
    </row>
    <row r="609" spans="15:15">
      <c r="O609" s="128"/>
    </row>
    <row r="610" spans="15:15">
      <c r="O610" s="128"/>
    </row>
    <row r="611" spans="15:15">
      <c r="O611" s="128"/>
    </row>
    <row r="612" spans="15:15">
      <c r="O612" s="128"/>
    </row>
    <row r="613" spans="15:15">
      <c r="O613" s="128"/>
    </row>
  </sheetData>
  <autoFilter ref="A1:S1" xr:uid="{868D6E75-3724-45C8-A6E8-557ED751683B}"/>
  <mergeCells count="49">
    <mergeCell ref="B2:B18"/>
    <mergeCell ref="B25:B27"/>
    <mergeCell ref="B20:B23"/>
    <mergeCell ref="A2:A27"/>
    <mergeCell ref="B32:B45"/>
    <mergeCell ref="A32:A37"/>
    <mergeCell ref="N348:N349"/>
    <mergeCell ref="A150:O150"/>
    <mergeCell ref="B99:B101"/>
    <mergeCell ref="A109:A111"/>
    <mergeCell ref="B139:B141"/>
    <mergeCell ref="M141:M142"/>
    <mergeCell ref="K139:L139"/>
    <mergeCell ref="A108:O108"/>
    <mergeCell ref="N233:N234"/>
    <mergeCell ref="A319:O319"/>
    <mergeCell ref="B231:B233"/>
    <mergeCell ref="K231:L231"/>
    <mergeCell ref="M233:M234"/>
    <mergeCell ref="B184:B186"/>
    <mergeCell ref="K184:L184"/>
    <mergeCell ref="M186:M187"/>
    <mergeCell ref="M66:M67"/>
    <mergeCell ref="A31:O31"/>
    <mergeCell ref="B47:B56"/>
    <mergeCell ref="A68:O68"/>
    <mergeCell ref="M102:M103"/>
    <mergeCell ref="B91:B93"/>
    <mergeCell ref="A241:A243"/>
    <mergeCell ref="A320:A323"/>
    <mergeCell ref="B346:B348"/>
    <mergeCell ref="A240:N240"/>
    <mergeCell ref="B274:B276"/>
    <mergeCell ref="K274:L274"/>
    <mergeCell ref="M276:M277"/>
    <mergeCell ref="N276:N277"/>
    <mergeCell ref="A282:N282"/>
    <mergeCell ref="B311:B313"/>
    <mergeCell ref="K311:L311"/>
    <mergeCell ref="M313:M314"/>
    <mergeCell ref="N313:N314"/>
    <mergeCell ref="A283:A285"/>
    <mergeCell ref="K346:L346"/>
    <mergeCell ref="M348:M349"/>
    <mergeCell ref="B387:B389"/>
    <mergeCell ref="K387:L387"/>
    <mergeCell ref="M389:M390"/>
    <mergeCell ref="N389:N390"/>
    <mergeCell ref="B355:O355"/>
  </mergeCells>
  <conditionalFormatting sqref="E101 B99 E100:K100 E98: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C302 C307 D2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E141 B1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B1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:E233 B2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:E276 B2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3 B3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:E348 B3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E389 B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3:I3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8:I3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:I3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:I3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:I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I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M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M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M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M4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M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M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M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M9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M1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M1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:M1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M17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:M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M1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M2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:M2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:M2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M2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M2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M27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7:M2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:M3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M3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3:M3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9:M3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3" orientation="landscape" r:id="rId1"/>
  <headerFooter>
    <oddFooter>&amp;C&amp;1#&amp;"Calibri"&amp;10&amp;K000000Schlumberger-Private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9B8E-9007-43ED-8828-1BF41925C411}">
  <dimension ref="A1:T202"/>
  <sheetViews>
    <sheetView topLeftCell="A160" zoomScale="80" zoomScaleNormal="80" workbookViewId="0">
      <selection activeCell="B197" sqref="A197:XFD197"/>
    </sheetView>
  </sheetViews>
  <sheetFormatPr defaultColWidth="17.140625" defaultRowHeight="13.15"/>
  <cols>
    <col min="1" max="1" width="17.140625" style="68"/>
    <col min="2" max="2" width="17.140625" style="65"/>
    <col min="3" max="3" width="24.85546875" style="68" hidden="1" customWidth="1"/>
    <col min="4" max="4" width="15.5703125" style="69" hidden="1" customWidth="1"/>
    <col min="5" max="5" width="12" style="69" bestFit="1" customWidth="1"/>
    <col min="6" max="6" width="17.140625" style="69" customWidth="1"/>
    <col min="7" max="7" width="38.85546875" style="68" bestFit="1" customWidth="1"/>
    <col min="8" max="8" width="17.140625" style="68"/>
    <col min="9" max="9" width="18.85546875" style="68" customWidth="1"/>
    <col min="10" max="10" width="18.140625" style="68" customWidth="1"/>
    <col min="11" max="11" width="19.5703125" style="68" customWidth="1"/>
    <col min="12" max="14" width="17.140625" style="65"/>
    <col min="15" max="19" width="6.140625" style="65" customWidth="1"/>
    <col min="20" max="16384" width="17.140625" style="65"/>
  </cols>
  <sheetData>
    <row r="1" spans="1:11" s="67" customFormat="1">
      <c r="A1" s="66" t="s">
        <v>310</v>
      </c>
      <c r="B1" s="66" t="s">
        <v>1</v>
      </c>
      <c r="C1" s="66" t="s">
        <v>311</v>
      </c>
      <c r="D1" s="66" t="s">
        <v>312</v>
      </c>
      <c r="E1" s="66" t="s">
        <v>2</v>
      </c>
      <c r="F1" s="66"/>
      <c r="G1" s="66" t="s">
        <v>313</v>
      </c>
      <c r="H1" s="66"/>
      <c r="I1" s="66"/>
      <c r="J1" s="66"/>
      <c r="K1" s="66"/>
    </row>
    <row r="2" spans="1:11">
      <c r="A2" s="401" t="s">
        <v>192</v>
      </c>
      <c r="B2" s="65" t="s">
        <v>14</v>
      </c>
      <c r="C2" s="68" t="s">
        <v>314</v>
      </c>
      <c r="E2" s="69" t="s">
        <v>315</v>
      </c>
      <c r="G2" s="68" t="s">
        <v>316</v>
      </c>
    </row>
    <row r="3" spans="1:11" ht="26.45">
      <c r="A3" s="402"/>
      <c r="B3" s="70" t="s">
        <v>317</v>
      </c>
      <c r="C3" s="71" t="s">
        <v>318</v>
      </c>
      <c r="E3" s="72"/>
      <c r="F3" s="72"/>
      <c r="G3" s="73" t="s">
        <v>319</v>
      </c>
      <c r="H3" s="73"/>
    </row>
    <row r="4" spans="1:11">
      <c r="A4" s="402"/>
      <c r="B4" s="65" t="s">
        <v>320</v>
      </c>
      <c r="C4" s="68" t="s">
        <v>314</v>
      </c>
      <c r="E4" s="74" t="s">
        <v>321</v>
      </c>
      <c r="F4" s="74"/>
      <c r="G4" s="68" t="s">
        <v>316</v>
      </c>
    </row>
    <row r="5" spans="1:11">
      <c r="A5" s="402"/>
      <c r="B5" s="75" t="s">
        <v>295</v>
      </c>
      <c r="C5" s="76" t="s">
        <v>322</v>
      </c>
      <c r="E5" s="77"/>
      <c r="F5" s="77"/>
      <c r="G5" s="68" t="s">
        <v>316</v>
      </c>
    </row>
    <row r="6" spans="1:11">
      <c r="A6" s="402"/>
      <c r="B6" s="75" t="s">
        <v>18</v>
      </c>
      <c r="C6" s="76" t="s">
        <v>314</v>
      </c>
      <c r="E6" s="77" t="s">
        <v>323</v>
      </c>
      <c r="F6" s="77"/>
      <c r="G6" s="68" t="s">
        <v>316</v>
      </c>
    </row>
    <row r="7" spans="1:11">
      <c r="A7" s="402"/>
      <c r="B7" s="75" t="s">
        <v>24</v>
      </c>
      <c r="C7" s="76" t="s">
        <v>318</v>
      </c>
      <c r="E7" s="77" t="s">
        <v>324</v>
      </c>
      <c r="F7" s="77"/>
      <c r="G7" s="68" t="s">
        <v>316</v>
      </c>
    </row>
    <row r="8" spans="1:11">
      <c r="A8" s="420"/>
      <c r="B8" s="70" t="s">
        <v>29</v>
      </c>
      <c r="C8" s="71" t="s">
        <v>325</v>
      </c>
      <c r="E8" s="72" t="s">
        <v>326</v>
      </c>
      <c r="F8" s="72"/>
      <c r="G8" s="68" t="s">
        <v>316</v>
      </c>
    </row>
    <row r="9" spans="1:11">
      <c r="A9" s="429" t="s">
        <v>193</v>
      </c>
      <c r="B9" s="65" t="s">
        <v>30</v>
      </c>
      <c r="C9" s="68" t="s">
        <v>314</v>
      </c>
      <c r="E9" s="69" t="s">
        <v>327</v>
      </c>
      <c r="G9" s="78" t="s">
        <v>328</v>
      </c>
      <c r="H9" s="78"/>
    </row>
    <row r="10" spans="1:11">
      <c r="A10" s="429"/>
      <c r="B10" s="75" t="s">
        <v>299</v>
      </c>
      <c r="C10" s="76" t="s">
        <v>318</v>
      </c>
      <c r="E10" s="77" t="s">
        <v>329</v>
      </c>
      <c r="F10" s="77"/>
      <c r="G10" s="68" t="s">
        <v>316</v>
      </c>
    </row>
    <row r="11" spans="1:11">
      <c r="A11" s="429"/>
      <c r="B11" s="65" t="s">
        <v>32</v>
      </c>
      <c r="C11" s="68" t="s">
        <v>314</v>
      </c>
      <c r="E11" s="69" t="s">
        <v>327</v>
      </c>
      <c r="G11" s="78" t="s">
        <v>328</v>
      </c>
      <c r="H11" s="78"/>
    </row>
    <row r="12" spans="1:11">
      <c r="A12" s="429"/>
      <c r="B12" s="65" t="s">
        <v>21</v>
      </c>
      <c r="C12" s="68" t="s">
        <v>314</v>
      </c>
      <c r="E12" s="69" t="s">
        <v>329</v>
      </c>
      <c r="G12" s="79" t="s">
        <v>330</v>
      </c>
      <c r="H12" s="79"/>
    </row>
    <row r="13" spans="1:11">
      <c r="A13" s="429"/>
      <c r="B13" s="65" t="s">
        <v>26</v>
      </c>
      <c r="C13" s="68" t="s">
        <v>318</v>
      </c>
      <c r="E13" s="69" t="s">
        <v>331</v>
      </c>
      <c r="G13" s="68" t="s">
        <v>332</v>
      </c>
    </row>
    <row r="14" spans="1:11">
      <c r="A14" s="429"/>
      <c r="B14" s="75" t="s">
        <v>20</v>
      </c>
      <c r="C14" s="76" t="s">
        <v>333</v>
      </c>
      <c r="E14" s="77" t="s">
        <v>334</v>
      </c>
      <c r="F14" s="77"/>
      <c r="G14" s="68" t="s">
        <v>332</v>
      </c>
    </row>
    <row r="15" spans="1:11" ht="15" customHeight="1">
      <c r="A15" s="430" t="s">
        <v>335</v>
      </c>
      <c r="B15" s="65" t="s">
        <v>33</v>
      </c>
      <c r="C15" s="68" t="s">
        <v>322</v>
      </c>
      <c r="E15" s="69" t="s">
        <v>336</v>
      </c>
      <c r="G15" s="68" t="s">
        <v>337</v>
      </c>
    </row>
    <row r="16" spans="1:11" ht="15" customHeight="1">
      <c r="A16" s="431"/>
      <c r="B16" s="65" t="s">
        <v>338</v>
      </c>
      <c r="C16" s="68" t="s">
        <v>318</v>
      </c>
      <c r="E16" s="69" t="s">
        <v>339</v>
      </c>
      <c r="G16" s="68" t="s">
        <v>340</v>
      </c>
    </row>
    <row r="17" spans="1:13" ht="15" customHeight="1">
      <c r="A17" s="431"/>
      <c r="B17" s="65" t="s">
        <v>341</v>
      </c>
      <c r="C17" s="68" t="s">
        <v>314</v>
      </c>
      <c r="E17" s="69" t="s">
        <v>321</v>
      </c>
      <c r="G17" s="68" t="s">
        <v>342</v>
      </c>
    </row>
    <row r="18" spans="1:13">
      <c r="A18" s="431"/>
      <c r="B18" s="75" t="s">
        <v>343</v>
      </c>
      <c r="C18" s="76" t="s">
        <v>322</v>
      </c>
      <c r="E18" s="77" t="s">
        <v>323</v>
      </c>
      <c r="F18" s="77"/>
      <c r="G18" s="68" t="s">
        <v>332</v>
      </c>
    </row>
    <row r="19" spans="1:13">
      <c r="A19" s="431"/>
      <c r="B19" s="65" t="s">
        <v>33</v>
      </c>
      <c r="C19" s="68" t="s">
        <v>322</v>
      </c>
      <c r="E19" s="69" t="s">
        <v>336</v>
      </c>
      <c r="G19" s="68" t="s">
        <v>316</v>
      </c>
    </row>
    <row r="20" spans="1:13">
      <c r="A20" s="431"/>
      <c r="B20" s="65" t="s">
        <v>338</v>
      </c>
      <c r="C20" s="68" t="s">
        <v>318</v>
      </c>
      <c r="E20" s="69" t="s">
        <v>339</v>
      </c>
      <c r="G20" s="68" t="s">
        <v>316</v>
      </c>
    </row>
    <row r="21" spans="1:13">
      <c r="A21" s="432"/>
      <c r="B21" s="65" t="s">
        <v>341</v>
      </c>
      <c r="C21" s="68" t="s">
        <v>314</v>
      </c>
      <c r="E21" s="69" t="s">
        <v>344</v>
      </c>
      <c r="G21" s="68" t="s">
        <v>316</v>
      </c>
    </row>
    <row r="22" spans="1:13">
      <c r="A22" s="433" t="s">
        <v>49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5"/>
    </row>
    <row r="23" spans="1:13" s="75" customFormat="1">
      <c r="A23" s="66" t="s">
        <v>310</v>
      </c>
      <c r="B23" s="66" t="s">
        <v>1</v>
      </c>
      <c r="C23" s="66" t="s">
        <v>311</v>
      </c>
      <c r="D23" s="66" t="s">
        <v>312</v>
      </c>
      <c r="E23" s="66" t="s">
        <v>2</v>
      </c>
      <c r="F23" s="66"/>
      <c r="G23" s="66" t="s">
        <v>313</v>
      </c>
      <c r="H23" s="66"/>
      <c r="I23" s="66" t="s">
        <v>345</v>
      </c>
      <c r="J23" s="66" t="s">
        <v>346</v>
      </c>
      <c r="K23" s="66"/>
      <c r="L23" s="80" t="s">
        <v>347</v>
      </c>
      <c r="M23" s="80" t="s">
        <v>348</v>
      </c>
    </row>
    <row r="24" spans="1:13" ht="14.45" customHeight="1">
      <c r="A24" s="401" t="s">
        <v>222</v>
      </c>
      <c r="B24" s="65" t="s">
        <v>51</v>
      </c>
      <c r="C24" s="81" t="s">
        <v>314</v>
      </c>
      <c r="D24" s="69" t="s">
        <v>349</v>
      </c>
      <c r="E24" s="69">
        <v>9</v>
      </c>
      <c r="G24" s="68" t="s">
        <v>350</v>
      </c>
      <c r="I24" s="68" t="s">
        <v>256</v>
      </c>
      <c r="J24" s="68" t="s">
        <v>351</v>
      </c>
      <c r="L24" s="65" t="s">
        <v>15</v>
      </c>
      <c r="M24" s="65" t="s">
        <v>352</v>
      </c>
    </row>
    <row r="25" spans="1:13" ht="14.45" customHeight="1">
      <c r="A25" s="402"/>
      <c r="B25" s="65" t="s">
        <v>55</v>
      </c>
      <c r="C25" s="81" t="s">
        <v>314</v>
      </c>
      <c r="D25" s="69" t="s">
        <v>349</v>
      </c>
      <c r="E25" s="69">
        <v>6</v>
      </c>
      <c r="G25" s="68" t="s">
        <v>350</v>
      </c>
      <c r="I25" s="68" t="s">
        <v>256</v>
      </c>
      <c r="J25" s="68" t="s">
        <v>351</v>
      </c>
      <c r="L25" s="65" t="s">
        <v>15</v>
      </c>
      <c r="M25" s="65" t="s">
        <v>352</v>
      </c>
    </row>
    <row r="26" spans="1:13" ht="14.45" customHeight="1">
      <c r="A26" s="402"/>
      <c r="B26" s="70" t="s">
        <v>57</v>
      </c>
      <c r="C26" s="81" t="s">
        <v>353</v>
      </c>
      <c r="D26" s="69" t="s">
        <v>349</v>
      </c>
      <c r="E26" s="69">
        <v>4</v>
      </c>
      <c r="G26" s="68" t="s">
        <v>350</v>
      </c>
      <c r="I26" s="68" t="s">
        <v>256</v>
      </c>
      <c r="J26" s="68" t="s">
        <v>351</v>
      </c>
      <c r="L26" s="65" t="s">
        <v>15</v>
      </c>
      <c r="M26" s="65" t="s">
        <v>352</v>
      </c>
    </row>
    <row r="27" spans="1:13" ht="14.45" customHeight="1">
      <c r="A27" s="402"/>
      <c r="B27" s="70" t="s">
        <v>56</v>
      </c>
      <c r="C27" s="81" t="s">
        <v>353</v>
      </c>
      <c r="D27" s="69" t="s">
        <v>354</v>
      </c>
      <c r="E27" s="69">
        <v>3</v>
      </c>
      <c r="G27" s="68" t="s">
        <v>350</v>
      </c>
      <c r="I27" s="68" t="s">
        <v>256</v>
      </c>
      <c r="J27" s="68" t="s">
        <v>351</v>
      </c>
      <c r="L27" s="65" t="s">
        <v>15</v>
      </c>
      <c r="M27" s="65" t="s">
        <v>352</v>
      </c>
    </row>
    <row r="28" spans="1:13" ht="14.45" customHeight="1">
      <c r="A28" s="402"/>
      <c r="B28" s="65" t="s">
        <v>58</v>
      </c>
      <c r="C28" s="81" t="s">
        <v>318</v>
      </c>
      <c r="D28" s="69" t="s">
        <v>355</v>
      </c>
      <c r="G28" s="68" t="s">
        <v>350</v>
      </c>
      <c r="I28" s="68" t="s">
        <v>256</v>
      </c>
      <c r="J28" s="68" t="s">
        <v>351</v>
      </c>
      <c r="L28" s="65" t="s">
        <v>15</v>
      </c>
      <c r="M28" s="65" t="s">
        <v>352</v>
      </c>
    </row>
    <row r="29" spans="1:13" ht="14.45" customHeight="1">
      <c r="A29" s="402"/>
      <c r="B29" s="65" t="s">
        <v>63</v>
      </c>
      <c r="C29" s="81" t="s">
        <v>322</v>
      </c>
      <c r="D29" s="69" t="s">
        <v>356</v>
      </c>
      <c r="E29" s="69">
        <v>5</v>
      </c>
      <c r="G29" s="68" t="s">
        <v>350</v>
      </c>
      <c r="I29" s="68" t="s">
        <v>256</v>
      </c>
      <c r="J29" s="68" t="s">
        <v>351</v>
      </c>
      <c r="L29" s="65" t="s">
        <v>15</v>
      </c>
      <c r="M29" s="65" t="s">
        <v>352</v>
      </c>
    </row>
    <row r="30" spans="1:13" ht="14.45" customHeight="1">
      <c r="A30" s="402"/>
      <c r="B30" s="75" t="s">
        <v>53</v>
      </c>
      <c r="C30" s="81" t="s">
        <v>357</v>
      </c>
      <c r="D30" s="69" t="s">
        <v>358</v>
      </c>
      <c r="G30" s="68" t="s">
        <v>350</v>
      </c>
      <c r="I30" s="68" t="s">
        <v>256</v>
      </c>
      <c r="J30" s="68" t="s">
        <v>351</v>
      </c>
      <c r="L30" s="65" t="s">
        <v>15</v>
      </c>
      <c r="M30" s="65" t="s">
        <v>352</v>
      </c>
    </row>
    <row r="31" spans="1:13" ht="14.45" customHeight="1">
      <c r="A31" s="402"/>
      <c r="B31" s="75" t="s">
        <v>60</v>
      </c>
      <c r="C31" s="81" t="s">
        <v>314</v>
      </c>
      <c r="D31" s="69" t="s">
        <v>355</v>
      </c>
      <c r="G31" s="68" t="s">
        <v>350</v>
      </c>
      <c r="I31" s="68" t="s">
        <v>256</v>
      </c>
      <c r="J31" s="68" t="s">
        <v>351</v>
      </c>
      <c r="L31" s="65" t="s">
        <v>15</v>
      </c>
      <c r="M31" s="65" t="s">
        <v>352</v>
      </c>
    </row>
    <row r="32" spans="1:13">
      <c r="A32" s="401" t="s">
        <v>223</v>
      </c>
      <c r="B32" s="75" t="s">
        <v>67</v>
      </c>
      <c r="C32" s="81" t="s">
        <v>318</v>
      </c>
      <c r="D32" s="69" t="s">
        <v>355</v>
      </c>
      <c r="G32" s="68" t="s">
        <v>350</v>
      </c>
      <c r="I32" s="68" t="s">
        <v>256</v>
      </c>
      <c r="J32" s="68" t="s">
        <v>351</v>
      </c>
      <c r="L32" s="65" t="s">
        <v>15</v>
      </c>
      <c r="M32" s="65" t="s">
        <v>352</v>
      </c>
    </row>
    <row r="33" spans="1:16" ht="14.45" customHeight="1">
      <c r="A33" s="420"/>
      <c r="B33" s="75" t="s">
        <v>61</v>
      </c>
      <c r="C33" s="81" t="s">
        <v>322</v>
      </c>
      <c r="D33" s="69" t="s">
        <v>356</v>
      </c>
      <c r="E33" s="69">
        <v>2</v>
      </c>
      <c r="G33" s="68" t="s">
        <v>350</v>
      </c>
      <c r="I33" s="68" t="s">
        <v>256</v>
      </c>
      <c r="J33" s="68" t="s">
        <v>351</v>
      </c>
      <c r="L33" s="65" t="s">
        <v>15</v>
      </c>
      <c r="M33" s="65" t="s">
        <v>352</v>
      </c>
    </row>
    <row r="34" spans="1:16">
      <c r="A34" s="401" t="s">
        <v>224</v>
      </c>
      <c r="B34" s="75" t="s">
        <v>64</v>
      </c>
      <c r="C34" s="81" t="s">
        <v>322</v>
      </c>
      <c r="D34" s="69" t="s">
        <v>359</v>
      </c>
      <c r="E34" s="69">
        <v>3</v>
      </c>
      <c r="G34" s="68" t="s">
        <v>350</v>
      </c>
      <c r="I34" s="68" t="s">
        <v>256</v>
      </c>
      <c r="J34" s="68" t="s">
        <v>351</v>
      </c>
      <c r="L34" s="65" t="s">
        <v>15</v>
      </c>
      <c r="M34" s="65" t="s">
        <v>352</v>
      </c>
    </row>
    <row r="35" spans="1:16" ht="14.45" customHeight="1">
      <c r="A35" s="402"/>
      <c r="B35" s="75" t="s">
        <v>89</v>
      </c>
      <c r="C35" s="81" t="s">
        <v>353</v>
      </c>
      <c r="D35" s="69" t="s">
        <v>360</v>
      </c>
      <c r="E35" s="69">
        <v>3</v>
      </c>
      <c r="G35" s="68" t="s">
        <v>350</v>
      </c>
      <c r="I35" s="68" t="s">
        <v>256</v>
      </c>
      <c r="J35" s="68" t="s">
        <v>351</v>
      </c>
      <c r="L35" s="65" t="s">
        <v>15</v>
      </c>
      <c r="M35" s="65" t="s">
        <v>352</v>
      </c>
    </row>
    <row r="36" spans="1:16">
      <c r="A36" s="402"/>
      <c r="B36" s="75" t="s">
        <v>66</v>
      </c>
      <c r="C36" s="68" t="s">
        <v>322</v>
      </c>
      <c r="D36" s="69" t="s">
        <v>361</v>
      </c>
      <c r="E36" s="69">
        <v>3</v>
      </c>
      <c r="G36" s="68" t="s">
        <v>350</v>
      </c>
      <c r="I36" s="68" t="s">
        <v>256</v>
      </c>
      <c r="J36" s="68" t="s">
        <v>351</v>
      </c>
      <c r="L36" s="65" t="s">
        <v>15</v>
      </c>
      <c r="M36" s="65" t="s">
        <v>352</v>
      </c>
    </row>
    <row r="37" spans="1:16">
      <c r="A37" s="420"/>
      <c r="B37" s="70" t="s">
        <v>90</v>
      </c>
      <c r="C37" s="68" t="s">
        <v>322</v>
      </c>
      <c r="D37" s="69" t="s">
        <v>362</v>
      </c>
      <c r="E37" s="69">
        <v>1</v>
      </c>
      <c r="G37" s="68" t="s">
        <v>350</v>
      </c>
      <c r="I37" s="68" t="s">
        <v>15</v>
      </c>
      <c r="J37" s="68" t="s">
        <v>351</v>
      </c>
      <c r="L37" s="65" t="s">
        <v>15</v>
      </c>
      <c r="M37" s="65" t="s">
        <v>352</v>
      </c>
    </row>
    <row r="38" spans="1:16">
      <c r="A38" s="436" t="s">
        <v>97</v>
      </c>
      <c r="B38" s="437"/>
      <c r="C38" s="437"/>
      <c r="D38" s="437"/>
      <c r="E38" s="437"/>
      <c r="F38" s="437"/>
      <c r="G38" s="437"/>
      <c r="H38" s="437"/>
      <c r="I38" s="437"/>
      <c r="J38" s="437"/>
      <c r="K38" s="437"/>
      <c r="L38" s="437"/>
      <c r="M38" s="438"/>
    </row>
    <row r="39" spans="1:16">
      <c r="A39" s="66" t="s">
        <v>310</v>
      </c>
      <c r="B39" s="66" t="s">
        <v>1</v>
      </c>
      <c r="C39" s="66" t="s">
        <v>311</v>
      </c>
      <c r="D39" s="66" t="s">
        <v>312</v>
      </c>
      <c r="E39" s="66" t="s">
        <v>2</v>
      </c>
      <c r="F39" s="66" t="s">
        <v>363</v>
      </c>
      <c r="G39" s="66" t="s">
        <v>364</v>
      </c>
      <c r="H39" s="66" t="s">
        <v>365</v>
      </c>
      <c r="I39" s="66" t="s">
        <v>345</v>
      </c>
      <c r="J39" s="66" t="s">
        <v>346</v>
      </c>
      <c r="K39" s="66" t="s">
        <v>366</v>
      </c>
      <c r="L39" s="95" t="s">
        <v>347</v>
      </c>
      <c r="M39" s="95" t="s">
        <v>348</v>
      </c>
      <c r="N39" s="95" t="s">
        <v>367</v>
      </c>
      <c r="O39" s="259" t="s">
        <v>368</v>
      </c>
      <c r="P39" s="65">
        <f>+COUNTIFS($N$40:$N$60,O39)</f>
        <v>5</v>
      </c>
    </row>
    <row r="40" spans="1:16">
      <c r="A40" s="401" t="s">
        <v>126</v>
      </c>
      <c r="B40" s="92" t="s">
        <v>99</v>
      </c>
      <c r="C40" s="68" t="s">
        <v>322</v>
      </c>
      <c r="D40" s="69" t="s">
        <v>369</v>
      </c>
      <c r="E40" s="69">
        <v>1</v>
      </c>
      <c r="F40" s="89">
        <v>44570</v>
      </c>
      <c r="G40" s="68" t="s">
        <v>350</v>
      </c>
      <c r="H40" s="68" t="s">
        <v>370</v>
      </c>
      <c r="I40" s="96" t="s">
        <v>15</v>
      </c>
      <c r="J40" s="68" t="s">
        <v>371</v>
      </c>
      <c r="K40" s="68" t="s">
        <v>372</v>
      </c>
      <c r="L40" s="68" t="s">
        <v>15</v>
      </c>
      <c r="M40" s="71" t="s">
        <v>15</v>
      </c>
      <c r="N40" s="65" t="s">
        <v>368</v>
      </c>
      <c r="O40" s="259" t="s">
        <v>373</v>
      </c>
      <c r="P40" s="65">
        <f t="shared" ref="P40:P41" si="0">+COUNTIFS($N$40:$N$60,O40)</f>
        <v>13</v>
      </c>
    </row>
    <row r="41" spans="1:16">
      <c r="A41" s="402"/>
      <c r="B41" s="92" t="s">
        <v>100</v>
      </c>
      <c r="C41" s="68" t="s">
        <v>314</v>
      </c>
      <c r="D41" s="69" t="s">
        <v>369</v>
      </c>
      <c r="E41" s="69">
        <v>3</v>
      </c>
      <c r="F41" s="89">
        <v>44570</v>
      </c>
      <c r="G41" s="68" t="s">
        <v>350</v>
      </c>
      <c r="H41" s="76" t="s">
        <v>374</v>
      </c>
      <c r="I41" s="96" t="s">
        <v>15</v>
      </c>
      <c r="J41" s="68" t="s">
        <v>351</v>
      </c>
      <c r="K41" s="68" t="s">
        <v>372</v>
      </c>
      <c r="L41" s="68" t="s">
        <v>15</v>
      </c>
      <c r="M41" s="71" t="s">
        <v>15</v>
      </c>
      <c r="N41" s="65" t="s">
        <v>373</v>
      </c>
      <c r="O41" s="259" t="s">
        <v>375</v>
      </c>
      <c r="P41" s="65">
        <f t="shared" si="0"/>
        <v>3</v>
      </c>
    </row>
    <row r="42" spans="1:16">
      <c r="A42" s="420"/>
      <c r="B42" s="92" t="s">
        <v>101</v>
      </c>
      <c r="C42" s="68" t="s">
        <v>322</v>
      </c>
      <c r="D42" s="69" t="s">
        <v>356</v>
      </c>
      <c r="E42" s="69">
        <v>2</v>
      </c>
      <c r="F42" s="89">
        <v>44577</v>
      </c>
      <c r="G42" s="68" t="s">
        <v>350</v>
      </c>
      <c r="H42" s="76" t="s">
        <v>376</v>
      </c>
      <c r="I42" s="96" t="s">
        <v>15</v>
      </c>
      <c r="J42" s="68" t="s">
        <v>351</v>
      </c>
      <c r="K42" s="68" t="s">
        <v>372</v>
      </c>
      <c r="L42" s="68" t="s">
        <v>15</v>
      </c>
      <c r="M42" s="71" t="s">
        <v>15</v>
      </c>
      <c r="N42" s="65" t="s">
        <v>368</v>
      </c>
    </row>
    <row r="43" spans="1:16">
      <c r="A43" s="439" t="s">
        <v>127</v>
      </c>
      <c r="B43" s="92" t="s">
        <v>102</v>
      </c>
      <c r="C43" s="68" t="s">
        <v>353</v>
      </c>
      <c r="D43" s="69" t="s">
        <v>377</v>
      </c>
      <c r="E43" s="82">
        <v>3</v>
      </c>
      <c r="F43" s="89">
        <v>44593</v>
      </c>
      <c r="G43" s="71" t="s">
        <v>350</v>
      </c>
      <c r="H43" s="68" t="s">
        <v>378</v>
      </c>
      <c r="I43" s="96" t="s">
        <v>15</v>
      </c>
      <c r="J43" s="68" t="s">
        <v>351</v>
      </c>
      <c r="K43" s="68" t="s">
        <v>379</v>
      </c>
      <c r="L43" s="68" t="s">
        <v>15</v>
      </c>
      <c r="M43" s="68" t="s">
        <v>15</v>
      </c>
      <c r="N43" s="65" t="s">
        <v>373</v>
      </c>
    </row>
    <row r="44" spans="1:16" ht="26.45">
      <c r="A44" s="440"/>
      <c r="B44" s="93" t="s">
        <v>103</v>
      </c>
      <c r="C44" s="68" t="s">
        <v>318</v>
      </c>
      <c r="D44" s="69" t="s">
        <v>380</v>
      </c>
      <c r="E44" s="82">
        <v>1</v>
      </c>
      <c r="F44" s="89">
        <v>44598</v>
      </c>
      <c r="G44" s="91" t="s">
        <v>381</v>
      </c>
      <c r="H44" s="68" t="s">
        <v>376</v>
      </c>
      <c r="I44" s="96" t="s">
        <v>15</v>
      </c>
      <c r="J44" s="68" t="s">
        <v>351</v>
      </c>
      <c r="K44" s="68" t="s">
        <v>379</v>
      </c>
      <c r="L44" s="68" t="s">
        <v>15</v>
      </c>
      <c r="M44" s="68" t="s">
        <v>15</v>
      </c>
      <c r="N44" s="65" t="s">
        <v>375</v>
      </c>
    </row>
    <row r="45" spans="1:16">
      <c r="A45" s="440"/>
      <c r="B45" s="94" t="s">
        <v>104</v>
      </c>
      <c r="C45" s="68" t="s">
        <v>353</v>
      </c>
      <c r="D45" s="69" t="s">
        <v>361</v>
      </c>
      <c r="E45" s="82">
        <v>3</v>
      </c>
      <c r="F45" s="90">
        <v>44602</v>
      </c>
      <c r="G45" s="71" t="s">
        <v>350</v>
      </c>
      <c r="H45" s="68" t="s">
        <v>378</v>
      </c>
      <c r="I45" s="96" t="s">
        <v>15</v>
      </c>
      <c r="J45" s="68" t="s">
        <v>351</v>
      </c>
      <c r="K45" s="68" t="s">
        <v>379</v>
      </c>
      <c r="L45" s="68" t="s">
        <v>15</v>
      </c>
      <c r="M45" s="68" t="s">
        <v>15</v>
      </c>
      <c r="N45" s="65" t="s">
        <v>368</v>
      </c>
    </row>
    <row r="46" spans="1:16">
      <c r="A46" s="440"/>
      <c r="B46" s="94" t="s">
        <v>105</v>
      </c>
      <c r="C46" s="76" t="s">
        <v>322</v>
      </c>
      <c r="D46" s="69" t="s">
        <v>382</v>
      </c>
      <c r="E46" s="82">
        <v>7</v>
      </c>
      <c r="F46" s="90">
        <v>44605</v>
      </c>
      <c r="G46" s="71" t="s">
        <v>350</v>
      </c>
      <c r="H46" s="68" t="s">
        <v>374</v>
      </c>
      <c r="I46" s="97" t="s">
        <v>15</v>
      </c>
      <c r="J46" s="68" t="s">
        <v>351</v>
      </c>
      <c r="K46" s="68" t="s">
        <v>372</v>
      </c>
      <c r="L46" s="68" t="s">
        <v>15</v>
      </c>
      <c r="M46" s="98" t="s">
        <v>15</v>
      </c>
      <c r="N46" s="65" t="s">
        <v>373</v>
      </c>
    </row>
    <row r="47" spans="1:16" ht="26.45">
      <c r="A47" s="440"/>
      <c r="B47" s="92" t="s">
        <v>106</v>
      </c>
      <c r="C47" s="68" t="s">
        <v>318</v>
      </c>
      <c r="D47" s="69" t="s">
        <v>383</v>
      </c>
      <c r="E47" s="82">
        <v>3</v>
      </c>
      <c r="F47" s="90">
        <v>44607</v>
      </c>
      <c r="G47" s="91" t="s">
        <v>381</v>
      </c>
      <c r="H47" s="68" t="s">
        <v>376</v>
      </c>
      <c r="I47" s="97" t="s">
        <v>15</v>
      </c>
      <c r="J47" s="68" t="s">
        <v>351</v>
      </c>
      <c r="K47" s="68" t="s">
        <v>379</v>
      </c>
      <c r="L47" s="68" t="s">
        <v>15</v>
      </c>
      <c r="M47" s="71" t="s">
        <v>15</v>
      </c>
      <c r="N47" s="65" t="s">
        <v>373</v>
      </c>
    </row>
    <row r="48" spans="1:16">
      <c r="A48" s="440"/>
      <c r="B48" s="92" t="s">
        <v>107</v>
      </c>
      <c r="C48" s="68" t="s">
        <v>314</v>
      </c>
      <c r="D48" s="69" t="s">
        <v>384</v>
      </c>
      <c r="E48" s="83">
        <v>3</v>
      </c>
      <c r="F48" s="90">
        <v>44611</v>
      </c>
      <c r="G48" s="71" t="s">
        <v>350</v>
      </c>
      <c r="H48" s="68" t="s">
        <v>378</v>
      </c>
      <c r="I48" s="96" t="s">
        <v>15</v>
      </c>
      <c r="J48" s="68" t="s">
        <v>351</v>
      </c>
      <c r="K48" s="68" t="s">
        <v>372</v>
      </c>
      <c r="L48" s="68" t="s">
        <v>15</v>
      </c>
      <c r="M48" s="98" t="s">
        <v>15</v>
      </c>
      <c r="N48" s="65" t="s">
        <v>373</v>
      </c>
    </row>
    <row r="49" spans="1:20">
      <c r="A49" s="440"/>
      <c r="B49" s="92" t="s">
        <v>108</v>
      </c>
      <c r="C49" s="68" t="s">
        <v>353</v>
      </c>
      <c r="D49" s="69" t="s">
        <v>356</v>
      </c>
      <c r="E49" s="83">
        <v>7</v>
      </c>
      <c r="F49" s="90">
        <v>44611</v>
      </c>
      <c r="G49" s="71" t="s">
        <v>350</v>
      </c>
      <c r="H49" s="68" t="s">
        <v>374</v>
      </c>
      <c r="I49" s="96" t="s">
        <v>15</v>
      </c>
      <c r="J49" s="68" t="s">
        <v>351</v>
      </c>
      <c r="K49" s="68" t="s">
        <v>379</v>
      </c>
      <c r="L49" s="68" t="s">
        <v>15</v>
      </c>
      <c r="M49" s="71" t="s">
        <v>15</v>
      </c>
      <c r="N49" s="65" t="s">
        <v>373</v>
      </c>
    </row>
    <row r="50" spans="1:20">
      <c r="A50" s="440"/>
      <c r="B50" s="92" t="s">
        <v>17</v>
      </c>
      <c r="C50" s="68" t="s">
        <v>322</v>
      </c>
      <c r="D50" s="69" t="s">
        <v>356</v>
      </c>
      <c r="E50" s="83">
        <v>2</v>
      </c>
      <c r="F50" s="90">
        <v>44614</v>
      </c>
      <c r="G50" s="71" t="s">
        <v>350</v>
      </c>
      <c r="H50" s="68" t="s">
        <v>376</v>
      </c>
      <c r="I50" s="96" t="s">
        <v>15</v>
      </c>
      <c r="J50" s="68" t="s">
        <v>351</v>
      </c>
      <c r="K50" s="68" t="s">
        <v>372</v>
      </c>
      <c r="L50" s="68" t="s">
        <v>15</v>
      </c>
      <c r="M50" s="98" t="s">
        <v>15</v>
      </c>
      <c r="N50" s="65" t="s">
        <v>368</v>
      </c>
    </row>
    <row r="51" spans="1:20">
      <c r="A51" s="440"/>
      <c r="B51" s="92" t="s">
        <v>109</v>
      </c>
      <c r="C51" s="68" t="s">
        <v>318</v>
      </c>
      <c r="D51" s="69" t="s">
        <v>356</v>
      </c>
      <c r="E51" s="83">
        <v>3</v>
      </c>
      <c r="F51" s="90">
        <v>44615</v>
      </c>
      <c r="G51" s="71" t="s">
        <v>350</v>
      </c>
      <c r="H51" s="68" t="s">
        <v>378</v>
      </c>
      <c r="I51" s="96" t="s">
        <v>15</v>
      </c>
      <c r="J51" s="68" t="s">
        <v>351</v>
      </c>
      <c r="K51" s="68" t="s">
        <v>379</v>
      </c>
      <c r="L51" s="68" t="s">
        <v>15</v>
      </c>
      <c r="M51" s="71" t="s">
        <v>15</v>
      </c>
      <c r="N51" s="65" t="s">
        <v>373</v>
      </c>
    </row>
    <row r="52" spans="1:20">
      <c r="A52" s="441"/>
      <c r="B52" s="92" t="s">
        <v>110</v>
      </c>
      <c r="C52" s="68" t="s">
        <v>314</v>
      </c>
      <c r="D52" s="69" t="s">
        <v>356</v>
      </c>
      <c r="E52" s="69">
        <v>6</v>
      </c>
      <c r="F52" s="90">
        <v>44620</v>
      </c>
      <c r="G52" s="71" t="s">
        <v>350</v>
      </c>
      <c r="H52" s="68" t="s">
        <v>374</v>
      </c>
      <c r="I52" s="96" t="s">
        <v>15</v>
      </c>
      <c r="J52" s="68" t="s">
        <v>351</v>
      </c>
      <c r="K52" s="68" t="s">
        <v>372</v>
      </c>
      <c r="L52" s="68" t="s">
        <v>15</v>
      </c>
      <c r="M52" s="98" t="s">
        <v>15</v>
      </c>
      <c r="N52" s="65" t="s">
        <v>373</v>
      </c>
    </row>
    <row r="53" spans="1:20">
      <c r="A53" s="401" t="s">
        <v>128</v>
      </c>
      <c r="B53" s="92" t="s">
        <v>385</v>
      </c>
      <c r="C53" s="68" t="s">
        <v>386</v>
      </c>
      <c r="D53" s="84" t="s">
        <v>377</v>
      </c>
      <c r="E53" s="69">
        <v>7</v>
      </c>
      <c r="F53" s="85">
        <v>44627</v>
      </c>
      <c r="G53" s="71" t="s">
        <v>350</v>
      </c>
      <c r="H53" s="68" t="s">
        <v>376</v>
      </c>
      <c r="I53" s="96" t="s">
        <v>15</v>
      </c>
      <c r="J53" s="68" t="s">
        <v>351</v>
      </c>
      <c r="K53" s="68" t="s">
        <v>372</v>
      </c>
      <c r="L53" s="69" t="s">
        <v>15</v>
      </c>
      <c r="M53" s="99" t="s">
        <v>15</v>
      </c>
      <c r="N53" s="65" t="s">
        <v>375</v>
      </c>
    </row>
    <row r="54" spans="1:20">
      <c r="A54" s="402"/>
      <c r="B54" s="92" t="s">
        <v>113</v>
      </c>
      <c r="C54" s="68" t="s">
        <v>318</v>
      </c>
      <c r="D54" s="72" t="s">
        <v>383</v>
      </c>
      <c r="E54" s="72">
        <v>3</v>
      </c>
      <c r="F54" s="87">
        <v>44641</v>
      </c>
      <c r="G54" s="71" t="s">
        <v>350</v>
      </c>
      <c r="H54" s="68" t="s">
        <v>378</v>
      </c>
      <c r="I54" s="96" t="s">
        <v>15</v>
      </c>
      <c r="J54" s="68" t="s">
        <v>351</v>
      </c>
      <c r="K54" s="68" t="s">
        <v>379</v>
      </c>
      <c r="L54" s="69" t="s">
        <v>15</v>
      </c>
      <c r="M54" s="72" t="s">
        <v>15</v>
      </c>
      <c r="N54" s="65" t="s">
        <v>375</v>
      </c>
    </row>
    <row r="55" spans="1:20">
      <c r="A55" s="402"/>
      <c r="B55" s="92" t="s">
        <v>114</v>
      </c>
      <c r="C55" s="68" t="s">
        <v>353</v>
      </c>
      <c r="D55" s="72" t="s">
        <v>360</v>
      </c>
      <c r="E55" s="72">
        <v>6</v>
      </c>
      <c r="F55" s="87">
        <v>44641</v>
      </c>
      <c r="G55" s="71" t="s">
        <v>350</v>
      </c>
      <c r="H55" s="76" t="s">
        <v>374</v>
      </c>
      <c r="I55" s="96" t="s">
        <v>15</v>
      </c>
      <c r="J55" s="68" t="s">
        <v>351</v>
      </c>
      <c r="K55" s="68" t="s">
        <v>379</v>
      </c>
      <c r="L55" s="69" t="s">
        <v>15</v>
      </c>
      <c r="M55" s="69" t="s">
        <v>15</v>
      </c>
      <c r="N55" s="65" t="s">
        <v>373</v>
      </c>
    </row>
    <row r="56" spans="1:20" ht="14.45">
      <c r="A56" s="402"/>
      <c r="B56" s="92" t="s">
        <v>115</v>
      </c>
      <c r="C56" s="68" t="s">
        <v>322</v>
      </c>
      <c r="D56" s="86" t="s">
        <v>361</v>
      </c>
      <c r="E56" s="72">
        <v>5</v>
      </c>
      <c r="F56" s="88">
        <v>44645</v>
      </c>
      <c r="G56" s="71" t="s">
        <v>350</v>
      </c>
      <c r="H56" s="68" t="s">
        <v>376</v>
      </c>
      <c r="I56" s="97" t="s">
        <v>15</v>
      </c>
      <c r="J56" s="68" t="s">
        <v>351</v>
      </c>
      <c r="K56" s="68" t="s">
        <v>372</v>
      </c>
      <c r="L56" s="69" t="s">
        <v>15</v>
      </c>
      <c r="M56" s="69" t="s">
        <v>15</v>
      </c>
      <c r="N56" s="65" t="s">
        <v>373</v>
      </c>
    </row>
    <row r="57" spans="1:20" ht="14.45">
      <c r="A57" s="402"/>
      <c r="B57" s="92" t="s">
        <v>111</v>
      </c>
      <c r="C57" s="68" t="s">
        <v>314</v>
      </c>
      <c r="D57" s="86" t="s">
        <v>377</v>
      </c>
      <c r="E57" s="72">
        <v>3</v>
      </c>
      <c r="F57" s="88">
        <v>44647</v>
      </c>
      <c r="G57" s="91" t="s">
        <v>387</v>
      </c>
      <c r="H57" s="68" t="s">
        <v>374</v>
      </c>
      <c r="I57" s="97" t="s">
        <v>15</v>
      </c>
      <c r="J57" s="97" t="s">
        <v>388</v>
      </c>
      <c r="K57" s="97" t="s">
        <v>372</v>
      </c>
      <c r="L57" s="101" t="s">
        <v>15</v>
      </c>
      <c r="M57" s="101" t="s">
        <v>15</v>
      </c>
      <c r="N57" s="65" t="s">
        <v>373</v>
      </c>
    </row>
    <row r="58" spans="1:20" ht="14.45">
      <c r="A58" s="402"/>
      <c r="B58" s="92" t="s">
        <v>117</v>
      </c>
      <c r="C58" s="68" t="s">
        <v>318</v>
      </c>
      <c r="D58" s="86" t="s">
        <v>356</v>
      </c>
      <c r="E58" s="72">
        <v>2</v>
      </c>
      <c r="F58" s="88">
        <v>44648</v>
      </c>
      <c r="G58" s="71" t="s">
        <v>350</v>
      </c>
      <c r="H58" s="76" t="s">
        <v>378</v>
      </c>
      <c r="I58" s="97" t="s">
        <v>15</v>
      </c>
      <c r="J58" s="97" t="s">
        <v>351</v>
      </c>
      <c r="K58" s="97" t="s">
        <v>379</v>
      </c>
      <c r="L58" s="101" t="s">
        <v>15</v>
      </c>
      <c r="M58" s="101" t="s">
        <v>15</v>
      </c>
      <c r="N58" s="65" t="s">
        <v>368</v>
      </c>
    </row>
    <row r="59" spans="1:20" ht="26.45">
      <c r="A59" s="402"/>
      <c r="B59" s="65" t="s">
        <v>118</v>
      </c>
      <c r="C59" s="68" t="s">
        <v>322</v>
      </c>
      <c r="D59" s="69" t="s">
        <v>389</v>
      </c>
      <c r="E59" s="69">
        <v>1</v>
      </c>
      <c r="F59" s="85">
        <v>44651</v>
      </c>
      <c r="G59" s="91" t="s">
        <v>381</v>
      </c>
      <c r="H59" s="76" t="s">
        <v>370</v>
      </c>
      <c r="I59" s="97" t="s">
        <v>15</v>
      </c>
      <c r="J59" s="97" t="s">
        <v>351</v>
      </c>
      <c r="K59" s="97" t="s">
        <v>372</v>
      </c>
      <c r="L59" s="101" t="s">
        <v>15</v>
      </c>
      <c r="M59" s="101" t="s">
        <v>15</v>
      </c>
      <c r="N59" s="65" t="s">
        <v>373</v>
      </c>
    </row>
    <row r="60" spans="1:20">
      <c r="A60" s="420"/>
      <c r="B60" s="65" t="s">
        <v>116</v>
      </c>
      <c r="C60" s="68" t="s">
        <v>353</v>
      </c>
      <c r="D60" s="72" t="s">
        <v>356</v>
      </c>
      <c r="E60" s="72">
        <v>3</v>
      </c>
      <c r="F60" s="85">
        <v>44651</v>
      </c>
      <c r="G60" s="71" t="s">
        <v>350</v>
      </c>
      <c r="H60" s="76" t="s">
        <v>370</v>
      </c>
      <c r="I60" s="97" t="s">
        <v>15</v>
      </c>
      <c r="J60" s="97" t="s">
        <v>351</v>
      </c>
      <c r="K60" s="97" t="s">
        <v>379</v>
      </c>
      <c r="L60" s="101" t="s">
        <v>15</v>
      </c>
      <c r="M60" s="101" t="s">
        <v>15</v>
      </c>
      <c r="N60" s="65" t="s">
        <v>373</v>
      </c>
    </row>
    <row r="61" spans="1:20" s="100" customFormat="1" ht="12.75" customHeight="1">
      <c r="A61" s="442" t="s">
        <v>132</v>
      </c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4"/>
    </row>
    <row r="62" spans="1:20">
      <c r="A62" s="66" t="s">
        <v>310</v>
      </c>
      <c r="B62" s="66" t="s">
        <v>1</v>
      </c>
      <c r="C62" s="66" t="s">
        <v>311</v>
      </c>
      <c r="D62" s="66" t="s">
        <v>312</v>
      </c>
      <c r="E62" s="66" t="s">
        <v>2</v>
      </c>
      <c r="F62" s="66" t="s">
        <v>363</v>
      </c>
      <c r="G62" s="66" t="s">
        <v>364</v>
      </c>
      <c r="H62" s="66" t="s">
        <v>365</v>
      </c>
      <c r="I62" s="66" t="s">
        <v>345</v>
      </c>
      <c r="J62" s="66" t="s">
        <v>346</v>
      </c>
      <c r="K62" s="66" t="s">
        <v>366</v>
      </c>
      <c r="L62" s="95" t="s">
        <v>347</v>
      </c>
      <c r="M62" s="95" t="s">
        <v>348</v>
      </c>
      <c r="N62" s="95" t="s">
        <v>367</v>
      </c>
    </row>
    <row r="63" spans="1:20" ht="66.599999999999994" thickBot="1">
      <c r="A63" s="401" t="s">
        <v>160</v>
      </c>
      <c r="B63" s="92" t="s">
        <v>73</v>
      </c>
      <c r="C63" s="68" t="s">
        <v>314</v>
      </c>
      <c r="D63" s="69" t="s">
        <v>390</v>
      </c>
      <c r="E63" s="69">
        <v>3</v>
      </c>
      <c r="F63" s="85">
        <v>44667</v>
      </c>
      <c r="G63" s="91" t="s">
        <v>391</v>
      </c>
      <c r="H63" s="68" t="s">
        <v>378</v>
      </c>
      <c r="I63" s="68" t="s">
        <v>15</v>
      </c>
      <c r="J63" s="68" t="s">
        <v>351</v>
      </c>
      <c r="K63" s="68" t="s">
        <v>372</v>
      </c>
      <c r="L63" s="69" t="s">
        <v>15</v>
      </c>
      <c r="M63" s="68" t="s">
        <v>15</v>
      </c>
      <c r="N63" s="260" t="s">
        <v>368</v>
      </c>
      <c r="O63" s="263"/>
      <c r="P63" s="263"/>
      <c r="Q63" s="263"/>
      <c r="R63" s="263"/>
      <c r="S63" s="263"/>
    </row>
    <row r="64" spans="1:20" ht="13.9" thickBot="1">
      <c r="A64" s="402"/>
      <c r="B64" s="92" t="s">
        <v>134</v>
      </c>
      <c r="C64" s="68" t="s">
        <v>318</v>
      </c>
      <c r="D64" s="69" t="s">
        <v>356</v>
      </c>
      <c r="E64" s="69">
        <v>1</v>
      </c>
      <c r="F64" s="85">
        <v>44657</v>
      </c>
      <c r="G64" s="71" t="s">
        <v>350</v>
      </c>
      <c r="H64" s="76" t="s">
        <v>378</v>
      </c>
      <c r="I64" s="68" t="s">
        <v>15</v>
      </c>
      <c r="J64" s="68" t="s">
        <v>351</v>
      </c>
      <c r="K64" s="68" t="s">
        <v>379</v>
      </c>
      <c r="L64" s="69" t="s">
        <v>15</v>
      </c>
      <c r="M64" s="68" t="s">
        <v>15</v>
      </c>
      <c r="N64" s="261" t="s">
        <v>368</v>
      </c>
      <c r="O64" s="273" t="s">
        <v>392</v>
      </c>
      <c r="P64" s="274" t="s">
        <v>393</v>
      </c>
      <c r="Q64" s="274" t="s">
        <v>348</v>
      </c>
      <c r="R64" s="274" t="s">
        <v>393</v>
      </c>
      <c r="S64" s="275" t="s">
        <v>394</v>
      </c>
      <c r="T64" s="106"/>
    </row>
    <row r="65" spans="1:20">
      <c r="A65" s="402"/>
      <c r="B65" s="92" t="s">
        <v>135</v>
      </c>
      <c r="C65" s="68" t="s">
        <v>386</v>
      </c>
      <c r="D65" s="69" t="s">
        <v>356</v>
      </c>
      <c r="E65" s="69">
        <v>1</v>
      </c>
      <c r="F65" s="85">
        <v>44658</v>
      </c>
      <c r="G65" s="71" t="s">
        <v>350</v>
      </c>
      <c r="H65" s="76" t="s">
        <v>370</v>
      </c>
      <c r="I65" s="96" t="s">
        <v>15</v>
      </c>
      <c r="J65" s="68" t="s">
        <v>351</v>
      </c>
      <c r="K65" s="68" t="s">
        <v>372</v>
      </c>
      <c r="L65" s="69" t="s">
        <v>15</v>
      </c>
      <c r="M65" s="68" t="s">
        <v>15</v>
      </c>
      <c r="N65" s="262" t="s">
        <v>373</v>
      </c>
      <c r="O65" s="270" t="s">
        <v>368</v>
      </c>
      <c r="P65" s="271">
        <f>+COUNTIFS($N$63:$N$82,O65)</f>
        <v>3</v>
      </c>
      <c r="Q65" s="271" t="s">
        <v>395</v>
      </c>
      <c r="R65" s="271">
        <f>+COUNTIFS($N$63:$N$82,O65,$I$63:$I$82,Q65)</f>
        <v>1</v>
      </c>
      <c r="S65" s="272">
        <f>+R65/P65</f>
        <v>0.33333333333333331</v>
      </c>
      <c r="T65" s="106"/>
    </row>
    <row r="66" spans="1:20">
      <c r="A66" s="402"/>
      <c r="B66" s="92" t="s">
        <v>136</v>
      </c>
      <c r="C66" s="68" t="s">
        <v>353</v>
      </c>
      <c r="D66" s="69" t="s">
        <v>396</v>
      </c>
      <c r="E66" s="69">
        <v>2</v>
      </c>
      <c r="F66" s="85">
        <v>44660</v>
      </c>
      <c r="G66" s="71" t="s">
        <v>350</v>
      </c>
      <c r="H66" s="68" t="s">
        <v>370</v>
      </c>
      <c r="I66" s="253" t="s">
        <v>395</v>
      </c>
      <c r="J66" s="68" t="s">
        <v>351</v>
      </c>
      <c r="K66" s="68" t="s">
        <v>379</v>
      </c>
      <c r="L66" s="69" t="s">
        <v>15</v>
      </c>
      <c r="M66" s="68" t="s">
        <v>15</v>
      </c>
      <c r="N66" s="262" t="s">
        <v>375</v>
      </c>
      <c r="O66" s="265" t="s">
        <v>373</v>
      </c>
      <c r="P66" s="69">
        <f t="shared" ref="P66:P67" si="1">+COUNTIFS($N$63:$N$82,O66)</f>
        <v>8</v>
      </c>
      <c r="Q66" s="69" t="s">
        <v>395</v>
      </c>
      <c r="R66" s="69">
        <f t="shared" ref="R66:R67" si="2">+COUNTIFS($N$63:$N$82,O66,$I$63:$I$82,Q66)</f>
        <v>0</v>
      </c>
      <c r="S66" s="266">
        <f t="shared" ref="S66:S67" si="3">+R66/P66</f>
        <v>0</v>
      </c>
      <c r="T66" s="106"/>
    </row>
    <row r="67" spans="1:20" ht="13.9" thickBot="1">
      <c r="A67" s="402"/>
      <c r="B67" s="92" t="s">
        <v>139</v>
      </c>
      <c r="C67" s="68" t="s">
        <v>397</v>
      </c>
      <c r="D67" s="69" t="s">
        <v>377</v>
      </c>
      <c r="E67" s="69">
        <v>7</v>
      </c>
      <c r="F67" s="85">
        <v>44672</v>
      </c>
      <c r="G67" s="71" t="s">
        <v>350</v>
      </c>
      <c r="H67" s="68" t="s">
        <v>374</v>
      </c>
      <c r="I67" s="253" t="s">
        <v>395</v>
      </c>
      <c r="J67" s="68" t="s">
        <v>351</v>
      </c>
      <c r="K67" s="68" t="s">
        <v>372</v>
      </c>
      <c r="L67" s="69" t="s">
        <v>15</v>
      </c>
      <c r="M67" s="68" t="s">
        <v>15</v>
      </c>
      <c r="N67" s="262" t="s">
        <v>375</v>
      </c>
      <c r="O67" s="267" t="s">
        <v>375</v>
      </c>
      <c r="P67" s="268">
        <f t="shared" si="1"/>
        <v>8</v>
      </c>
      <c r="Q67" s="268" t="s">
        <v>395</v>
      </c>
      <c r="R67" s="268">
        <f t="shared" si="2"/>
        <v>8</v>
      </c>
      <c r="S67" s="269">
        <f t="shared" si="3"/>
        <v>1</v>
      </c>
      <c r="T67" s="106"/>
    </row>
    <row r="68" spans="1:20">
      <c r="A68" s="402"/>
      <c r="B68" s="92" t="s">
        <v>398</v>
      </c>
      <c r="C68" s="68" t="s">
        <v>353</v>
      </c>
      <c r="D68" s="69" t="s">
        <v>383</v>
      </c>
      <c r="E68" s="69">
        <v>3</v>
      </c>
      <c r="F68" s="85">
        <v>44667</v>
      </c>
      <c r="G68" s="71" t="s">
        <v>350</v>
      </c>
      <c r="H68" s="76" t="s">
        <v>374</v>
      </c>
      <c r="I68" s="253" t="s">
        <v>395</v>
      </c>
      <c r="J68" s="68" t="s">
        <v>351</v>
      </c>
      <c r="K68" s="68" t="s">
        <v>379</v>
      </c>
      <c r="L68" s="69" t="s">
        <v>15</v>
      </c>
      <c r="M68" s="68" t="s">
        <v>15</v>
      </c>
      <c r="N68" s="65" t="s">
        <v>375</v>
      </c>
      <c r="O68" s="264"/>
      <c r="P68" s="264"/>
      <c r="Q68" s="264"/>
      <c r="R68" s="264"/>
      <c r="S68" s="264"/>
    </row>
    <row r="69" spans="1:20">
      <c r="A69" s="401" t="s">
        <v>161</v>
      </c>
      <c r="B69" s="92" t="s">
        <v>141</v>
      </c>
      <c r="C69" s="68" t="s">
        <v>318</v>
      </c>
      <c r="D69" s="68" t="s">
        <v>356</v>
      </c>
      <c r="E69" s="68">
        <v>4</v>
      </c>
      <c r="F69" s="85">
        <v>44683</v>
      </c>
      <c r="G69" s="71" t="s">
        <v>350</v>
      </c>
      <c r="H69" s="68" t="s">
        <v>370</v>
      </c>
      <c r="I69" s="96" t="s">
        <v>15</v>
      </c>
      <c r="J69" s="68" t="s">
        <v>351</v>
      </c>
      <c r="K69" s="68" t="s">
        <v>379</v>
      </c>
      <c r="L69" s="68" t="s">
        <v>395</v>
      </c>
      <c r="M69" s="68" t="s">
        <v>15</v>
      </c>
      <c r="N69" s="65" t="s">
        <v>373</v>
      </c>
    </row>
    <row r="70" spans="1:20">
      <c r="A70" s="402"/>
      <c r="B70" s="92" t="s">
        <v>142</v>
      </c>
      <c r="C70" s="68" t="s">
        <v>399</v>
      </c>
      <c r="D70" s="68" t="s">
        <v>377</v>
      </c>
      <c r="E70" s="68">
        <v>5</v>
      </c>
      <c r="F70" s="85">
        <v>44690</v>
      </c>
      <c r="G70" s="71" t="s">
        <v>350</v>
      </c>
      <c r="H70" s="68" t="s">
        <v>370</v>
      </c>
      <c r="I70" s="253" t="s">
        <v>395</v>
      </c>
      <c r="J70" s="68" t="s">
        <v>351</v>
      </c>
      <c r="K70" s="68" t="s">
        <v>379</v>
      </c>
      <c r="L70" s="68" t="s">
        <v>395</v>
      </c>
      <c r="M70" s="68" t="s">
        <v>15</v>
      </c>
      <c r="N70" s="65" t="s">
        <v>375</v>
      </c>
    </row>
    <row r="71" spans="1:20">
      <c r="A71" s="402"/>
      <c r="B71" s="92" t="s">
        <v>144</v>
      </c>
      <c r="C71" s="68" t="s">
        <v>318</v>
      </c>
      <c r="D71" s="68" t="s">
        <v>361</v>
      </c>
      <c r="E71" s="68">
        <v>3</v>
      </c>
      <c r="F71" s="85">
        <v>44690</v>
      </c>
      <c r="G71" s="71" t="s">
        <v>350</v>
      </c>
      <c r="H71" s="76" t="s">
        <v>374</v>
      </c>
      <c r="I71" s="68" t="s">
        <v>15</v>
      </c>
      <c r="J71" s="68" t="s">
        <v>351</v>
      </c>
      <c r="K71" s="68" t="s">
        <v>379</v>
      </c>
      <c r="L71" s="68" t="s">
        <v>395</v>
      </c>
      <c r="M71" s="68" t="s">
        <v>15</v>
      </c>
      <c r="N71" s="65" t="s">
        <v>373</v>
      </c>
    </row>
    <row r="72" spans="1:20">
      <c r="A72" s="402"/>
      <c r="B72" s="92" t="s">
        <v>137</v>
      </c>
      <c r="C72" s="68" t="s">
        <v>322</v>
      </c>
      <c r="D72" s="68" t="s">
        <v>377</v>
      </c>
      <c r="E72" s="68">
        <v>3</v>
      </c>
      <c r="F72" s="85">
        <v>44694</v>
      </c>
      <c r="G72" s="71" t="s">
        <v>350</v>
      </c>
      <c r="H72" s="68" t="s">
        <v>378</v>
      </c>
      <c r="I72" s="253" t="s">
        <v>395</v>
      </c>
      <c r="J72" s="68" t="s">
        <v>351</v>
      </c>
      <c r="K72" s="68" t="s">
        <v>372</v>
      </c>
      <c r="L72" s="68" t="s">
        <v>395</v>
      </c>
      <c r="M72" s="68" t="s">
        <v>15</v>
      </c>
      <c r="N72" s="65" t="s">
        <v>375</v>
      </c>
    </row>
    <row r="73" spans="1:20">
      <c r="A73" s="402"/>
      <c r="B73" s="92" t="s">
        <v>140</v>
      </c>
      <c r="C73" s="68" t="s">
        <v>314</v>
      </c>
      <c r="D73" s="68" t="s">
        <v>384</v>
      </c>
      <c r="E73" s="68">
        <v>5</v>
      </c>
      <c r="F73" s="85">
        <v>44693</v>
      </c>
      <c r="G73" s="71" t="s">
        <v>350</v>
      </c>
      <c r="H73" s="68" t="s">
        <v>370</v>
      </c>
      <c r="I73" s="253" t="s">
        <v>395</v>
      </c>
      <c r="J73" s="68" t="s">
        <v>351</v>
      </c>
      <c r="K73" s="68" t="s">
        <v>372</v>
      </c>
      <c r="L73" s="68" t="s">
        <v>395</v>
      </c>
      <c r="M73" s="68" t="s">
        <v>15</v>
      </c>
      <c r="N73" s="65" t="s">
        <v>375</v>
      </c>
    </row>
    <row r="74" spans="1:20">
      <c r="A74" s="402"/>
      <c r="B74" s="92" t="s">
        <v>229</v>
      </c>
      <c r="C74" s="68" t="s">
        <v>353</v>
      </c>
      <c r="D74" s="68" t="s">
        <v>356</v>
      </c>
      <c r="E74" s="68">
        <v>5</v>
      </c>
      <c r="F74" s="85">
        <v>44696</v>
      </c>
      <c r="G74" s="71" t="s">
        <v>350</v>
      </c>
      <c r="H74" s="76" t="s">
        <v>370</v>
      </c>
      <c r="I74" s="68" t="s">
        <v>15</v>
      </c>
      <c r="J74" s="68" t="s">
        <v>351</v>
      </c>
      <c r="K74" s="68" t="s">
        <v>379</v>
      </c>
      <c r="L74" s="68" t="s">
        <v>395</v>
      </c>
      <c r="M74" s="68" t="s">
        <v>15</v>
      </c>
      <c r="N74" s="65" t="s">
        <v>373</v>
      </c>
    </row>
    <row r="75" spans="1:20">
      <c r="A75" s="402"/>
      <c r="B75" s="92" t="s">
        <v>148</v>
      </c>
      <c r="C75" s="68" t="s">
        <v>322</v>
      </c>
      <c r="D75" s="68" t="s">
        <v>380</v>
      </c>
      <c r="E75" s="68">
        <v>3</v>
      </c>
      <c r="F75" s="85">
        <v>44704</v>
      </c>
      <c r="G75" s="71" t="s">
        <v>350</v>
      </c>
      <c r="H75" s="76" t="s">
        <v>376</v>
      </c>
      <c r="I75" s="96" t="s">
        <v>15</v>
      </c>
      <c r="J75" s="68" t="s">
        <v>351</v>
      </c>
      <c r="K75" s="68" t="s">
        <v>372</v>
      </c>
      <c r="L75" s="68" t="s">
        <v>395</v>
      </c>
      <c r="M75" s="68" t="s">
        <v>15</v>
      </c>
      <c r="N75" s="65" t="s">
        <v>373</v>
      </c>
    </row>
    <row r="76" spans="1:20">
      <c r="A76" s="402"/>
      <c r="B76" s="92" t="s">
        <v>145</v>
      </c>
      <c r="C76" s="68" t="s">
        <v>318</v>
      </c>
      <c r="D76" s="68" t="s">
        <v>400</v>
      </c>
      <c r="E76" s="104" t="s">
        <v>232</v>
      </c>
      <c r="F76" s="85">
        <v>44704</v>
      </c>
      <c r="G76" s="71" t="s">
        <v>350</v>
      </c>
      <c r="H76" s="68" t="s">
        <v>376</v>
      </c>
      <c r="I76" s="68" t="s">
        <v>15</v>
      </c>
      <c r="J76" s="68" t="s">
        <v>351</v>
      </c>
      <c r="K76" s="68" t="s">
        <v>379</v>
      </c>
      <c r="L76" s="68" t="s">
        <v>395</v>
      </c>
      <c r="M76" s="68" t="s">
        <v>15</v>
      </c>
      <c r="N76" s="65" t="s">
        <v>373</v>
      </c>
    </row>
    <row r="77" spans="1:20">
      <c r="A77" s="402"/>
      <c r="B77" s="92" t="s">
        <v>143</v>
      </c>
      <c r="C77" s="68" t="s">
        <v>314</v>
      </c>
      <c r="D77" s="68" t="s">
        <v>384</v>
      </c>
      <c r="E77" s="68">
        <v>4</v>
      </c>
      <c r="F77" s="85">
        <v>44710</v>
      </c>
      <c r="G77" s="71" t="s">
        <v>350</v>
      </c>
      <c r="H77" s="68" t="s">
        <v>378</v>
      </c>
      <c r="I77" s="253" t="s">
        <v>395</v>
      </c>
      <c r="J77" s="68" t="s">
        <v>351</v>
      </c>
      <c r="K77" s="68" t="s">
        <v>372</v>
      </c>
      <c r="L77" s="68" t="s">
        <v>395</v>
      </c>
      <c r="M77" s="68" t="s">
        <v>15</v>
      </c>
      <c r="N77" s="65" t="s">
        <v>375</v>
      </c>
    </row>
    <row r="78" spans="1:20">
      <c r="A78" s="402"/>
      <c r="B78" s="92" t="s">
        <v>151</v>
      </c>
      <c r="C78" s="68" t="s">
        <v>322</v>
      </c>
      <c r="D78" s="68" t="s">
        <v>356</v>
      </c>
      <c r="E78" s="68">
        <v>3</v>
      </c>
      <c r="F78" s="85">
        <v>44711</v>
      </c>
      <c r="G78" s="71" t="s">
        <v>350</v>
      </c>
      <c r="H78" s="68" t="s">
        <v>374</v>
      </c>
      <c r="I78" s="68" t="s">
        <v>15</v>
      </c>
      <c r="J78" s="68" t="s">
        <v>351</v>
      </c>
      <c r="K78" s="68" t="s">
        <v>372</v>
      </c>
      <c r="L78" s="68" t="s">
        <v>395</v>
      </c>
      <c r="M78" s="68" t="s">
        <v>15</v>
      </c>
      <c r="N78" s="65" t="s">
        <v>373</v>
      </c>
    </row>
    <row r="79" spans="1:20">
      <c r="A79" s="420"/>
      <c r="B79" s="92" t="s">
        <v>401</v>
      </c>
      <c r="C79" s="68" t="s">
        <v>353</v>
      </c>
      <c r="D79" s="68" t="s">
        <v>360</v>
      </c>
      <c r="E79" s="68">
        <v>8</v>
      </c>
      <c r="F79" s="85">
        <v>44712</v>
      </c>
      <c r="G79" s="71" t="s">
        <v>350</v>
      </c>
      <c r="H79" s="68" t="s">
        <v>370</v>
      </c>
      <c r="I79" s="253" t="s">
        <v>395</v>
      </c>
      <c r="J79" s="68" t="s">
        <v>351</v>
      </c>
      <c r="K79" s="68" t="s">
        <v>379</v>
      </c>
      <c r="L79" s="68" t="s">
        <v>395</v>
      </c>
      <c r="M79" s="68" t="s">
        <v>15</v>
      </c>
      <c r="N79" s="65" t="s">
        <v>375</v>
      </c>
    </row>
    <row r="80" spans="1:20">
      <c r="A80" s="401" t="s">
        <v>162</v>
      </c>
      <c r="B80" s="92" t="s">
        <v>150</v>
      </c>
      <c r="C80" s="99" t="s">
        <v>318</v>
      </c>
      <c r="D80" s="99" t="s">
        <v>369</v>
      </c>
      <c r="E80" s="99">
        <v>4</v>
      </c>
      <c r="F80" s="85">
        <v>44716</v>
      </c>
      <c r="G80" s="71" t="s">
        <v>350</v>
      </c>
      <c r="H80" s="68" t="s">
        <v>370</v>
      </c>
      <c r="I80" s="253" t="s">
        <v>395</v>
      </c>
      <c r="J80" s="68" t="s">
        <v>351</v>
      </c>
      <c r="K80" s="68" t="s">
        <v>379</v>
      </c>
      <c r="L80" s="68" t="s">
        <v>395</v>
      </c>
      <c r="M80" s="68" t="s">
        <v>15</v>
      </c>
      <c r="N80" s="65" t="s">
        <v>402</v>
      </c>
    </row>
    <row r="81" spans="1:19">
      <c r="A81" s="402"/>
      <c r="B81" s="92" t="s">
        <v>152</v>
      </c>
      <c r="C81" s="99" t="s">
        <v>322</v>
      </c>
      <c r="D81" s="99" t="s">
        <v>356</v>
      </c>
      <c r="E81" s="99">
        <v>11</v>
      </c>
      <c r="F81" s="85">
        <v>44718</v>
      </c>
      <c r="G81" s="71" t="s">
        <v>350</v>
      </c>
      <c r="H81" s="68" t="s">
        <v>376</v>
      </c>
      <c r="I81" s="253" t="s">
        <v>395</v>
      </c>
      <c r="J81" s="68" t="s">
        <v>351</v>
      </c>
      <c r="K81" s="68" t="s">
        <v>379</v>
      </c>
      <c r="L81" s="68" t="s">
        <v>395</v>
      </c>
      <c r="M81" s="68" t="s">
        <v>15</v>
      </c>
      <c r="N81" s="65" t="s">
        <v>368</v>
      </c>
    </row>
    <row r="82" spans="1:19">
      <c r="A82" s="402"/>
      <c r="B82" s="92" t="s">
        <v>153</v>
      </c>
      <c r="C82" s="99" t="s">
        <v>318</v>
      </c>
      <c r="D82" s="99" t="s">
        <v>361</v>
      </c>
      <c r="E82" s="99">
        <v>6</v>
      </c>
      <c r="F82" s="85">
        <v>44724</v>
      </c>
      <c r="G82" s="71" t="s">
        <v>350</v>
      </c>
      <c r="H82" s="68" t="s">
        <v>376</v>
      </c>
      <c r="I82" s="68" t="s">
        <v>15</v>
      </c>
      <c r="J82" s="68" t="s">
        <v>351</v>
      </c>
      <c r="K82" s="68" t="s">
        <v>379</v>
      </c>
      <c r="L82" s="68" t="s">
        <v>395</v>
      </c>
      <c r="M82" s="68" t="s">
        <v>15</v>
      </c>
      <c r="N82" s="65" t="s">
        <v>373</v>
      </c>
    </row>
    <row r="83" spans="1:19" ht="13.9" thickBot="1">
      <c r="A83" s="445" t="s">
        <v>164</v>
      </c>
      <c r="B83" s="446"/>
      <c r="C83" s="446"/>
      <c r="D83" s="446"/>
      <c r="E83" s="446"/>
      <c r="F83" s="446"/>
      <c r="G83" s="446"/>
      <c r="H83" s="446"/>
      <c r="I83" s="446"/>
      <c r="J83" s="446"/>
      <c r="K83" s="446"/>
      <c r="L83" s="446"/>
      <c r="M83" s="447"/>
    </row>
    <row r="84" spans="1:19" ht="13.9" thickBot="1">
      <c r="A84" s="66" t="s">
        <v>310</v>
      </c>
      <c r="B84" s="66" t="s">
        <v>1</v>
      </c>
      <c r="C84" s="66" t="s">
        <v>311</v>
      </c>
      <c r="D84" s="66" t="s">
        <v>312</v>
      </c>
      <c r="E84" s="66" t="s">
        <v>2</v>
      </c>
      <c r="F84" s="66" t="s">
        <v>363</v>
      </c>
      <c r="G84" s="66" t="s">
        <v>364</v>
      </c>
      <c r="H84" s="66" t="s">
        <v>365</v>
      </c>
      <c r="I84" s="66" t="s">
        <v>345</v>
      </c>
      <c r="J84" s="66" t="s">
        <v>346</v>
      </c>
      <c r="K84" s="66" t="s">
        <v>366</v>
      </c>
      <c r="L84" s="95" t="s">
        <v>347</v>
      </c>
      <c r="M84" s="95" t="s">
        <v>348</v>
      </c>
      <c r="O84" s="273" t="s">
        <v>392</v>
      </c>
      <c r="P84" s="274" t="s">
        <v>393</v>
      </c>
      <c r="Q84" s="274" t="s">
        <v>348</v>
      </c>
      <c r="R84" s="274" t="s">
        <v>393</v>
      </c>
      <c r="S84" s="275" t="s">
        <v>394</v>
      </c>
    </row>
    <row r="85" spans="1:19">
      <c r="A85" s="418" t="s">
        <v>192</v>
      </c>
      <c r="B85" s="107" t="s">
        <v>166</v>
      </c>
      <c r="C85" s="68" t="s">
        <v>322</v>
      </c>
      <c r="D85" s="69" t="s">
        <v>361</v>
      </c>
      <c r="E85" s="69">
        <v>3</v>
      </c>
      <c r="F85" s="85">
        <v>44745</v>
      </c>
      <c r="G85" s="68" t="s">
        <v>403</v>
      </c>
      <c r="H85" s="68" t="s">
        <v>378</v>
      </c>
      <c r="I85" s="71" t="s">
        <v>15</v>
      </c>
      <c r="J85" s="68" t="s">
        <v>404</v>
      </c>
      <c r="K85" s="68" t="s">
        <v>379</v>
      </c>
      <c r="L85" s="68" t="s">
        <v>395</v>
      </c>
      <c r="M85" s="223" t="s">
        <v>395</v>
      </c>
      <c r="N85" s="65" t="s">
        <v>368</v>
      </c>
      <c r="O85" s="270" t="s">
        <v>368</v>
      </c>
      <c r="P85" s="271">
        <f>+COUNTIFS($N$85:$N$97,O85)</f>
        <v>5</v>
      </c>
      <c r="Q85" s="271" t="s">
        <v>395</v>
      </c>
      <c r="R85" s="271">
        <f>+COUNTIFS($N$85:$N$97,O85,$I$85:$I$97,Q85)</f>
        <v>0</v>
      </c>
      <c r="S85" s="272">
        <f>+R85/P85</f>
        <v>0</v>
      </c>
    </row>
    <row r="86" spans="1:19">
      <c r="A86" s="418"/>
      <c r="B86" s="107" t="s">
        <v>167</v>
      </c>
      <c r="C86" s="68" t="s">
        <v>322</v>
      </c>
      <c r="D86" s="69" t="s">
        <v>349</v>
      </c>
      <c r="E86" s="69">
        <v>4</v>
      </c>
      <c r="F86" s="85">
        <v>44755</v>
      </c>
      <c r="G86" s="68" t="s">
        <v>403</v>
      </c>
      <c r="H86" s="68" t="s">
        <v>370</v>
      </c>
      <c r="I86" s="71" t="s">
        <v>15</v>
      </c>
      <c r="J86" s="68" t="s">
        <v>404</v>
      </c>
      <c r="K86" s="68" t="s">
        <v>379</v>
      </c>
      <c r="L86" s="68" t="s">
        <v>395</v>
      </c>
      <c r="M86" s="223" t="s">
        <v>395</v>
      </c>
      <c r="N86" s="65" t="s">
        <v>373</v>
      </c>
      <c r="O86" s="265" t="s">
        <v>373</v>
      </c>
      <c r="P86" s="69">
        <f t="shared" ref="P86:P87" si="4">+COUNTIFS($N$85:$N$97,O86)</f>
        <v>5</v>
      </c>
      <c r="Q86" s="69" t="s">
        <v>395</v>
      </c>
      <c r="R86" s="69">
        <f t="shared" ref="R86:R87" si="5">+COUNTIFS($N$85:$N$97,O86,$I$85:$I$97,Q86)</f>
        <v>1</v>
      </c>
      <c r="S86" s="266">
        <f t="shared" ref="S86:S87" si="6">+R86/P86</f>
        <v>0.2</v>
      </c>
    </row>
    <row r="87" spans="1:19" ht="13.9" thickBot="1">
      <c r="A87" s="418"/>
      <c r="B87" s="108" t="s">
        <v>102</v>
      </c>
      <c r="C87" s="68" t="s">
        <v>318</v>
      </c>
      <c r="D87" s="69" t="s">
        <v>361</v>
      </c>
      <c r="E87" s="69">
        <v>10</v>
      </c>
      <c r="F87" s="85">
        <v>44754</v>
      </c>
      <c r="G87" s="68" t="s">
        <v>403</v>
      </c>
      <c r="H87" s="68" t="s">
        <v>370</v>
      </c>
      <c r="I87" s="71" t="s">
        <v>15</v>
      </c>
      <c r="J87" s="68" t="s">
        <v>404</v>
      </c>
      <c r="K87" s="68" t="s">
        <v>379</v>
      </c>
      <c r="L87" s="68" t="s">
        <v>395</v>
      </c>
      <c r="M87" s="224" t="s">
        <v>395</v>
      </c>
      <c r="N87" s="65" t="s">
        <v>368</v>
      </c>
      <c r="O87" s="267" t="s">
        <v>375</v>
      </c>
      <c r="P87" s="268">
        <f t="shared" si="4"/>
        <v>3</v>
      </c>
      <c r="Q87" s="268" t="s">
        <v>395</v>
      </c>
      <c r="R87" s="268">
        <f t="shared" si="5"/>
        <v>0</v>
      </c>
      <c r="S87" s="269">
        <f t="shared" si="6"/>
        <v>0</v>
      </c>
    </row>
    <row r="88" spans="1:19">
      <c r="A88" s="418"/>
      <c r="B88" s="108" t="s">
        <v>168</v>
      </c>
      <c r="C88" s="68" t="s">
        <v>353</v>
      </c>
      <c r="D88" s="69" t="s">
        <v>361</v>
      </c>
      <c r="E88" s="69">
        <v>1</v>
      </c>
      <c r="F88" s="85">
        <v>44761</v>
      </c>
      <c r="G88" s="68" t="s">
        <v>403</v>
      </c>
      <c r="H88" s="68" t="s">
        <v>374</v>
      </c>
      <c r="I88" s="71" t="s">
        <v>15</v>
      </c>
      <c r="J88" s="68" t="s">
        <v>404</v>
      </c>
      <c r="L88" s="68" t="s">
        <v>395</v>
      </c>
      <c r="M88" s="224" t="s">
        <v>395</v>
      </c>
      <c r="N88" s="65" t="s">
        <v>368</v>
      </c>
    </row>
    <row r="89" spans="1:19">
      <c r="A89" s="418"/>
      <c r="B89" s="108" t="s">
        <v>169</v>
      </c>
      <c r="C89" s="68" t="s">
        <v>322</v>
      </c>
      <c r="D89" s="69" t="s">
        <v>361</v>
      </c>
      <c r="E89" s="69">
        <v>8</v>
      </c>
      <c r="F89" s="85">
        <v>44762</v>
      </c>
      <c r="G89" s="68" t="s">
        <v>403</v>
      </c>
      <c r="H89" s="68" t="s">
        <v>376</v>
      </c>
      <c r="I89" s="71" t="s">
        <v>15</v>
      </c>
      <c r="J89" s="68" t="s">
        <v>404</v>
      </c>
      <c r="L89" s="68" t="s">
        <v>395</v>
      </c>
      <c r="M89" s="224" t="s">
        <v>395</v>
      </c>
      <c r="N89" s="65" t="s">
        <v>373</v>
      </c>
    </row>
    <row r="90" spans="1:19">
      <c r="A90" s="418"/>
      <c r="B90" s="108" t="s">
        <v>170</v>
      </c>
      <c r="C90" s="68" t="s">
        <v>314</v>
      </c>
      <c r="D90" s="69" t="s">
        <v>361</v>
      </c>
      <c r="E90" s="69">
        <v>3</v>
      </c>
      <c r="F90" s="85">
        <v>44763</v>
      </c>
      <c r="G90" s="68" t="s">
        <v>403</v>
      </c>
      <c r="H90" s="68" t="s">
        <v>374</v>
      </c>
      <c r="I90" s="71" t="s">
        <v>15</v>
      </c>
      <c r="J90" s="68" t="s">
        <v>404</v>
      </c>
      <c r="L90" s="68" t="s">
        <v>395</v>
      </c>
      <c r="M90" s="224" t="s">
        <v>395</v>
      </c>
      <c r="N90" s="65" t="s">
        <v>375</v>
      </c>
    </row>
    <row r="91" spans="1:19">
      <c r="A91" s="418"/>
      <c r="B91" s="108" t="s">
        <v>171</v>
      </c>
      <c r="C91" s="68" t="s">
        <v>318</v>
      </c>
      <c r="D91" s="69" t="s">
        <v>356</v>
      </c>
      <c r="E91" s="69">
        <v>18</v>
      </c>
      <c r="F91" s="85">
        <v>44765</v>
      </c>
      <c r="G91" s="68" t="s">
        <v>403</v>
      </c>
      <c r="H91" s="68" t="s">
        <v>370</v>
      </c>
      <c r="I91" s="71" t="s">
        <v>15</v>
      </c>
      <c r="J91" s="68" t="s">
        <v>404</v>
      </c>
      <c r="L91" s="68" t="s">
        <v>395</v>
      </c>
      <c r="M91" s="224" t="s">
        <v>395</v>
      </c>
      <c r="N91" s="65" t="s">
        <v>368</v>
      </c>
    </row>
    <row r="92" spans="1:19">
      <c r="A92" s="419"/>
      <c r="B92" s="106" t="s">
        <v>172</v>
      </c>
      <c r="C92" s="68" t="s">
        <v>322</v>
      </c>
      <c r="D92" s="69" t="s">
        <v>356</v>
      </c>
      <c r="E92" s="69">
        <v>2</v>
      </c>
      <c r="F92" s="85">
        <v>44769</v>
      </c>
      <c r="G92" s="68" t="s">
        <v>403</v>
      </c>
      <c r="H92" s="68" t="s">
        <v>378</v>
      </c>
      <c r="I92" s="71" t="s">
        <v>15</v>
      </c>
      <c r="J92" s="68" t="s">
        <v>404</v>
      </c>
      <c r="L92" s="68" t="s">
        <v>395</v>
      </c>
      <c r="M92" s="224" t="s">
        <v>395</v>
      </c>
      <c r="N92" s="65" t="s">
        <v>373</v>
      </c>
    </row>
    <row r="93" spans="1:19">
      <c r="A93" s="401" t="s">
        <v>193</v>
      </c>
      <c r="B93" s="65" t="s">
        <v>173</v>
      </c>
      <c r="C93" s="68" t="s">
        <v>318</v>
      </c>
      <c r="D93" s="69" t="s">
        <v>361</v>
      </c>
      <c r="E93" s="69">
        <v>4</v>
      </c>
      <c r="F93" s="85">
        <v>44777</v>
      </c>
      <c r="G93" s="68" t="s">
        <v>403</v>
      </c>
      <c r="H93" s="68" t="s">
        <v>376</v>
      </c>
      <c r="I93" s="71" t="s">
        <v>15</v>
      </c>
      <c r="J93" s="68" t="s">
        <v>404</v>
      </c>
      <c r="L93" s="69" t="s">
        <v>395</v>
      </c>
      <c r="M93" s="224" t="s">
        <v>395</v>
      </c>
      <c r="N93" s="65" t="s">
        <v>373</v>
      </c>
    </row>
    <row r="94" spans="1:19" s="70" customFormat="1" ht="14.45">
      <c r="A94" s="402"/>
      <c r="B94" s="106" t="s">
        <v>174</v>
      </c>
      <c r="C94" s="69" t="s">
        <v>318</v>
      </c>
      <c r="D94" s="86" t="s">
        <v>349</v>
      </c>
      <c r="E94" s="86">
        <v>2</v>
      </c>
      <c r="F94" s="85">
        <v>44785</v>
      </c>
      <c r="G94" s="68" t="s">
        <v>403</v>
      </c>
      <c r="H94" s="68" t="s">
        <v>378</v>
      </c>
      <c r="I94" s="71" t="s">
        <v>15</v>
      </c>
      <c r="J94" s="68" t="s">
        <v>404</v>
      </c>
      <c r="K94" s="71"/>
      <c r="L94" s="69" t="s">
        <v>395</v>
      </c>
      <c r="M94" s="224" t="s">
        <v>395</v>
      </c>
      <c r="N94" s="70" t="s">
        <v>368</v>
      </c>
    </row>
    <row r="95" spans="1:19" s="70" customFormat="1" ht="14.45">
      <c r="A95" s="402"/>
      <c r="B95" s="106" t="s">
        <v>175</v>
      </c>
      <c r="C95" s="69" t="s">
        <v>314</v>
      </c>
      <c r="D95" s="86" t="s">
        <v>349</v>
      </c>
      <c r="E95" s="86">
        <v>3</v>
      </c>
      <c r="F95" s="85">
        <v>44789</v>
      </c>
      <c r="G95" s="68" t="s">
        <v>403</v>
      </c>
      <c r="H95" s="68" t="s">
        <v>370</v>
      </c>
      <c r="I95" s="71" t="s">
        <v>15</v>
      </c>
      <c r="J95" s="68" t="s">
        <v>404</v>
      </c>
      <c r="K95" s="71"/>
      <c r="L95" s="69" t="s">
        <v>395</v>
      </c>
      <c r="M95" s="224" t="s">
        <v>395</v>
      </c>
      <c r="N95" s="70" t="s">
        <v>375</v>
      </c>
    </row>
    <row r="96" spans="1:19" ht="14.45">
      <c r="A96" s="402"/>
      <c r="B96" s="106" t="s">
        <v>176</v>
      </c>
      <c r="C96" s="69" t="s">
        <v>322</v>
      </c>
      <c r="D96" s="86" t="s">
        <v>405</v>
      </c>
      <c r="E96" s="86">
        <v>3</v>
      </c>
      <c r="F96" s="109">
        <v>44795</v>
      </c>
      <c r="G96" s="68" t="s">
        <v>403</v>
      </c>
      <c r="H96" s="68" t="s">
        <v>374</v>
      </c>
      <c r="I96" s="68" t="s">
        <v>15</v>
      </c>
      <c r="J96" s="68" t="s">
        <v>404</v>
      </c>
      <c r="L96" s="69" t="s">
        <v>395</v>
      </c>
      <c r="M96" s="224" t="s">
        <v>395</v>
      </c>
      <c r="N96" s="65" t="s">
        <v>375</v>
      </c>
    </row>
    <row r="97" spans="1:14" ht="14.45">
      <c r="A97" s="420"/>
      <c r="B97" s="106" t="s">
        <v>177</v>
      </c>
      <c r="C97" s="69" t="s">
        <v>314</v>
      </c>
      <c r="D97" s="86" t="s">
        <v>356</v>
      </c>
      <c r="E97" s="86">
        <v>4</v>
      </c>
      <c r="F97" s="109">
        <v>44799</v>
      </c>
      <c r="G97" s="68" t="s">
        <v>403</v>
      </c>
      <c r="H97" s="68" t="s">
        <v>376</v>
      </c>
      <c r="I97" s="253" t="s">
        <v>395</v>
      </c>
      <c r="J97" s="68" t="s">
        <v>404</v>
      </c>
      <c r="L97" s="69" t="s">
        <v>395</v>
      </c>
      <c r="M97" s="224" t="s">
        <v>395</v>
      </c>
      <c r="N97" s="65" t="s">
        <v>373</v>
      </c>
    </row>
    <row r="98" spans="1:14" ht="14.45">
      <c r="A98" s="448" t="s">
        <v>194</v>
      </c>
      <c r="B98" s="106" t="s">
        <v>55</v>
      </c>
      <c r="C98" s="68" t="s">
        <v>353</v>
      </c>
      <c r="D98" s="86" t="s">
        <v>406</v>
      </c>
      <c r="E98" s="86">
        <v>7</v>
      </c>
      <c r="F98" s="109">
        <v>44805</v>
      </c>
      <c r="G98" s="68" t="s">
        <v>403</v>
      </c>
      <c r="H98" s="68" t="s">
        <v>378</v>
      </c>
      <c r="I98" s="253" t="s">
        <v>395</v>
      </c>
      <c r="J98" s="68" t="s">
        <v>404</v>
      </c>
      <c r="L98" s="69" t="s">
        <v>395</v>
      </c>
      <c r="M98" s="224" t="s">
        <v>395</v>
      </c>
      <c r="N98" s="65" t="s">
        <v>373</v>
      </c>
    </row>
    <row r="99" spans="1:14" ht="14.45">
      <c r="A99" s="449"/>
      <c r="B99" s="106" t="s">
        <v>178</v>
      </c>
      <c r="C99" s="68" t="s">
        <v>314</v>
      </c>
      <c r="D99" s="68" t="s">
        <v>361</v>
      </c>
      <c r="E99" s="68">
        <v>2</v>
      </c>
      <c r="F99" s="109">
        <v>44806</v>
      </c>
      <c r="G99" s="68" t="s">
        <v>403</v>
      </c>
      <c r="H99" s="68" t="s">
        <v>370</v>
      </c>
      <c r="I99" s="253" t="s">
        <v>395</v>
      </c>
      <c r="J99" s="68" t="s">
        <v>404</v>
      </c>
      <c r="L99" s="69" t="s">
        <v>395</v>
      </c>
      <c r="M99" s="224" t="s">
        <v>395</v>
      </c>
      <c r="N99" s="65" t="s">
        <v>375</v>
      </c>
    </row>
    <row r="100" spans="1:14" ht="14.45">
      <c r="A100" s="449"/>
      <c r="B100" s="106" t="s">
        <v>179</v>
      </c>
      <c r="C100" s="68" t="s">
        <v>322</v>
      </c>
      <c r="D100" s="68" t="s">
        <v>405</v>
      </c>
      <c r="E100" s="68">
        <v>5</v>
      </c>
      <c r="F100" s="109">
        <v>44811</v>
      </c>
      <c r="G100" s="68" t="s">
        <v>403</v>
      </c>
      <c r="H100" s="68" t="s">
        <v>374</v>
      </c>
      <c r="I100" s="68" t="s">
        <v>15</v>
      </c>
      <c r="J100" s="68" t="s">
        <v>404</v>
      </c>
      <c r="L100" s="69" t="s">
        <v>395</v>
      </c>
      <c r="M100" s="224" t="s">
        <v>395</v>
      </c>
      <c r="N100" s="65" t="s">
        <v>375</v>
      </c>
    </row>
    <row r="101" spans="1:14" ht="14.45">
      <c r="A101" s="449"/>
      <c r="B101" s="106" t="s">
        <v>180</v>
      </c>
      <c r="C101" s="68" t="s">
        <v>314</v>
      </c>
      <c r="D101" s="68" t="s">
        <v>356</v>
      </c>
      <c r="E101" s="68">
        <v>8</v>
      </c>
      <c r="F101" s="109">
        <v>44819</v>
      </c>
      <c r="G101" s="68" t="s">
        <v>403</v>
      </c>
      <c r="H101" s="68" t="s">
        <v>376</v>
      </c>
      <c r="I101" s="253" t="s">
        <v>395</v>
      </c>
      <c r="J101" s="68" t="s">
        <v>404</v>
      </c>
      <c r="L101" s="69" t="s">
        <v>395</v>
      </c>
      <c r="M101" s="224" t="s">
        <v>395</v>
      </c>
      <c r="N101" s="65" t="s">
        <v>373</v>
      </c>
    </row>
    <row r="102" spans="1:14" ht="14.45">
      <c r="A102" s="449"/>
      <c r="B102" s="65" t="s">
        <v>182</v>
      </c>
      <c r="C102" s="68" t="s">
        <v>322</v>
      </c>
      <c r="D102" s="69" t="s">
        <v>361</v>
      </c>
      <c r="E102" s="69">
        <v>11</v>
      </c>
      <c r="F102" s="109">
        <v>44825</v>
      </c>
      <c r="G102" s="68" t="s">
        <v>403</v>
      </c>
      <c r="H102" s="68" t="s">
        <v>378</v>
      </c>
      <c r="I102" s="253" t="s">
        <v>395</v>
      </c>
      <c r="J102" s="68" t="s">
        <v>404</v>
      </c>
      <c r="L102" s="65" t="s">
        <v>395</v>
      </c>
      <c r="M102" s="225" t="s">
        <v>395</v>
      </c>
      <c r="N102" s="65" t="s">
        <v>373</v>
      </c>
    </row>
    <row r="103" spans="1:14" s="70" customFormat="1" ht="14.45">
      <c r="A103" s="450"/>
      <c r="B103" s="65" t="s">
        <v>181</v>
      </c>
      <c r="C103" s="86" t="s">
        <v>318</v>
      </c>
      <c r="D103" s="86" t="s">
        <v>356</v>
      </c>
      <c r="E103" s="86">
        <v>7</v>
      </c>
      <c r="F103" s="88">
        <v>44827</v>
      </c>
      <c r="G103" s="68" t="s">
        <v>403</v>
      </c>
      <c r="H103" s="68" t="s">
        <v>370</v>
      </c>
      <c r="I103" s="257" t="s">
        <v>395</v>
      </c>
      <c r="J103" s="68" t="s">
        <v>404</v>
      </c>
      <c r="K103" s="71"/>
      <c r="L103" s="70" t="s">
        <v>395</v>
      </c>
      <c r="M103" s="225" t="s">
        <v>395</v>
      </c>
      <c r="N103" s="70" t="s">
        <v>368</v>
      </c>
    </row>
    <row r="104" spans="1:14" s="229" customFormat="1">
      <c r="A104" s="406" t="s">
        <v>407</v>
      </c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8"/>
    </row>
    <row r="105" spans="1:14">
      <c r="A105" s="66" t="s">
        <v>310</v>
      </c>
      <c r="B105" s="66" t="s">
        <v>1</v>
      </c>
      <c r="C105" s="66" t="s">
        <v>311</v>
      </c>
      <c r="D105" s="66" t="s">
        <v>312</v>
      </c>
      <c r="E105" s="66" t="s">
        <v>2</v>
      </c>
      <c r="F105" s="66" t="s">
        <v>363</v>
      </c>
      <c r="G105" s="66" t="s">
        <v>364</v>
      </c>
      <c r="H105" s="66" t="s">
        <v>365</v>
      </c>
      <c r="I105" s="66" t="s">
        <v>345</v>
      </c>
      <c r="J105" s="66" t="s">
        <v>346</v>
      </c>
      <c r="K105" s="66" t="s">
        <v>366</v>
      </c>
      <c r="L105" s="95" t="s">
        <v>347</v>
      </c>
      <c r="M105" s="95" t="s">
        <v>348</v>
      </c>
    </row>
    <row r="106" spans="1:14" ht="14.45">
      <c r="A106" s="409" t="s">
        <v>222</v>
      </c>
      <c r="B106" s="115" t="s">
        <v>197</v>
      </c>
      <c r="C106" s="86" t="s">
        <v>318</v>
      </c>
      <c r="D106" s="86" t="s">
        <v>369</v>
      </c>
      <c r="E106" s="86">
        <v>5</v>
      </c>
      <c r="F106" s="88">
        <v>44836</v>
      </c>
      <c r="G106" s="68" t="s">
        <v>403</v>
      </c>
      <c r="H106" s="88" t="s">
        <v>408</v>
      </c>
      <c r="I106" s="235" t="s">
        <v>395</v>
      </c>
      <c r="J106" s="109" t="s">
        <v>403</v>
      </c>
      <c r="K106" s="109" t="s">
        <v>379</v>
      </c>
      <c r="L106" s="109" t="s">
        <v>15</v>
      </c>
      <c r="M106" s="109" t="s">
        <v>409</v>
      </c>
    </row>
    <row r="107" spans="1:14" ht="14.45">
      <c r="A107" s="410"/>
      <c r="B107" s="115" t="s">
        <v>198</v>
      </c>
      <c r="C107" s="86" t="s">
        <v>322</v>
      </c>
      <c r="D107" s="86" t="s">
        <v>383</v>
      </c>
      <c r="E107" s="86">
        <v>2</v>
      </c>
      <c r="F107" s="88">
        <v>44843</v>
      </c>
      <c r="G107" s="68" t="s">
        <v>403</v>
      </c>
      <c r="H107" s="88" t="s">
        <v>408</v>
      </c>
      <c r="I107" s="109" t="s">
        <v>15</v>
      </c>
      <c r="J107" s="109" t="s">
        <v>403</v>
      </c>
      <c r="K107" s="109" t="s">
        <v>379</v>
      </c>
      <c r="L107" s="109" t="s">
        <v>15</v>
      </c>
      <c r="M107" s="109" t="s">
        <v>409</v>
      </c>
    </row>
    <row r="108" spans="1:14" ht="14.45">
      <c r="A108" s="410"/>
      <c r="B108" s="115" t="s">
        <v>176</v>
      </c>
      <c r="C108" s="86" t="s">
        <v>322</v>
      </c>
      <c r="D108" s="86" t="s">
        <v>361</v>
      </c>
      <c r="E108" s="86">
        <v>4</v>
      </c>
      <c r="F108" s="88">
        <v>44851</v>
      </c>
      <c r="G108" s="68" t="s">
        <v>403</v>
      </c>
      <c r="H108" s="88" t="s">
        <v>408</v>
      </c>
      <c r="I108" s="109" t="s">
        <v>15</v>
      </c>
      <c r="J108" s="109" t="s">
        <v>403</v>
      </c>
      <c r="K108" s="109" t="s">
        <v>379</v>
      </c>
      <c r="L108" s="109" t="s">
        <v>15</v>
      </c>
      <c r="M108" s="109" t="s">
        <v>409</v>
      </c>
    </row>
    <row r="109" spans="1:14" ht="14.45">
      <c r="A109" s="410"/>
      <c r="B109" s="115" t="s">
        <v>199</v>
      </c>
      <c r="C109" s="86" t="s">
        <v>318</v>
      </c>
      <c r="D109" s="86" t="s">
        <v>405</v>
      </c>
      <c r="E109" s="86">
        <v>6</v>
      </c>
      <c r="F109" s="88">
        <v>44859</v>
      </c>
      <c r="G109" s="68" t="s">
        <v>403</v>
      </c>
      <c r="H109" s="88" t="s">
        <v>408</v>
      </c>
      <c r="I109" s="109" t="s">
        <v>15</v>
      </c>
      <c r="J109" s="109" t="s">
        <v>403</v>
      </c>
      <c r="K109" s="109" t="s">
        <v>379</v>
      </c>
      <c r="L109" s="109" t="s">
        <v>15</v>
      </c>
      <c r="M109" s="109" t="s">
        <v>409</v>
      </c>
    </row>
    <row r="110" spans="1:14" ht="14.45">
      <c r="A110" s="411"/>
      <c r="B110" s="115" t="s">
        <v>173</v>
      </c>
      <c r="C110" s="86" t="s">
        <v>410</v>
      </c>
      <c r="D110" s="86" t="s">
        <v>356</v>
      </c>
      <c r="E110" s="86">
        <v>5</v>
      </c>
      <c r="F110" s="88">
        <v>44861</v>
      </c>
      <c r="G110" s="68" t="s">
        <v>403</v>
      </c>
      <c r="H110" s="88" t="s">
        <v>408</v>
      </c>
      <c r="I110" s="109" t="s">
        <v>15</v>
      </c>
      <c r="J110" s="109" t="s">
        <v>403</v>
      </c>
      <c r="K110" s="109" t="s">
        <v>379</v>
      </c>
      <c r="L110" s="109" t="s">
        <v>15</v>
      </c>
      <c r="M110" s="109" t="s">
        <v>409</v>
      </c>
    </row>
    <row r="111" spans="1:14" ht="14.45">
      <c r="A111" s="409" t="s">
        <v>223</v>
      </c>
      <c r="B111" s="115" t="s">
        <v>114</v>
      </c>
      <c r="C111" s="86" t="s">
        <v>410</v>
      </c>
      <c r="D111" s="86" t="s">
        <v>361</v>
      </c>
      <c r="E111" s="86">
        <v>7</v>
      </c>
      <c r="F111" s="88">
        <v>44869</v>
      </c>
      <c r="G111" s="68" t="s">
        <v>403</v>
      </c>
      <c r="H111" s="88" t="s">
        <v>408</v>
      </c>
      <c r="I111" s="109" t="s">
        <v>15</v>
      </c>
      <c r="J111" s="109" t="s">
        <v>403</v>
      </c>
      <c r="K111" s="109" t="s">
        <v>379</v>
      </c>
      <c r="L111" s="109" t="s">
        <v>15</v>
      </c>
      <c r="M111" s="109" t="s">
        <v>409</v>
      </c>
    </row>
    <row r="112" spans="1:14" ht="14.45">
      <c r="A112" s="410"/>
      <c r="B112" s="115" t="s">
        <v>200</v>
      </c>
      <c r="C112" s="86" t="s">
        <v>314</v>
      </c>
      <c r="D112" s="86" t="s">
        <v>356</v>
      </c>
      <c r="E112" s="86">
        <v>10</v>
      </c>
      <c r="F112" s="88">
        <v>44868</v>
      </c>
      <c r="G112" s="68" t="s">
        <v>403</v>
      </c>
      <c r="H112" s="88" t="s">
        <v>408</v>
      </c>
      <c r="I112" s="109" t="s">
        <v>15</v>
      </c>
      <c r="J112" s="109" t="s">
        <v>403</v>
      </c>
      <c r="K112" s="109" t="s">
        <v>379</v>
      </c>
      <c r="L112" s="109" t="s">
        <v>15</v>
      </c>
      <c r="M112" s="109" t="s">
        <v>409</v>
      </c>
    </row>
    <row r="113" spans="1:13" ht="14.45">
      <c r="A113" s="410"/>
      <c r="B113" s="115" t="s">
        <v>201</v>
      </c>
      <c r="C113" s="86" t="s">
        <v>318</v>
      </c>
      <c r="D113" s="86" t="s">
        <v>361</v>
      </c>
      <c r="E113" s="86">
        <v>3</v>
      </c>
      <c r="F113" s="88">
        <v>44873</v>
      </c>
      <c r="G113" s="68" t="s">
        <v>403</v>
      </c>
      <c r="H113" s="88" t="s">
        <v>408</v>
      </c>
      <c r="I113" s="109" t="s">
        <v>15</v>
      </c>
      <c r="J113" s="109" t="s">
        <v>403</v>
      </c>
      <c r="K113" s="109" t="s">
        <v>379</v>
      </c>
      <c r="L113" s="109" t="s">
        <v>15</v>
      </c>
      <c r="M113" s="109" t="s">
        <v>409</v>
      </c>
    </row>
    <row r="114" spans="1:13" ht="14.45">
      <c r="A114" s="410"/>
      <c r="B114" s="115" t="s">
        <v>202</v>
      </c>
      <c r="C114" s="86" t="s">
        <v>314</v>
      </c>
      <c r="D114" s="86" t="s">
        <v>356</v>
      </c>
      <c r="E114" s="86">
        <v>1</v>
      </c>
      <c r="F114" s="88">
        <v>44876</v>
      </c>
      <c r="G114" s="68" t="s">
        <v>403</v>
      </c>
      <c r="H114" s="88" t="s">
        <v>408</v>
      </c>
      <c r="I114" s="109" t="s">
        <v>15</v>
      </c>
      <c r="J114" s="109" t="s">
        <v>403</v>
      </c>
      <c r="K114" s="109" t="s">
        <v>379</v>
      </c>
      <c r="L114" s="109" t="s">
        <v>15</v>
      </c>
      <c r="M114" s="109" t="s">
        <v>409</v>
      </c>
    </row>
    <row r="115" spans="1:13" ht="59.25" customHeight="1">
      <c r="A115" s="410"/>
      <c r="B115" s="115" t="s">
        <v>203</v>
      </c>
      <c r="C115" s="86" t="s">
        <v>411</v>
      </c>
      <c r="D115" s="86" t="s">
        <v>377</v>
      </c>
      <c r="E115" s="86">
        <v>7</v>
      </c>
      <c r="F115" s="88">
        <v>44886</v>
      </c>
      <c r="G115" s="68" t="s">
        <v>403</v>
      </c>
      <c r="H115" s="88" t="s">
        <v>408</v>
      </c>
      <c r="I115" s="241" t="s">
        <v>412</v>
      </c>
      <c r="J115" s="109" t="s">
        <v>403</v>
      </c>
      <c r="K115" s="109" t="s">
        <v>379</v>
      </c>
      <c r="L115" s="109" t="s">
        <v>15</v>
      </c>
      <c r="M115" s="109" t="s">
        <v>409</v>
      </c>
    </row>
    <row r="116" spans="1:13" s="70" customFormat="1" ht="14.45">
      <c r="A116" s="410"/>
      <c r="B116" s="115" t="s">
        <v>90</v>
      </c>
      <c r="C116" s="86" t="s">
        <v>410</v>
      </c>
      <c r="D116" s="86" t="s">
        <v>413</v>
      </c>
      <c r="E116" s="86">
        <v>2</v>
      </c>
      <c r="F116" s="88">
        <v>44878</v>
      </c>
      <c r="G116" s="71" t="s">
        <v>403</v>
      </c>
      <c r="H116" s="88" t="s">
        <v>408</v>
      </c>
      <c r="I116" s="109" t="s">
        <v>15</v>
      </c>
      <c r="J116" s="109" t="s">
        <v>403</v>
      </c>
      <c r="K116" s="109" t="s">
        <v>379</v>
      </c>
      <c r="L116" s="109" t="s">
        <v>15</v>
      </c>
      <c r="M116" s="109" t="s">
        <v>409</v>
      </c>
    </row>
    <row r="117" spans="1:13" ht="14.45">
      <c r="A117" s="410"/>
      <c r="B117" s="115" t="s">
        <v>175</v>
      </c>
      <c r="C117" s="86" t="s">
        <v>314</v>
      </c>
      <c r="D117" s="86" t="s">
        <v>377</v>
      </c>
      <c r="E117" s="86">
        <v>4</v>
      </c>
      <c r="F117" s="88">
        <v>44886</v>
      </c>
      <c r="G117" s="71" t="s">
        <v>403</v>
      </c>
      <c r="H117" s="88" t="s">
        <v>408</v>
      </c>
      <c r="I117" s="109" t="s">
        <v>15</v>
      </c>
      <c r="J117" s="109" t="s">
        <v>403</v>
      </c>
      <c r="K117" s="109" t="s">
        <v>379</v>
      </c>
      <c r="L117" s="109" t="s">
        <v>15</v>
      </c>
      <c r="M117" s="109" t="s">
        <v>409</v>
      </c>
    </row>
    <row r="118" spans="1:13" ht="14.45">
      <c r="A118" s="411"/>
      <c r="B118" s="115" t="s">
        <v>204</v>
      </c>
      <c r="C118" s="86" t="s">
        <v>410</v>
      </c>
      <c r="D118" s="86" t="s">
        <v>356</v>
      </c>
      <c r="E118" s="86">
        <v>8</v>
      </c>
      <c r="F118" s="88">
        <v>44887</v>
      </c>
      <c r="G118" s="71" t="s">
        <v>403</v>
      </c>
      <c r="H118" s="88" t="s">
        <v>408</v>
      </c>
      <c r="I118" s="109" t="s">
        <v>15</v>
      </c>
      <c r="J118" s="109" t="s">
        <v>403</v>
      </c>
      <c r="K118" s="109" t="s">
        <v>379</v>
      </c>
      <c r="L118" s="109" t="s">
        <v>15</v>
      </c>
      <c r="M118" s="109" t="s">
        <v>409</v>
      </c>
    </row>
    <row r="119" spans="1:13" ht="14.45">
      <c r="A119" s="409" t="s">
        <v>224</v>
      </c>
      <c r="B119" s="115" t="s">
        <v>205</v>
      </c>
      <c r="C119" s="237" t="s">
        <v>322</v>
      </c>
      <c r="D119" s="237" t="s">
        <v>356</v>
      </c>
      <c r="E119" s="232">
        <v>2</v>
      </c>
      <c r="F119" s="88">
        <v>44896</v>
      </c>
      <c r="G119" s="71" t="s">
        <v>403</v>
      </c>
      <c r="H119" s="88" t="s">
        <v>408</v>
      </c>
      <c r="I119" s="258" t="s">
        <v>15</v>
      </c>
      <c r="J119" s="109" t="s">
        <v>403</v>
      </c>
      <c r="K119" s="109" t="s">
        <v>379</v>
      </c>
      <c r="L119" s="109" t="s">
        <v>15</v>
      </c>
      <c r="M119" s="109" t="s">
        <v>409</v>
      </c>
    </row>
    <row r="120" spans="1:13" ht="14.45">
      <c r="A120" s="410"/>
      <c r="B120" s="115" t="s">
        <v>206</v>
      </c>
      <c r="C120" s="81" t="s">
        <v>314</v>
      </c>
      <c r="D120" s="69" t="s">
        <v>377</v>
      </c>
      <c r="E120" s="69">
        <v>20</v>
      </c>
      <c r="F120" s="88">
        <v>44899</v>
      </c>
      <c r="G120" s="71" t="s">
        <v>403</v>
      </c>
      <c r="H120" s="88" t="s">
        <v>408</v>
      </c>
      <c r="I120" s="109" t="s">
        <v>15</v>
      </c>
      <c r="J120" s="109" t="s">
        <v>403</v>
      </c>
      <c r="K120" s="109" t="s">
        <v>379</v>
      </c>
      <c r="L120" s="109" t="s">
        <v>15</v>
      </c>
      <c r="M120" s="109" t="s">
        <v>409</v>
      </c>
    </row>
    <row r="121" spans="1:13" s="70" customFormat="1" ht="14.45">
      <c r="A121" s="410"/>
      <c r="B121" s="115" t="s">
        <v>207</v>
      </c>
      <c r="C121" s="86" t="s">
        <v>353</v>
      </c>
      <c r="D121" s="86" t="s">
        <v>356</v>
      </c>
      <c r="E121" s="86">
        <v>3</v>
      </c>
      <c r="F121" s="88">
        <v>44900</v>
      </c>
      <c r="G121" s="71" t="s">
        <v>403</v>
      </c>
      <c r="H121" s="88" t="s">
        <v>408</v>
      </c>
      <c r="I121" s="109" t="s">
        <v>15</v>
      </c>
      <c r="J121" s="109" t="s">
        <v>403</v>
      </c>
      <c r="K121" s="109" t="s">
        <v>379</v>
      </c>
      <c r="L121" s="109" t="s">
        <v>15</v>
      </c>
      <c r="M121" s="109" t="s">
        <v>409</v>
      </c>
    </row>
    <row r="122" spans="1:13" s="70" customFormat="1" ht="14.25" customHeight="1">
      <c r="A122" s="410"/>
      <c r="B122" s="115" t="s">
        <v>156</v>
      </c>
      <c r="C122" s="86" t="s">
        <v>322</v>
      </c>
      <c r="D122" s="86" t="s">
        <v>356</v>
      </c>
      <c r="E122" s="86">
        <v>1</v>
      </c>
      <c r="F122" s="88">
        <v>44905</v>
      </c>
      <c r="G122" s="71" t="s">
        <v>403</v>
      </c>
      <c r="H122" s="88" t="s">
        <v>408</v>
      </c>
      <c r="I122" s="235" t="s">
        <v>395</v>
      </c>
      <c r="J122" s="109" t="s">
        <v>403</v>
      </c>
      <c r="K122" s="109" t="s">
        <v>379</v>
      </c>
      <c r="L122" s="109" t="s">
        <v>15</v>
      </c>
      <c r="M122" s="109" t="s">
        <v>409</v>
      </c>
    </row>
    <row r="123" spans="1:13" ht="14.45">
      <c r="A123" s="410"/>
      <c r="B123" s="236" t="s">
        <v>208</v>
      </c>
      <c r="C123" s="238" t="s">
        <v>410</v>
      </c>
      <c r="D123" s="238" t="s">
        <v>361</v>
      </c>
      <c r="E123" s="238">
        <v>5</v>
      </c>
      <c r="F123" s="88">
        <v>44914</v>
      </c>
      <c r="G123" s="71" t="s">
        <v>403</v>
      </c>
      <c r="H123" s="88" t="s">
        <v>408</v>
      </c>
      <c r="I123" s="235" t="s">
        <v>395</v>
      </c>
      <c r="J123" s="109" t="s">
        <v>403</v>
      </c>
      <c r="K123" s="109" t="s">
        <v>379</v>
      </c>
      <c r="L123" s="109" t="s">
        <v>15</v>
      </c>
      <c r="M123" s="109" t="s">
        <v>409</v>
      </c>
    </row>
    <row r="124" spans="1:13" ht="14.45">
      <c r="A124" s="410"/>
      <c r="B124" s="236" t="s">
        <v>90</v>
      </c>
      <c r="C124" s="238" t="s">
        <v>322</v>
      </c>
      <c r="D124" s="238" t="s">
        <v>349</v>
      </c>
      <c r="E124" s="238">
        <v>3</v>
      </c>
      <c r="F124" s="239">
        <v>44915</v>
      </c>
      <c r="G124" s="71" t="s">
        <v>414</v>
      </c>
      <c r="H124" s="88" t="s">
        <v>408</v>
      </c>
      <c r="I124" s="235" t="s">
        <v>395</v>
      </c>
      <c r="J124" s="109" t="s">
        <v>403</v>
      </c>
      <c r="K124" s="109" t="s">
        <v>379</v>
      </c>
      <c r="L124" s="109" t="s">
        <v>15</v>
      </c>
      <c r="M124" s="109" t="s">
        <v>409</v>
      </c>
    </row>
    <row r="125" spans="1:13" ht="14.45">
      <c r="A125" s="410"/>
      <c r="B125" s="115" t="s">
        <v>111</v>
      </c>
      <c r="C125" s="86" t="s">
        <v>410</v>
      </c>
      <c r="D125" s="86" t="s">
        <v>400</v>
      </c>
      <c r="E125" s="69" t="s">
        <v>232</v>
      </c>
      <c r="F125" s="243"/>
      <c r="G125" s="235" t="s">
        <v>415</v>
      </c>
      <c r="H125" s="88" t="s">
        <v>408</v>
      </c>
      <c r="I125" s="235" t="s">
        <v>395</v>
      </c>
      <c r="J125" s="235" t="s">
        <v>415</v>
      </c>
      <c r="K125" s="109" t="s">
        <v>379</v>
      </c>
      <c r="L125" s="235" t="s">
        <v>415</v>
      </c>
      <c r="M125" s="235" t="s">
        <v>415</v>
      </c>
    </row>
    <row r="126" spans="1:13" ht="6" customHeight="1">
      <c r="A126" s="411"/>
      <c r="M126" s="235" t="s">
        <v>415</v>
      </c>
    </row>
    <row r="127" spans="1:13" ht="15" customHeight="1">
      <c r="A127" s="406" t="s">
        <v>416</v>
      </c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8"/>
    </row>
    <row r="128" spans="1:13">
      <c r="A128" s="66" t="s">
        <v>310</v>
      </c>
      <c r="B128" s="66" t="s">
        <v>1</v>
      </c>
      <c r="C128" s="66" t="s">
        <v>311</v>
      </c>
      <c r="D128" s="66" t="s">
        <v>312</v>
      </c>
      <c r="E128" s="66" t="s">
        <v>2</v>
      </c>
      <c r="F128" s="66" t="s">
        <v>363</v>
      </c>
      <c r="G128" s="66" t="s">
        <v>364</v>
      </c>
      <c r="H128" s="66" t="s">
        <v>365</v>
      </c>
      <c r="I128" s="66" t="s">
        <v>345</v>
      </c>
      <c r="J128" s="66" t="s">
        <v>346</v>
      </c>
      <c r="K128" s="66" t="s">
        <v>366</v>
      </c>
      <c r="L128" s="95" t="s">
        <v>347</v>
      </c>
      <c r="M128" s="95" t="s">
        <v>348</v>
      </c>
    </row>
    <row r="129" spans="1:13" ht="14.45">
      <c r="A129" s="412" t="s">
        <v>126</v>
      </c>
      <c r="B129" s="115" t="s">
        <v>227</v>
      </c>
      <c r="C129" s="86" t="s">
        <v>322</v>
      </c>
      <c r="D129" s="86" t="s">
        <v>349</v>
      </c>
      <c r="E129" s="86">
        <v>3</v>
      </c>
      <c r="F129" s="88">
        <v>44927</v>
      </c>
      <c r="G129" s="71" t="s">
        <v>417</v>
      </c>
      <c r="H129" s="88" t="s">
        <v>408</v>
      </c>
      <c r="I129" s="254" t="s">
        <v>418</v>
      </c>
      <c r="J129" s="109" t="s">
        <v>15</v>
      </c>
      <c r="K129" s="109" t="s">
        <v>379</v>
      </c>
      <c r="L129" s="109" t="s">
        <v>15</v>
      </c>
    </row>
    <row r="130" spans="1:13" ht="14.45">
      <c r="A130" s="413"/>
      <c r="B130" s="115" t="s">
        <v>228</v>
      </c>
      <c r="C130" s="86" t="s">
        <v>419</v>
      </c>
      <c r="D130" s="86" t="s">
        <v>361</v>
      </c>
      <c r="E130" s="86">
        <v>1</v>
      </c>
      <c r="F130" s="88">
        <v>44931</v>
      </c>
      <c r="G130" s="71" t="s">
        <v>417</v>
      </c>
      <c r="H130" s="88" t="s">
        <v>408</v>
      </c>
      <c r="I130" s="255" t="s">
        <v>15</v>
      </c>
      <c r="J130" s="109" t="s">
        <v>15</v>
      </c>
      <c r="K130" s="109" t="s">
        <v>379</v>
      </c>
      <c r="L130" s="109" t="s">
        <v>15</v>
      </c>
      <c r="M130" s="235" t="s">
        <v>415</v>
      </c>
    </row>
    <row r="131" spans="1:13" ht="14.45">
      <c r="A131" s="413"/>
      <c r="B131" s="115" t="s">
        <v>147</v>
      </c>
      <c r="C131" s="86" t="s">
        <v>322</v>
      </c>
      <c r="D131" s="86" t="s">
        <v>405</v>
      </c>
      <c r="E131" s="86">
        <v>9</v>
      </c>
      <c r="F131" s="88">
        <v>44942</v>
      </c>
      <c r="G131" s="71" t="s">
        <v>417</v>
      </c>
      <c r="H131" s="88" t="s">
        <v>408</v>
      </c>
      <c r="I131" s="254" t="s">
        <v>418</v>
      </c>
      <c r="J131" s="109" t="s">
        <v>15</v>
      </c>
      <c r="K131" s="109" t="s">
        <v>379</v>
      </c>
      <c r="L131" s="109" t="s">
        <v>15</v>
      </c>
      <c r="M131" s="235" t="s">
        <v>415</v>
      </c>
    </row>
    <row r="132" spans="1:13" ht="14.45">
      <c r="A132" s="413"/>
      <c r="B132" s="115" t="s">
        <v>229</v>
      </c>
      <c r="C132" s="86" t="s">
        <v>322</v>
      </c>
      <c r="D132" s="86" t="s">
        <v>349</v>
      </c>
      <c r="E132" s="86">
        <v>6</v>
      </c>
      <c r="F132" s="88">
        <v>44951</v>
      </c>
      <c r="G132" s="71" t="s">
        <v>417</v>
      </c>
      <c r="H132" s="88" t="s">
        <v>408</v>
      </c>
      <c r="I132" s="255" t="s">
        <v>15</v>
      </c>
      <c r="J132" s="109" t="s">
        <v>15</v>
      </c>
      <c r="K132" s="109" t="s">
        <v>379</v>
      </c>
      <c r="L132" s="109" t="s">
        <v>15</v>
      </c>
      <c r="M132" s="235" t="s">
        <v>415</v>
      </c>
    </row>
    <row r="133" spans="1:13" ht="14.45">
      <c r="A133" s="414"/>
      <c r="B133" s="115" t="s">
        <v>230</v>
      </c>
      <c r="C133" s="86" t="s">
        <v>314</v>
      </c>
      <c r="D133" s="86" t="s">
        <v>356</v>
      </c>
      <c r="E133" s="86">
        <v>3</v>
      </c>
      <c r="F133" s="88">
        <v>44955</v>
      </c>
      <c r="G133" s="71" t="s">
        <v>417</v>
      </c>
      <c r="H133" s="88" t="s">
        <v>408</v>
      </c>
      <c r="I133" s="255" t="s">
        <v>15</v>
      </c>
      <c r="J133" s="109" t="s">
        <v>15</v>
      </c>
      <c r="K133" s="109" t="s">
        <v>379</v>
      </c>
      <c r="L133" s="109" t="s">
        <v>15</v>
      </c>
      <c r="M133" s="235" t="s">
        <v>415</v>
      </c>
    </row>
    <row r="134" spans="1:13" ht="14.45">
      <c r="A134" s="415" t="s">
        <v>127</v>
      </c>
      <c r="B134" s="115" t="s">
        <v>231</v>
      </c>
      <c r="C134" s="86" t="s">
        <v>410</v>
      </c>
      <c r="D134" s="86" t="s">
        <v>420</v>
      </c>
      <c r="E134" s="251" t="s">
        <v>232</v>
      </c>
      <c r="F134" s="88">
        <v>44958</v>
      </c>
      <c r="G134" s="71" t="s">
        <v>417</v>
      </c>
      <c r="H134" s="88" t="s">
        <v>408</v>
      </c>
      <c r="I134" s="255" t="s">
        <v>15</v>
      </c>
      <c r="J134" s="109" t="s">
        <v>15</v>
      </c>
      <c r="K134" s="109" t="s">
        <v>379</v>
      </c>
      <c r="L134" s="109" t="s">
        <v>15</v>
      </c>
      <c r="M134" s="235" t="s">
        <v>415</v>
      </c>
    </row>
    <row r="135" spans="1:13" ht="14.45">
      <c r="A135" s="416"/>
      <c r="B135" s="115" t="s">
        <v>233</v>
      </c>
      <c r="C135" s="86" t="s">
        <v>322</v>
      </c>
      <c r="D135" s="86" t="s">
        <v>356</v>
      </c>
      <c r="E135" s="86">
        <v>1</v>
      </c>
      <c r="F135" s="88">
        <v>44962</v>
      </c>
      <c r="G135" s="71" t="s">
        <v>417</v>
      </c>
      <c r="H135" s="88" t="s">
        <v>408</v>
      </c>
      <c r="I135" s="255" t="s">
        <v>15</v>
      </c>
      <c r="J135" s="109" t="s">
        <v>15</v>
      </c>
      <c r="K135" s="109" t="s">
        <v>379</v>
      </c>
      <c r="L135" s="109" t="s">
        <v>15</v>
      </c>
      <c r="M135" s="235" t="s">
        <v>415</v>
      </c>
    </row>
    <row r="136" spans="1:13" ht="14.45">
      <c r="A136" s="416"/>
      <c r="B136" s="115" t="s">
        <v>234</v>
      </c>
      <c r="C136" s="86" t="s">
        <v>314</v>
      </c>
      <c r="D136" s="86" t="s">
        <v>361</v>
      </c>
      <c r="E136" s="86">
        <v>5</v>
      </c>
      <c r="F136" s="88">
        <v>44961</v>
      </c>
      <c r="G136" s="71" t="s">
        <v>417</v>
      </c>
      <c r="H136" s="88" t="s">
        <v>408</v>
      </c>
      <c r="I136" s="255" t="s">
        <v>15</v>
      </c>
      <c r="J136" s="109" t="s">
        <v>15</v>
      </c>
      <c r="K136" s="109" t="s">
        <v>379</v>
      </c>
      <c r="L136" s="109" t="s">
        <v>15</v>
      </c>
      <c r="M136" s="235" t="s">
        <v>415</v>
      </c>
    </row>
    <row r="137" spans="1:13" ht="14.45">
      <c r="A137" s="416"/>
      <c r="B137" s="115" t="s">
        <v>235</v>
      </c>
      <c r="C137" s="86" t="s">
        <v>410</v>
      </c>
      <c r="D137" s="86" t="s">
        <v>361</v>
      </c>
      <c r="E137" s="86">
        <v>6</v>
      </c>
      <c r="F137" s="88">
        <v>44964</v>
      </c>
      <c r="G137" s="71" t="s">
        <v>417</v>
      </c>
      <c r="H137" s="88" t="s">
        <v>408</v>
      </c>
      <c r="I137" s="290" t="s">
        <v>421</v>
      </c>
      <c r="J137" s="109" t="s">
        <v>15</v>
      </c>
      <c r="K137" s="109" t="s">
        <v>379</v>
      </c>
      <c r="L137" s="109" t="s">
        <v>15</v>
      </c>
      <c r="M137" s="235" t="s">
        <v>415</v>
      </c>
    </row>
    <row r="138" spans="1:13" ht="14.45">
      <c r="A138" s="416"/>
      <c r="B138" s="115" t="s">
        <v>236</v>
      </c>
      <c r="C138" s="86" t="s">
        <v>411</v>
      </c>
      <c r="D138" s="86" t="s">
        <v>356</v>
      </c>
      <c r="E138" s="86">
        <v>3</v>
      </c>
      <c r="F138" s="88">
        <v>44967</v>
      </c>
      <c r="G138" s="71" t="s">
        <v>417</v>
      </c>
      <c r="H138" s="88" t="s">
        <v>408</v>
      </c>
      <c r="I138" s="109" t="s">
        <v>15</v>
      </c>
      <c r="J138" s="109" t="s">
        <v>15</v>
      </c>
      <c r="K138" s="109" t="s">
        <v>379</v>
      </c>
      <c r="L138" s="109" t="s">
        <v>15</v>
      </c>
      <c r="M138" s="235" t="s">
        <v>415</v>
      </c>
    </row>
    <row r="139" spans="1:13" ht="14.45">
      <c r="A139" s="416"/>
      <c r="B139" s="115" t="s">
        <v>63</v>
      </c>
      <c r="C139" s="86" t="s">
        <v>314</v>
      </c>
      <c r="D139" s="86" t="s">
        <v>377</v>
      </c>
      <c r="E139" s="86">
        <v>6</v>
      </c>
      <c r="F139" s="88">
        <v>44948</v>
      </c>
      <c r="G139" s="71" t="s">
        <v>417</v>
      </c>
      <c r="H139" s="88" t="s">
        <v>408</v>
      </c>
      <c r="I139" s="255" t="s">
        <v>15</v>
      </c>
      <c r="J139" s="109" t="s">
        <v>15</v>
      </c>
      <c r="K139" s="109" t="s">
        <v>379</v>
      </c>
      <c r="L139" s="109" t="s">
        <v>15</v>
      </c>
      <c r="M139" s="235" t="s">
        <v>415</v>
      </c>
    </row>
    <row r="140" spans="1:13" ht="14.45">
      <c r="A140" s="416"/>
      <c r="B140" s="115" t="s">
        <v>237</v>
      </c>
      <c r="C140" s="86" t="s">
        <v>410</v>
      </c>
      <c r="D140" s="86" t="s">
        <v>361</v>
      </c>
      <c r="E140" s="86">
        <v>6</v>
      </c>
      <c r="F140" s="88">
        <v>44971</v>
      </c>
      <c r="G140" s="71" t="s">
        <v>417</v>
      </c>
      <c r="H140" s="88" t="s">
        <v>408</v>
      </c>
      <c r="I140" s="109" t="s">
        <v>15</v>
      </c>
      <c r="J140" s="109" t="s">
        <v>15</v>
      </c>
      <c r="K140" s="109" t="s">
        <v>379</v>
      </c>
      <c r="L140" s="109" t="s">
        <v>15</v>
      </c>
      <c r="M140" s="235" t="s">
        <v>415</v>
      </c>
    </row>
    <row r="141" spans="1:13" ht="14.45">
      <c r="A141" s="416"/>
      <c r="B141" s="115" t="s">
        <v>99</v>
      </c>
      <c r="C141" s="86" t="s">
        <v>322</v>
      </c>
      <c r="D141" s="86" t="s">
        <v>361</v>
      </c>
      <c r="E141" s="86">
        <v>2</v>
      </c>
      <c r="F141" s="88">
        <v>44972</v>
      </c>
      <c r="G141" s="71" t="s">
        <v>417</v>
      </c>
      <c r="H141" s="88" t="s">
        <v>408</v>
      </c>
      <c r="I141" s="109" t="s">
        <v>15</v>
      </c>
      <c r="J141" s="109" t="s">
        <v>15</v>
      </c>
      <c r="K141" s="109" t="s">
        <v>379</v>
      </c>
      <c r="L141" s="109" t="s">
        <v>15</v>
      </c>
      <c r="M141" s="235" t="s">
        <v>415</v>
      </c>
    </row>
    <row r="142" spans="1:13" ht="14.45">
      <c r="A142" s="417"/>
      <c r="B142" s="115" t="s">
        <v>238</v>
      </c>
      <c r="C142" s="86" t="s">
        <v>322</v>
      </c>
      <c r="D142" s="86" t="s">
        <v>361</v>
      </c>
      <c r="E142" s="69">
        <v>4</v>
      </c>
      <c r="F142" s="85">
        <v>44979</v>
      </c>
      <c r="G142" s="71" t="s">
        <v>417</v>
      </c>
      <c r="H142" s="68" t="s">
        <v>408</v>
      </c>
      <c r="I142" s="109" t="s">
        <v>15</v>
      </c>
      <c r="J142" s="109" t="s">
        <v>15</v>
      </c>
      <c r="K142" s="109" t="s">
        <v>379</v>
      </c>
      <c r="L142" s="109" t="s">
        <v>15</v>
      </c>
      <c r="M142" s="235" t="s">
        <v>415</v>
      </c>
    </row>
    <row r="143" spans="1:13" ht="14.45">
      <c r="A143" s="412" t="s">
        <v>422</v>
      </c>
      <c r="B143" s="115" t="s">
        <v>239</v>
      </c>
      <c r="C143" s="68" t="s">
        <v>410</v>
      </c>
      <c r="D143" s="69" t="s">
        <v>361</v>
      </c>
      <c r="E143" s="69">
        <v>1</v>
      </c>
      <c r="F143" s="85">
        <v>44991</v>
      </c>
      <c r="G143" s="71" t="s">
        <v>417</v>
      </c>
      <c r="H143" s="68" t="s">
        <v>408</v>
      </c>
      <c r="I143" s="109" t="s">
        <v>15</v>
      </c>
      <c r="J143" s="109" t="s">
        <v>15</v>
      </c>
      <c r="K143" s="109" t="s">
        <v>379</v>
      </c>
      <c r="L143" s="109" t="s">
        <v>15</v>
      </c>
      <c r="M143" s="235" t="s">
        <v>415</v>
      </c>
    </row>
    <row r="144" spans="1:13" ht="14.45">
      <c r="A144" s="413"/>
      <c r="B144" s="115" t="s">
        <v>240</v>
      </c>
      <c r="C144" s="238" t="s">
        <v>322</v>
      </c>
      <c r="D144" s="238" t="s">
        <v>423</v>
      </c>
      <c r="E144" s="238">
        <v>2</v>
      </c>
      <c r="F144" s="85">
        <v>45001</v>
      </c>
      <c r="G144" s="71" t="s">
        <v>417</v>
      </c>
      <c r="H144" s="68" t="s">
        <v>408</v>
      </c>
      <c r="I144" s="109" t="s">
        <v>15</v>
      </c>
      <c r="J144" s="109" t="s">
        <v>15</v>
      </c>
      <c r="K144" s="109" t="s">
        <v>379</v>
      </c>
      <c r="L144" s="109" t="s">
        <v>15</v>
      </c>
      <c r="M144" s="235" t="s">
        <v>415</v>
      </c>
    </row>
    <row r="145" spans="1:13" ht="14.45">
      <c r="A145" s="413"/>
      <c r="B145" s="115" t="s">
        <v>242</v>
      </c>
      <c r="C145" s="238" t="s">
        <v>411</v>
      </c>
      <c r="D145" s="238" t="s">
        <v>405</v>
      </c>
      <c r="E145" s="238">
        <v>5</v>
      </c>
      <c r="F145" s="85">
        <v>45004</v>
      </c>
      <c r="G145" s="71" t="s">
        <v>417</v>
      </c>
      <c r="H145" s="68" t="s">
        <v>408</v>
      </c>
      <c r="I145" s="254" t="s">
        <v>418</v>
      </c>
      <c r="J145" s="109" t="s">
        <v>15</v>
      </c>
      <c r="K145" s="109" t="s">
        <v>379</v>
      </c>
      <c r="L145" s="109" t="s">
        <v>15</v>
      </c>
      <c r="M145" s="235" t="s">
        <v>415</v>
      </c>
    </row>
    <row r="146" spans="1:13" ht="26.45">
      <c r="A146" s="413"/>
      <c r="B146" s="115" t="s">
        <v>184</v>
      </c>
      <c r="C146" s="238" t="s">
        <v>314</v>
      </c>
      <c r="D146" s="238" t="s">
        <v>361</v>
      </c>
      <c r="E146" s="238">
        <v>5</v>
      </c>
      <c r="F146" s="85">
        <v>45003</v>
      </c>
      <c r="G146" s="91" t="s">
        <v>424</v>
      </c>
      <c r="H146" s="68" t="s">
        <v>408</v>
      </c>
      <c r="I146" s="235" t="s">
        <v>415</v>
      </c>
      <c r="J146" s="109" t="s">
        <v>15</v>
      </c>
      <c r="K146" s="109" t="s">
        <v>379</v>
      </c>
      <c r="L146" s="109" t="s">
        <v>15</v>
      </c>
      <c r="M146" s="235" t="s">
        <v>415</v>
      </c>
    </row>
    <row r="147" spans="1:13" ht="14.45">
      <c r="A147" s="413"/>
      <c r="B147" s="115" t="s">
        <v>229</v>
      </c>
      <c r="C147" s="238" t="s">
        <v>411</v>
      </c>
      <c r="D147" s="238" t="s">
        <v>361</v>
      </c>
      <c r="E147" s="238">
        <v>7</v>
      </c>
      <c r="F147" s="85">
        <v>45012</v>
      </c>
      <c r="G147" s="71" t="s">
        <v>417</v>
      </c>
      <c r="H147" s="68" t="s">
        <v>408</v>
      </c>
      <c r="I147" s="290" t="s">
        <v>425</v>
      </c>
      <c r="J147" s="109" t="s">
        <v>15</v>
      </c>
      <c r="K147" s="109" t="s">
        <v>379</v>
      </c>
      <c r="L147" s="109" t="s">
        <v>15</v>
      </c>
      <c r="M147" s="235" t="s">
        <v>415</v>
      </c>
    </row>
    <row r="148" spans="1:13" ht="14.45">
      <c r="A148" s="414"/>
      <c r="B148" s="115" t="s">
        <v>243</v>
      </c>
      <c r="C148" s="68" t="s">
        <v>410</v>
      </c>
      <c r="D148" s="69" t="s">
        <v>354</v>
      </c>
      <c r="E148" s="69">
        <v>2</v>
      </c>
      <c r="F148" s="85">
        <v>45016</v>
      </c>
      <c r="G148" s="253" t="s">
        <v>403</v>
      </c>
      <c r="H148" s="68" t="s">
        <v>408</v>
      </c>
      <c r="I148" s="235" t="s">
        <v>415</v>
      </c>
      <c r="J148" s="109" t="s">
        <v>15</v>
      </c>
      <c r="K148" s="109" t="s">
        <v>379</v>
      </c>
      <c r="L148" s="109" t="s">
        <v>15</v>
      </c>
      <c r="M148" s="235" t="s">
        <v>415</v>
      </c>
    </row>
    <row r="149" spans="1:13" ht="12.6" customHeight="1">
      <c r="A149" s="403" t="s">
        <v>426</v>
      </c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5"/>
    </row>
    <row r="150" spans="1:13" ht="12.6" customHeight="1">
      <c r="A150" s="66" t="s">
        <v>310</v>
      </c>
      <c r="B150" s="66" t="s">
        <v>1</v>
      </c>
      <c r="C150" s="66" t="s">
        <v>311</v>
      </c>
      <c r="D150" s="66" t="s">
        <v>312</v>
      </c>
      <c r="E150" s="66" t="s">
        <v>2</v>
      </c>
      <c r="F150" s="66" t="s">
        <v>363</v>
      </c>
      <c r="G150" s="66" t="s">
        <v>364</v>
      </c>
      <c r="H150" s="66" t="s">
        <v>365</v>
      </c>
      <c r="I150" s="66" t="s">
        <v>345</v>
      </c>
      <c r="J150" s="66" t="s">
        <v>346</v>
      </c>
      <c r="K150" s="66" t="s">
        <v>366</v>
      </c>
      <c r="L150" s="95" t="s">
        <v>347</v>
      </c>
      <c r="M150" s="95" t="s">
        <v>348</v>
      </c>
    </row>
    <row r="151" spans="1:13" ht="14.45">
      <c r="A151" s="451" t="s">
        <v>160</v>
      </c>
      <c r="B151" s="115" t="s">
        <v>255</v>
      </c>
      <c r="C151" s="86" t="s">
        <v>410</v>
      </c>
      <c r="D151" s="86" t="s">
        <v>356</v>
      </c>
      <c r="E151" s="71">
        <v>2</v>
      </c>
      <c r="F151" s="88">
        <v>45017</v>
      </c>
      <c r="G151" s="96" t="s">
        <v>427</v>
      </c>
      <c r="H151" s="68" t="s">
        <v>408</v>
      </c>
      <c r="I151" s="109" t="s">
        <v>15</v>
      </c>
      <c r="J151" s="109" t="s">
        <v>15</v>
      </c>
      <c r="K151" s="109" t="s">
        <v>428</v>
      </c>
      <c r="L151" s="109" t="s">
        <v>15</v>
      </c>
      <c r="M151" s="109" t="s">
        <v>15</v>
      </c>
    </row>
    <row r="152" spans="1:13" ht="14.45">
      <c r="A152" s="451"/>
      <c r="B152" s="115" t="s">
        <v>257</v>
      </c>
      <c r="C152" s="86" t="s">
        <v>410</v>
      </c>
      <c r="D152" s="86" t="s">
        <v>361</v>
      </c>
      <c r="E152" s="277">
        <v>3</v>
      </c>
      <c r="F152" s="88">
        <v>45026</v>
      </c>
      <c r="G152" s="257" t="s">
        <v>429</v>
      </c>
      <c r="H152" s="68" t="s">
        <v>408</v>
      </c>
      <c r="I152" s="235" t="s">
        <v>15</v>
      </c>
      <c r="J152" s="109" t="s">
        <v>15</v>
      </c>
      <c r="K152" s="109" t="s">
        <v>428</v>
      </c>
      <c r="L152" s="109" t="s">
        <v>15</v>
      </c>
      <c r="M152" s="235" t="s">
        <v>15</v>
      </c>
    </row>
    <row r="153" spans="1:13" ht="14.45">
      <c r="A153" s="451"/>
      <c r="B153" s="115" t="s">
        <v>198</v>
      </c>
      <c r="C153" s="86" t="s">
        <v>411</v>
      </c>
      <c r="D153" s="86" t="s">
        <v>361</v>
      </c>
      <c r="E153" s="277">
        <v>3</v>
      </c>
      <c r="F153" s="88">
        <v>45027</v>
      </c>
      <c r="G153" s="98" t="s">
        <v>417</v>
      </c>
      <c r="H153" s="68" t="s">
        <v>408</v>
      </c>
      <c r="I153" s="109" t="s">
        <v>15</v>
      </c>
      <c r="J153" s="109" t="s">
        <v>15</v>
      </c>
      <c r="K153" s="109" t="s">
        <v>428</v>
      </c>
      <c r="L153" s="109" t="s">
        <v>15</v>
      </c>
      <c r="M153" s="109" t="s">
        <v>15</v>
      </c>
    </row>
    <row r="154" spans="1:13" ht="14.45">
      <c r="A154" s="451"/>
      <c r="B154" s="115" t="s">
        <v>158</v>
      </c>
      <c r="C154" s="86" t="s">
        <v>410</v>
      </c>
      <c r="D154" s="86" t="s">
        <v>430</v>
      </c>
      <c r="E154" s="277">
        <v>1</v>
      </c>
      <c r="F154" s="88">
        <v>45035</v>
      </c>
      <c r="G154" s="96" t="s">
        <v>427</v>
      </c>
      <c r="H154" s="68" t="s">
        <v>408</v>
      </c>
      <c r="I154" s="109" t="s">
        <v>15</v>
      </c>
      <c r="J154" s="109" t="s">
        <v>15</v>
      </c>
      <c r="K154" s="109" t="s">
        <v>428</v>
      </c>
      <c r="L154" s="109" t="s">
        <v>15</v>
      </c>
      <c r="M154" s="109" t="s">
        <v>15</v>
      </c>
    </row>
    <row r="155" spans="1:13" ht="14.45">
      <c r="A155" s="452"/>
      <c r="B155" s="115" t="s">
        <v>258</v>
      </c>
      <c r="C155" s="86" t="s">
        <v>322</v>
      </c>
      <c r="D155" s="86" t="s">
        <v>431</v>
      </c>
      <c r="E155" s="277">
        <v>3</v>
      </c>
      <c r="F155" s="88">
        <v>45045</v>
      </c>
      <c r="G155" s="96" t="s">
        <v>427</v>
      </c>
      <c r="H155" s="68" t="s">
        <v>408</v>
      </c>
      <c r="I155" s="109" t="s">
        <v>15</v>
      </c>
      <c r="J155" s="109" t="s">
        <v>15</v>
      </c>
      <c r="K155" s="109" t="s">
        <v>428</v>
      </c>
      <c r="L155" s="109" t="s">
        <v>15</v>
      </c>
      <c r="M155" s="109" t="s">
        <v>15</v>
      </c>
    </row>
    <row r="156" spans="1:13" s="70" customFormat="1" ht="14.45">
      <c r="A156" s="421" t="s">
        <v>161</v>
      </c>
      <c r="B156" s="115" t="s">
        <v>259</v>
      </c>
      <c r="C156" s="86" t="s">
        <v>322</v>
      </c>
      <c r="D156" s="86" t="s">
        <v>349</v>
      </c>
      <c r="E156" s="86">
        <v>6</v>
      </c>
      <c r="F156" s="88">
        <v>45054</v>
      </c>
      <c r="G156" s="96" t="s">
        <v>432</v>
      </c>
      <c r="H156" s="68" t="s">
        <v>408</v>
      </c>
      <c r="I156" s="109" t="s">
        <v>34</v>
      </c>
      <c r="J156" s="109" t="s">
        <v>15</v>
      </c>
      <c r="K156" s="109" t="s">
        <v>428</v>
      </c>
      <c r="L156" s="109" t="s">
        <v>15</v>
      </c>
      <c r="M156" s="109" t="s">
        <v>15</v>
      </c>
    </row>
    <row r="157" spans="1:13" s="70" customFormat="1" ht="14.45">
      <c r="A157" s="422"/>
      <c r="B157" s="115" t="s">
        <v>260</v>
      </c>
      <c r="C157" s="86" t="s">
        <v>314</v>
      </c>
      <c r="D157" s="86" t="s">
        <v>360</v>
      </c>
      <c r="E157" s="86">
        <v>3</v>
      </c>
      <c r="F157" s="88">
        <v>45065</v>
      </c>
      <c r="G157" s="96" t="s">
        <v>432</v>
      </c>
      <c r="H157" s="68" t="s">
        <v>408</v>
      </c>
      <c r="I157" s="235" t="s">
        <v>15</v>
      </c>
      <c r="J157" s="109" t="s">
        <v>15</v>
      </c>
      <c r="K157" s="109" t="s">
        <v>428</v>
      </c>
      <c r="L157" s="109" t="s">
        <v>15</v>
      </c>
      <c r="M157" s="235" t="s">
        <v>15</v>
      </c>
    </row>
    <row r="158" spans="1:13" s="70" customFormat="1" ht="14.45">
      <c r="A158" s="426" t="s">
        <v>433</v>
      </c>
      <c r="B158" s="70" t="s">
        <v>262</v>
      </c>
      <c r="C158" s="86" t="s">
        <v>410</v>
      </c>
      <c r="D158" s="86" t="s">
        <v>369</v>
      </c>
      <c r="E158" s="86">
        <v>18</v>
      </c>
      <c r="F158" s="88">
        <v>45081</v>
      </c>
      <c r="G158" s="98" t="s">
        <v>417</v>
      </c>
      <c r="H158" s="71" t="s">
        <v>408</v>
      </c>
      <c r="I158" s="109" t="s">
        <v>15</v>
      </c>
      <c r="J158" s="235" t="s">
        <v>15</v>
      </c>
      <c r="K158" s="109" t="s">
        <v>428</v>
      </c>
      <c r="L158" s="109" t="s">
        <v>15</v>
      </c>
      <c r="M158" s="109" t="s">
        <v>15</v>
      </c>
    </row>
    <row r="159" spans="1:13" s="70" customFormat="1" ht="14.45">
      <c r="A159" s="427"/>
      <c r="B159" s="115" t="s">
        <v>261</v>
      </c>
      <c r="C159" s="86" t="s">
        <v>314</v>
      </c>
      <c r="D159" s="86" t="s">
        <v>361</v>
      </c>
      <c r="E159" s="86">
        <v>1</v>
      </c>
      <c r="F159" s="88">
        <v>45080</v>
      </c>
      <c r="G159" s="98" t="s">
        <v>417</v>
      </c>
      <c r="H159" s="71" t="s">
        <v>408</v>
      </c>
      <c r="I159" s="109" t="s">
        <v>15</v>
      </c>
      <c r="J159" s="71" t="s">
        <v>15</v>
      </c>
      <c r="K159" s="109" t="s">
        <v>428</v>
      </c>
      <c r="L159" s="109" t="s">
        <v>15</v>
      </c>
      <c r="M159" s="109" t="s">
        <v>15</v>
      </c>
    </row>
    <row r="160" spans="1:13" s="70" customFormat="1" ht="14.45">
      <c r="A160" s="427"/>
      <c r="B160" s="115" t="s">
        <v>152</v>
      </c>
      <c r="C160" s="86" t="s">
        <v>314</v>
      </c>
      <c r="D160" s="86" t="s">
        <v>377</v>
      </c>
      <c r="E160" s="86">
        <v>12</v>
      </c>
      <c r="F160" s="88">
        <v>45088</v>
      </c>
      <c r="G160" s="98" t="s">
        <v>417</v>
      </c>
      <c r="H160" s="71" t="s">
        <v>408</v>
      </c>
      <c r="I160" s="71" t="s">
        <v>34</v>
      </c>
      <c r="J160" s="71" t="s">
        <v>15</v>
      </c>
      <c r="K160" s="109" t="s">
        <v>428</v>
      </c>
      <c r="L160" s="109" t="s">
        <v>15</v>
      </c>
      <c r="M160" s="109" t="s">
        <v>15</v>
      </c>
    </row>
    <row r="161" spans="1:13" s="70" customFormat="1" ht="14.45">
      <c r="A161" s="427"/>
      <c r="B161" s="115" t="s">
        <v>216</v>
      </c>
      <c r="C161" s="86" t="s">
        <v>314</v>
      </c>
      <c r="D161" s="86" t="s">
        <v>356</v>
      </c>
      <c r="E161" s="86">
        <v>1</v>
      </c>
      <c r="F161" s="88">
        <v>45089</v>
      </c>
      <c r="G161" s="98" t="s">
        <v>417</v>
      </c>
      <c r="H161" s="71" t="s">
        <v>408</v>
      </c>
      <c r="I161" s="109" t="s">
        <v>15</v>
      </c>
      <c r="J161" s="71" t="s">
        <v>15</v>
      </c>
      <c r="K161" s="109" t="s">
        <v>428</v>
      </c>
      <c r="L161" s="109" t="s">
        <v>15</v>
      </c>
      <c r="M161" s="109" t="s">
        <v>15</v>
      </c>
    </row>
    <row r="162" spans="1:13" ht="14.45">
      <c r="A162" s="427"/>
      <c r="B162" s="115" t="s">
        <v>263</v>
      </c>
      <c r="C162" s="68" t="s">
        <v>411</v>
      </c>
      <c r="D162" s="69" t="s">
        <v>434</v>
      </c>
      <c r="E162" s="69">
        <v>7</v>
      </c>
      <c r="F162" s="85">
        <v>45090</v>
      </c>
      <c r="G162" s="257" t="s">
        <v>435</v>
      </c>
      <c r="H162" s="71" t="s">
        <v>408</v>
      </c>
      <c r="I162" s="235" t="s">
        <v>15</v>
      </c>
      <c r="J162" s="68" t="s">
        <v>15</v>
      </c>
      <c r="K162" s="109" t="s">
        <v>428</v>
      </c>
      <c r="L162" s="109" t="s">
        <v>15</v>
      </c>
      <c r="M162" s="235" t="s">
        <v>15</v>
      </c>
    </row>
    <row r="163" spans="1:13" ht="14.45">
      <c r="A163" s="427"/>
      <c r="B163" s="115" t="s">
        <v>264</v>
      </c>
      <c r="C163" s="81" t="s">
        <v>410</v>
      </c>
      <c r="D163" s="69" t="s">
        <v>384</v>
      </c>
      <c r="E163" s="69">
        <v>2</v>
      </c>
      <c r="F163" s="85">
        <v>45096</v>
      </c>
      <c r="G163" s="98" t="s">
        <v>436</v>
      </c>
      <c r="H163" s="71" t="s">
        <v>408</v>
      </c>
      <c r="I163" s="109" t="s">
        <v>15</v>
      </c>
      <c r="J163" s="68" t="s">
        <v>15</v>
      </c>
      <c r="K163" s="109" t="s">
        <v>428</v>
      </c>
      <c r="L163" s="109" t="s">
        <v>15</v>
      </c>
      <c r="M163" s="109" t="s">
        <v>15</v>
      </c>
    </row>
    <row r="164" spans="1:13" ht="14.45">
      <c r="A164" s="428"/>
      <c r="B164" s="179" t="s">
        <v>265</v>
      </c>
      <c r="C164" s="68" t="s">
        <v>322</v>
      </c>
      <c r="D164" s="69" t="s">
        <v>405</v>
      </c>
      <c r="E164" s="69">
        <v>1</v>
      </c>
      <c r="F164" s="85">
        <v>45106</v>
      </c>
      <c r="G164" s="71" t="s">
        <v>417</v>
      </c>
      <c r="H164" s="71" t="s">
        <v>408</v>
      </c>
      <c r="I164" s="235" t="s">
        <v>15</v>
      </c>
      <c r="J164" s="68" t="s">
        <v>15</v>
      </c>
      <c r="K164" s="109" t="s">
        <v>428</v>
      </c>
      <c r="L164" s="109" t="s">
        <v>15</v>
      </c>
      <c r="M164" s="235" t="s">
        <v>15</v>
      </c>
    </row>
    <row r="165" spans="1:13">
      <c r="A165" s="423" t="s">
        <v>437</v>
      </c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</row>
    <row r="166" spans="1:13" ht="12.6" customHeight="1">
      <c r="A166" s="66" t="s">
        <v>310</v>
      </c>
      <c r="B166" s="66" t="s">
        <v>1</v>
      </c>
      <c r="C166" s="66" t="s">
        <v>311</v>
      </c>
      <c r="D166" s="66" t="s">
        <v>312</v>
      </c>
      <c r="E166" s="66" t="s">
        <v>2</v>
      </c>
      <c r="F166" s="66" t="s">
        <v>363</v>
      </c>
      <c r="G166" s="66" t="s">
        <v>364</v>
      </c>
      <c r="H166" s="66" t="s">
        <v>365</v>
      </c>
      <c r="I166" s="66" t="s">
        <v>345</v>
      </c>
      <c r="J166" s="66" t="s">
        <v>346</v>
      </c>
      <c r="K166" s="66" t="s">
        <v>366</v>
      </c>
      <c r="L166" s="95" t="s">
        <v>347</v>
      </c>
      <c r="M166" s="95" t="s">
        <v>348</v>
      </c>
    </row>
    <row r="167" spans="1:13" ht="14.45">
      <c r="A167" s="412" t="s">
        <v>192</v>
      </c>
      <c r="B167" s="115" t="s">
        <v>275</v>
      </c>
      <c r="C167" s="86" t="s">
        <v>314</v>
      </c>
      <c r="D167" s="86" t="s">
        <v>377</v>
      </c>
      <c r="E167" s="86">
        <v>7</v>
      </c>
      <c r="F167" s="88">
        <v>45113</v>
      </c>
      <c r="G167" s="71" t="s">
        <v>403</v>
      </c>
      <c r="H167" s="68" t="s">
        <v>408</v>
      </c>
      <c r="I167" s="68" t="s">
        <v>15</v>
      </c>
      <c r="J167" s="68" t="s">
        <v>34</v>
      </c>
      <c r="K167" s="109" t="s">
        <v>428</v>
      </c>
    </row>
    <row r="168" spans="1:13" ht="14.45">
      <c r="A168" s="413"/>
      <c r="B168" s="115" t="s">
        <v>276</v>
      </c>
      <c r="C168" s="86" t="s">
        <v>322</v>
      </c>
      <c r="D168" s="86" t="s">
        <v>356</v>
      </c>
      <c r="E168" s="86">
        <v>22</v>
      </c>
      <c r="F168" s="88">
        <v>45114</v>
      </c>
      <c r="G168" s="71" t="s">
        <v>403</v>
      </c>
      <c r="H168" s="68" t="s">
        <v>408</v>
      </c>
      <c r="I168" s="109" t="s">
        <v>15</v>
      </c>
      <c r="J168" s="68" t="s">
        <v>34</v>
      </c>
      <c r="K168" s="109" t="s">
        <v>428</v>
      </c>
    </row>
    <row r="169" spans="1:13" ht="14.45">
      <c r="A169" s="413"/>
      <c r="B169" s="115" t="s">
        <v>262</v>
      </c>
      <c r="C169" s="86" t="s">
        <v>314</v>
      </c>
      <c r="D169" s="86" t="s">
        <v>356</v>
      </c>
      <c r="E169" s="86">
        <v>19</v>
      </c>
      <c r="F169" s="88">
        <v>45123</v>
      </c>
      <c r="G169" s="71" t="s">
        <v>403</v>
      </c>
      <c r="H169" s="68" t="s">
        <v>408</v>
      </c>
      <c r="I169" s="68" t="s">
        <v>15</v>
      </c>
      <c r="J169" s="68" t="s">
        <v>34</v>
      </c>
      <c r="K169" s="109" t="s">
        <v>428</v>
      </c>
    </row>
    <row r="170" spans="1:13" ht="14.45">
      <c r="A170" s="413"/>
      <c r="B170" s="115" t="s">
        <v>277</v>
      </c>
      <c r="C170" s="86" t="s">
        <v>411</v>
      </c>
      <c r="D170" s="86" t="s">
        <v>361</v>
      </c>
      <c r="E170" s="86">
        <v>3</v>
      </c>
      <c r="F170" s="88">
        <v>45124</v>
      </c>
      <c r="G170" s="71" t="s">
        <v>403</v>
      </c>
      <c r="H170" s="68" t="s">
        <v>408</v>
      </c>
      <c r="I170" s="68" t="s">
        <v>15</v>
      </c>
      <c r="J170" s="68" t="s">
        <v>34</v>
      </c>
      <c r="K170" s="109" t="s">
        <v>428</v>
      </c>
    </row>
    <row r="171" spans="1:13" ht="14.45">
      <c r="A171" s="414"/>
      <c r="B171" s="115" t="s">
        <v>110</v>
      </c>
      <c r="C171" s="86" t="s">
        <v>411</v>
      </c>
      <c r="D171" s="86" t="s">
        <v>361</v>
      </c>
      <c r="E171" s="86">
        <v>7</v>
      </c>
      <c r="F171" s="88">
        <v>45134</v>
      </c>
      <c r="G171" s="71" t="s">
        <v>403</v>
      </c>
      <c r="H171" s="68" t="s">
        <v>408</v>
      </c>
      <c r="I171" s="253" t="s">
        <v>15</v>
      </c>
      <c r="J171" s="68" t="s">
        <v>34</v>
      </c>
      <c r="K171" s="109" t="s">
        <v>428</v>
      </c>
    </row>
    <row r="172" spans="1:13" ht="26.45">
      <c r="A172" s="412" t="s">
        <v>193</v>
      </c>
      <c r="B172" s="115" t="s">
        <v>219</v>
      </c>
      <c r="C172" s="86" t="s">
        <v>411</v>
      </c>
      <c r="D172" s="86" t="s">
        <v>361</v>
      </c>
      <c r="E172" s="86">
        <v>1</v>
      </c>
      <c r="F172" s="88">
        <v>45142</v>
      </c>
      <c r="G172" s="91" t="s">
        <v>438</v>
      </c>
      <c r="H172" s="68" t="s">
        <v>408</v>
      </c>
      <c r="I172" s="253" t="s">
        <v>15</v>
      </c>
      <c r="J172" s="68" t="s">
        <v>34</v>
      </c>
      <c r="K172" s="109" t="s">
        <v>428</v>
      </c>
    </row>
    <row r="173" spans="1:13" ht="14.45">
      <c r="A173" s="413"/>
      <c r="B173" s="236" t="s">
        <v>439</v>
      </c>
      <c r="D173" s="238" t="s">
        <v>369</v>
      </c>
      <c r="E173" s="238">
        <v>12</v>
      </c>
      <c r="F173" s="239">
        <v>45152</v>
      </c>
      <c r="G173" s="71" t="s">
        <v>403</v>
      </c>
      <c r="H173" s="68" t="s">
        <v>408</v>
      </c>
      <c r="I173" s="109" t="s">
        <v>15</v>
      </c>
      <c r="J173" s="68" t="s">
        <v>34</v>
      </c>
      <c r="K173" s="109" t="s">
        <v>428</v>
      </c>
    </row>
    <row r="174" spans="1:13" ht="14.45">
      <c r="A174" s="413"/>
      <c r="B174" s="236" t="s">
        <v>279</v>
      </c>
      <c r="D174" s="238" t="s">
        <v>383</v>
      </c>
      <c r="E174" s="238">
        <v>2</v>
      </c>
      <c r="F174" s="239">
        <v>45161</v>
      </c>
      <c r="G174" s="71" t="s">
        <v>403</v>
      </c>
      <c r="H174" s="68" t="s">
        <v>408</v>
      </c>
      <c r="I174" s="68" t="s">
        <v>15</v>
      </c>
      <c r="J174" s="68" t="s">
        <v>34</v>
      </c>
      <c r="K174" s="109" t="s">
        <v>428</v>
      </c>
    </row>
    <row r="175" spans="1:13" ht="14.45">
      <c r="A175" s="413"/>
      <c r="B175" s="236" t="s">
        <v>280</v>
      </c>
      <c r="D175" s="238" t="s">
        <v>361</v>
      </c>
      <c r="E175" s="238">
        <v>5</v>
      </c>
      <c r="F175" s="239">
        <v>45161</v>
      </c>
      <c r="G175" s="71" t="s">
        <v>403</v>
      </c>
      <c r="H175" s="68" t="s">
        <v>408</v>
      </c>
      <c r="I175" s="68" t="s">
        <v>15</v>
      </c>
      <c r="J175" s="68" t="s">
        <v>34</v>
      </c>
      <c r="K175" s="109" t="s">
        <v>428</v>
      </c>
    </row>
    <row r="176" spans="1:13" ht="14.45">
      <c r="A176" s="415" t="s">
        <v>194</v>
      </c>
      <c r="B176" s="236" t="s">
        <v>159</v>
      </c>
      <c r="D176" s="238" t="s">
        <v>361</v>
      </c>
      <c r="E176" s="238">
        <v>1</v>
      </c>
      <c r="F176" s="239">
        <v>45170</v>
      </c>
      <c r="G176" s="71" t="s">
        <v>403</v>
      </c>
      <c r="H176" s="68" t="s">
        <v>408</v>
      </c>
      <c r="I176" s="68" t="s">
        <v>15</v>
      </c>
      <c r="J176" s="68" t="s">
        <v>34</v>
      </c>
      <c r="K176" s="109" t="s">
        <v>428</v>
      </c>
    </row>
    <row r="177" spans="1:13" ht="14.45">
      <c r="A177" s="416"/>
      <c r="B177" s="236" t="s">
        <v>189</v>
      </c>
      <c r="D177" s="238" t="s">
        <v>361</v>
      </c>
      <c r="E177" s="238">
        <v>1</v>
      </c>
      <c r="F177" s="239">
        <v>45171</v>
      </c>
      <c r="G177" s="71" t="s">
        <v>403</v>
      </c>
      <c r="H177" s="68" t="s">
        <v>408</v>
      </c>
      <c r="I177" s="68" t="s">
        <v>440</v>
      </c>
      <c r="J177" s="68" t="s">
        <v>34</v>
      </c>
      <c r="K177" s="109" t="s">
        <v>428</v>
      </c>
    </row>
    <row r="178" spans="1:13" ht="14.45">
      <c r="A178" s="416"/>
      <c r="B178" s="236" t="s">
        <v>281</v>
      </c>
      <c r="C178" s="238"/>
      <c r="D178" s="238" t="s">
        <v>356</v>
      </c>
      <c r="E178" s="69">
        <v>7</v>
      </c>
      <c r="F178" s="85">
        <v>45175</v>
      </c>
      <c r="G178" s="98" t="s">
        <v>403</v>
      </c>
      <c r="H178" s="68" t="s">
        <v>408</v>
      </c>
      <c r="I178" s="68" t="s">
        <v>15</v>
      </c>
      <c r="J178" s="68" t="s">
        <v>34</v>
      </c>
      <c r="K178" s="109" t="s">
        <v>428</v>
      </c>
    </row>
    <row r="179" spans="1:13" ht="14.45">
      <c r="A179" s="416"/>
      <c r="B179" s="119" t="s">
        <v>282</v>
      </c>
      <c r="D179" s="238" t="s">
        <v>356</v>
      </c>
      <c r="E179" s="238"/>
      <c r="F179" s="85">
        <v>45183</v>
      </c>
      <c r="G179" s="98" t="s">
        <v>403</v>
      </c>
      <c r="H179" s="68" t="s">
        <v>408</v>
      </c>
      <c r="I179" s="68" t="s">
        <v>15</v>
      </c>
      <c r="J179" s="68" t="s">
        <v>34</v>
      </c>
      <c r="K179" s="109" t="s">
        <v>428</v>
      </c>
    </row>
    <row r="180" spans="1:13" ht="14.45">
      <c r="A180" s="416"/>
      <c r="B180" s="119" t="s">
        <v>283</v>
      </c>
      <c r="D180" s="238" t="s">
        <v>377</v>
      </c>
      <c r="E180" s="238"/>
      <c r="F180" s="85">
        <v>45184</v>
      </c>
      <c r="G180" s="98" t="s">
        <v>403</v>
      </c>
      <c r="H180" s="68" t="s">
        <v>408</v>
      </c>
      <c r="I180" s="68" t="s">
        <v>15</v>
      </c>
      <c r="J180" s="68" t="s">
        <v>34</v>
      </c>
      <c r="K180" s="109" t="s">
        <v>428</v>
      </c>
    </row>
    <row r="181" spans="1:13" ht="9.9499999999999993" customHeight="1">
      <c r="A181" s="417"/>
      <c r="B181" s="65" t="s">
        <v>284</v>
      </c>
      <c r="F181" s="85">
        <v>45191</v>
      </c>
      <c r="G181" s="300" t="s">
        <v>441</v>
      </c>
      <c r="H181" s="68" t="s">
        <v>408</v>
      </c>
      <c r="I181" s="253" t="s">
        <v>15</v>
      </c>
      <c r="J181" s="68" t="s">
        <v>34</v>
      </c>
      <c r="K181" s="109" t="s">
        <v>428</v>
      </c>
    </row>
    <row r="182" spans="1:13" ht="14.45" customHeight="1">
      <c r="A182" s="403" t="s">
        <v>442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5"/>
    </row>
    <row r="183" spans="1:13" ht="12.6" customHeight="1">
      <c r="A183" s="319" t="s">
        <v>310</v>
      </c>
      <c r="B183" s="66" t="s">
        <v>1</v>
      </c>
      <c r="C183" s="66" t="s">
        <v>311</v>
      </c>
      <c r="D183" s="66" t="s">
        <v>312</v>
      </c>
      <c r="E183" s="66" t="s">
        <v>2</v>
      </c>
      <c r="F183" s="66" t="s">
        <v>363</v>
      </c>
      <c r="G183" s="66" t="s">
        <v>364</v>
      </c>
      <c r="H183" s="66" t="s">
        <v>365</v>
      </c>
      <c r="I183" s="66" t="s">
        <v>345</v>
      </c>
      <c r="J183" s="66" t="s">
        <v>346</v>
      </c>
      <c r="K183" s="66" t="s">
        <v>366</v>
      </c>
      <c r="L183" s="95" t="s">
        <v>347</v>
      </c>
      <c r="M183" s="95" t="s">
        <v>348</v>
      </c>
    </row>
    <row r="184" spans="1:13" ht="14.45">
      <c r="A184" s="395" t="s">
        <v>222</v>
      </c>
      <c r="B184" s="324" t="s">
        <v>240</v>
      </c>
      <c r="E184" s="86">
        <v>3</v>
      </c>
      <c r="F184" s="85">
        <v>45205</v>
      </c>
      <c r="G184" s="71" t="s">
        <v>403</v>
      </c>
      <c r="H184" s="68" t="s">
        <v>408</v>
      </c>
      <c r="I184" s="68" t="s">
        <v>15</v>
      </c>
      <c r="J184" s="68" t="s">
        <v>15</v>
      </c>
      <c r="K184" s="68" t="s">
        <v>443</v>
      </c>
    </row>
    <row r="185" spans="1:13" ht="14.45">
      <c r="A185" s="396"/>
      <c r="B185" s="324" t="s">
        <v>175</v>
      </c>
      <c r="E185" s="86">
        <v>5</v>
      </c>
      <c r="F185" s="85">
        <v>45216</v>
      </c>
      <c r="G185" s="71" t="s">
        <v>403</v>
      </c>
      <c r="H185" s="68" t="s">
        <v>408</v>
      </c>
      <c r="I185" s="68" t="s">
        <v>15</v>
      </c>
      <c r="J185" s="68" t="s">
        <v>15</v>
      </c>
      <c r="K185" s="68" t="s">
        <v>443</v>
      </c>
    </row>
    <row r="186" spans="1:13" ht="14.45">
      <c r="A186" s="396"/>
      <c r="B186" s="324" t="s">
        <v>292</v>
      </c>
      <c r="E186" s="86">
        <v>11</v>
      </c>
      <c r="F186" s="85">
        <v>45217</v>
      </c>
      <c r="G186" s="310" t="s">
        <v>415</v>
      </c>
      <c r="H186" s="68" t="s">
        <v>408</v>
      </c>
      <c r="I186" s="68" t="s">
        <v>415</v>
      </c>
      <c r="J186" s="68" t="s">
        <v>15</v>
      </c>
      <c r="K186" s="68" t="s">
        <v>443</v>
      </c>
    </row>
    <row r="187" spans="1:13" ht="14.45">
      <c r="A187" s="397"/>
      <c r="B187" s="325" t="s">
        <v>294</v>
      </c>
      <c r="E187" s="309">
        <v>3</v>
      </c>
      <c r="F187" s="85">
        <v>45590</v>
      </c>
      <c r="G187" s="71" t="s">
        <v>403</v>
      </c>
      <c r="H187" s="68" t="s">
        <v>408</v>
      </c>
      <c r="I187" s="253" t="s">
        <v>415</v>
      </c>
      <c r="J187" s="68" t="s">
        <v>15</v>
      </c>
      <c r="K187" s="68" t="s">
        <v>443</v>
      </c>
    </row>
    <row r="188" spans="1:13" ht="14.45">
      <c r="A188" s="395" t="s">
        <v>223</v>
      </c>
      <c r="B188" s="324" t="s">
        <v>293</v>
      </c>
      <c r="E188" s="86">
        <v>7</v>
      </c>
      <c r="F188" s="85">
        <v>45232</v>
      </c>
      <c r="G188" s="98" t="s">
        <v>403</v>
      </c>
      <c r="H188" s="68" t="s">
        <v>408</v>
      </c>
      <c r="I188" s="253" t="s">
        <v>415</v>
      </c>
      <c r="J188" s="68" t="s">
        <v>15</v>
      </c>
      <c r="K188" s="68" t="s">
        <v>443</v>
      </c>
    </row>
    <row r="189" spans="1:13" ht="14.45">
      <c r="A189" s="396"/>
      <c r="B189" s="324" t="s">
        <v>248</v>
      </c>
      <c r="E189" s="86">
        <v>1</v>
      </c>
      <c r="F189" s="85">
        <v>45232</v>
      </c>
      <c r="G189" s="310" t="s">
        <v>415</v>
      </c>
      <c r="H189" s="68" t="s">
        <v>408</v>
      </c>
      <c r="I189" s="253" t="s">
        <v>415</v>
      </c>
      <c r="J189" s="68" t="s">
        <v>415</v>
      </c>
      <c r="K189" s="68" t="s">
        <v>443</v>
      </c>
    </row>
    <row r="190" spans="1:13">
      <c r="A190" s="396"/>
      <c r="B190" s="326" t="s">
        <v>205</v>
      </c>
      <c r="E190" s="308">
        <v>3</v>
      </c>
      <c r="F190" s="85">
        <v>45246</v>
      </c>
      <c r="G190" s="98" t="s">
        <v>403</v>
      </c>
      <c r="H190" s="68" t="s">
        <v>408</v>
      </c>
      <c r="I190" s="347" t="s">
        <v>15</v>
      </c>
      <c r="J190" s="68" t="s">
        <v>15</v>
      </c>
      <c r="K190" s="68" t="s">
        <v>443</v>
      </c>
    </row>
    <row r="191" spans="1:13">
      <c r="A191" s="396"/>
      <c r="B191" s="106" t="s">
        <v>296</v>
      </c>
      <c r="E191" s="69">
        <v>5</v>
      </c>
      <c r="F191" s="85">
        <v>45247</v>
      </c>
      <c r="G191" s="98" t="s">
        <v>403</v>
      </c>
      <c r="H191" s="68" t="s">
        <v>408</v>
      </c>
      <c r="I191" s="68" t="s">
        <v>15</v>
      </c>
      <c r="J191" s="68" t="s">
        <v>15</v>
      </c>
      <c r="K191" s="68" t="s">
        <v>443</v>
      </c>
    </row>
    <row r="192" spans="1:13">
      <c r="A192" s="396"/>
      <c r="B192" s="106" t="s">
        <v>295</v>
      </c>
      <c r="E192" s="69">
        <v>4</v>
      </c>
      <c r="F192" s="85">
        <v>45249</v>
      </c>
      <c r="G192" s="322" t="s">
        <v>444</v>
      </c>
      <c r="H192" s="68" t="s">
        <v>408</v>
      </c>
      <c r="I192" s="347" t="s">
        <v>15</v>
      </c>
      <c r="J192" s="68" t="s">
        <v>415</v>
      </c>
      <c r="K192" s="68" t="s">
        <v>415</v>
      </c>
    </row>
    <row r="193" spans="1:11">
      <c r="A193" s="397"/>
      <c r="B193" s="106" t="s">
        <v>298</v>
      </c>
      <c r="E193" s="69">
        <v>1</v>
      </c>
      <c r="F193" s="85">
        <v>45253</v>
      </c>
      <c r="G193" s="98" t="s">
        <v>403</v>
      </c>
      <c r="H193" s="68" t="s">
        <v>408</v>
      </c>
      <c r="I193" s="347" t="s">
        <v>15</v>
      </c>
      <c r="J193" s="68" t="s">
        <v>15</v>
      </c>
      <c r="K193" s="68" t="s">
        <v>443</v>
      </c>
    </row>
    <row r="194" spans="1:11" ht="26.45">
      <c r="A194" s="398" t="s">
        <v>224</v>
      </c>
      <c r="B194" s="106" t="s">
        <v>297</v>
      </c>
      <c r="E194" s="69">
        <v>6</v>
      </c>
      <c r="F194" s="85">
        <v>45255</v>
      </c>
      <c r="G194" s="323" t="s">
        <v>445</v>
      </c>
      <c r="H194" s="68" t="s">
        <v>408</v>
      </c>
      <c r="I194" s="68" t="s">
        <v>15</v>
      </c>
      <c r="J194" s="68" t="s">
        <v>415</v>
      </c>
      <c r="K194" s="68" t="s">
        <v>415</v>
      </c>
    </row>
    <row r="195" spans="1:11">
      <c r="A195" s="399"/>
      <c r="B195" s="106" t="s">
        <v>207</v>
      </c>
      <c r="E195" s="69">
        <v>4</v>
      </c>
      <c r="F195" s="85">
        <v>45266</v>
      </c>
      <c r="G195" s="71" t="s">
        <v>403</v>
      </c>
      <c r="H195" s="68" t="s">
        <v>408</v>
      </c>
      <c r="I195" s="68" t="s">
        <v>15</v>
      </c>
      <c r="J195" s="68" t="s">
        <v>15</v>
      </c>
      <c r="K195" s="68" t="s">
        <v>443</v>
      </c>
    </row>
    <row r="196" spans="1:11">
      <c r="A196" s="399"/>
      <c r="B196" s="65" t="s">
        <v>177</v>
      </c>
      <c r="E196" s="69">
        <v>5</v>
      </c>
      <c r="F196" s="85">
        <v>45279</v>
      </c>
      <c r="G196" s="310" t="s">
        <v>415</v>
      </c>
      <c r="H196" s="68" t="s">
        <v>408</v>
      </c>
      <c r="I196" s="68" t="s">
        <v>415</v>
      </c>
      <c r="J196" s="68" t="s">
        <v>415</v>
      </c>
      <c r="K196" s="68" t="s">
        <v>415</v>
      </c>
    </row>
    <row r="197" spans="1:11">
      <c r="A197" s="399"/>
      <c r="B197" s="65" t="s">
        <v>299</v>
      </c>
      <c r="E197" s="69">
        <v>3</v>
      </c>
      <c r="F197" s="85">
        <v>45274</v>
      </c>
      <c r="G197" s="310" t="s">
        <v>415</v>
      </c>
      <c r="H197" s="68" t="s">
        <v>408</v>
      </c>
      <c r="I197" s="253" t="s">
        <v>415</v>
      </c>
      <c r="J197" s="68" t="s">
        <v>415</v>
      </c>
      <c r="K197" s="68" t="s">
        <v>415</v>
      </c>
    </row>
    <row r="198" spans="1:11">
      <c r="A198" s="399"/>
      <c r="B198" s="65" t="s">
        <v>175</v>
      </c>
      <c r="E198" s="69">
        <v>6</v>
      </c>
      <c r="F198" s="85">
        <v>45279</v>
      </c>
      <c r="G198" s="310" t="s">
        <v>415</v>
      </c>
      <c r="H198" s="68" t="s">
        <v>408</v>
      </c>
      <c r="I198" s="68" t="s">
        <v>415</v>
      </c>
      <c r="J198" s="68" t="s">
        <v>415</v>
      </c>
      <c r="K198" s="68" t="s">
        <v>415</v>
      </c>
    </row>
    <row r="199" spans="1:11">
      <c r="A199" s="399"/>
      <c r="B199" s="65" t="s">
        <v>301</v>
      </c>
      <c r="E199" s="69">
        <v>4</v>
      </c>
      <c r="F199" s="85">
        <v>45279</v>
      </c>
      <c r="G199" s="310" t="s">
        <v>415</v>
      </c>
      <c r="H199" s="68" t="s">
        <v>408</v>
      </c>
      <c r="I199" s="68" t="s">
        <v>415</v>
      </c>
      <c r="J199" s="68" t="s">
        <v>415</v>
      </c>
      <c r="K199" s="68" t="s">
        <v>415</v>
      </c>
    </row>
    <row r="200" spans="1:11">
      <c r="A200" s="399"/>
      <c r="B200" s="327" t="s">
        <v>300</v>
      </c>
      <c r="E200" s="69">
        <v>1</v>
      </c>
      <c r="G200" s="68" t="s">
        <v>446</v>
      </c>
      <c r="H200" s="68" t="s">
        <v>408</v>
      </c>
      <c r="I200" s="68" t="s">
        <v>415</v>
      </c>
      <c r="J200" s="68" t="s">
        <v>415</v>
      </c>
      <c r="K200" s="68" t="s">
        <v>415</v>
      </c>
    </row>
    <row r="201" spans="1:11">
      <c r="A201" s="400"/>
      <c r="B201" s="327" t="s">
        <v>276</v>
      </c>
      <c r="E201" s="69">
        <v>23</v>
      </c>
      <c r="G201" s="68" t="s">
        <v>446</v>
      </c>
      <c r="H201" s="68" t="s">
        <v>408</v>
      </c>
      <c r="I201" s="68" t="s">
        <v>415</v>
      </c>
      <c r="J201" s="68" t="s">
        <v>415</v>
      </c>
      <c r="K201" s="68" t="s">
        <v>415</v>
      </c>
    </row>
    <row r="202" spans="1:11">
      <c r="I202" s="68" t="s">
        <v>415</v>
      </c>
    </row>
  </sheetData>
  <autoFilter ref="A128:M148" xr:uid="{D5159B8E-9007-43ED-8828-1BF41925C411}"/>
  <sortState xmlns:xlrd2="http://schemas.microsoft.com/office/spreadsheetml/2017/richdata2" ref="A184:T194">
    <sortCondition ref="F184:F194"/>
  </sortState>
  <mergeCells count="39">
    <mergeCell ref="A134:A142"/>
    <mergeCell ref="A119:A126"/>
    <mergeCell ref="A98:A103"/>
    <mergeCell ref="A93:A97"/>
    <mergeCell ref="A151:A155"/>
    <mergeCell ref="A143:A148"/>
    <mergeCell ref="A149:M149"/>
    <mergeCell ref="A156:A157"/>
    <mergeCell ref="A165:M165"/>
    <mergeCell ref="A158:A164"/>
    <mergeCell ref="A2:A8"/>
    <mergeCell ref="A9:A14"/>
    <mergeCell ref="A15:A21"/>
    <mergeCell ref="A24:A31"/>
    <mergeCell ref="A22:M22"/>
    <mergeCell ref="A38:M38"/>
    <mergeCell ref="A32:A33"/>
    <mergeCell ref="A34:A37"/>
    <mergeCell ref="A43:A52"/>
    <mergeCell ref="A61:M61"/>
    <mergeCell ref="A40:A42"/>
    <mergeCell ref="A53:A60"/>
    <mergeCell ref="A83:M83"/>
    <mergeCell ref="A188:A193"/>
    <mergeCell ref="A184:A187"/>
    <mergeCell ref="A194:A201"/>
    <mergeCell ref="A63:A68"/>
    <mergeCell ref="A182:M182"/>
    <mergeCell ref="A104:M104"/>
    <mergeCell ref="A106:A110"/>
    <mergeCell ref="A129:A133"/>
    <mergeCell ref="A111:A118"/>
    <mergeCell ref="A176:A181"/>
    <mergeCell ref="A85:A92"/>
    <mergeCell ref="A80:A82"/>
    <mergeCell ref="A69:A79"/>
    <mergeCell ref="A172:A175"/>
    <mergeCell ref="A127:M127"/>
    <mergeCell ref="A167:A171"/>
  </mergeCells>
  <phoneticPr fontId="2" type="noConversion"/>
  <pageMargins left="0.7" right="0.7" top="0.75" bottom="0.75" header="0.3" footer="0.3"/>
  <pageSetup orientation="portrait" r:id="rId1"/>
  <headerFooter>
    <oddFooter>&amp;C&amp;1#&amp;"Calibri"&amp;10&amp;K000000Schlumberger-Private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38b5fdc-8244-4529-a3f3-8636bd06044f">
      <UserInfo>
        <DisplayName>Estefi Batallas</DisplayName>
        <AccountId>14</AccountId>
        <AccountType/>
      </UserInfo>
      <UserInfo>
        <DisplayName>Luis Toledo Barrios</DisplayName>
        <AccountId>38</AccountId>
        <AccountType/>
      </UserInfo>
      <UserInfo>
        <DisplayName>Byron Baca</DisplayName>
        <AccountId>37</AccountId>
        <AccountType/>
      </UserInfo>
      <UserInfo>
        <DisplayName>Marco Patricio Salazar Herrera</DisplayName>
        <AccountId>40</AccountId>
        <AccountType/>
      </UserInfo>
      <UserInfo>
        <DisplayName>Yeniffer Lopez Ruiz</DisplayName>
        <AccountId>25</AccountId>
        <AccountType/>
      </UserInfo>
      <UserInfo>
        <DisplayName>Juan Barahona</DisplayName>
        <AccountId>27</AccountId>
        <AccountType/>
      </UserInfo>
      <UserInfo>
        <DisplayName>Nereida Medina</DisplayName>
        <AccountId>24</AccountId>
        <AccountType/>
      </UserInfo>
      <UserInfo>
        <DisplayName>Johanna del Cisne Gallegos Apolo</DisplayName>
        <AccountId>12</AccountId>
        <AccountType/>
      </UserInfo>
      <UserInfo>
        <DisplayName>Carlos Villa</DisplayName>
        <AccountId>7</AccountId>
        <AccountType/>
      </UserInfo>
      <UserInfo>
        <DisplayName>Raul Paredes</DisplayName>
        <AccountId>43</AccountId>
        <AccountType/>
      </UserInfo>
      <UserInfo>
        <DisplayName>Jose Luis Romero Arias</DisplayName>
        <AccountId>44</AccountId>
        <AccountType/>
      </UserInfo>
      <UserInfo>
        <DisplayName>Byron Mauricio Perez Rodriguez</DisplayName>
        <AccountId>45</AccountId>
        <AccountType/>
      </UserInfo>
      <UserInfo>
        <DisplayName>Ruben Dario Segovia Galarraga</DisplayName>
        <AccountId>22</AccountId>
        <AccountType/>
      </UserInfo>
      <UserInfo>
        <DisplayName>Danny Rafael Campana Alvarez</DisplayName>
        <AccountId>23</AccountId>
        <AccountType/>
      </UserInfo>
      <UserInfo>
        <DisplayName>Richard Torres</DisplayName>
        <AccountId>26</AccountId>
        <AccountType/>
      </UserInfo>
      <UserInfo>
        <DisplayName>Gary Tagarot</DisplayName>
        <AccountId>21</AccountId>
        <AccountType/>
      </UserInfo>
      <UserInfo>
        <DisplayName>Edwin Alban Martinez</DisplayName>
        <AccountId>32</AccountId>
        <AccountType/>
      </UserInfo>
      <UserInfo>
        <DisplayName>Einstein Andrade</DisplayName>
        <AccountId>31</AccountId>
        <AccountType/>
      </UserInfo>
      <UserInfo>
        <DisplayName>Paola Chediak</DisplayName>
        <AccountId>156</AccountId>
        <AccountType/>
      </UserInfo>
    </SharedWithUsers>
    <TaxCatchAll xmlns="3bfd3c9f-55b4-4322-bb50-41a89459c9a3" xsi:nil="true"/>
    <lcf76f155ced4ddcb4097134ff3c332f xmlns="6e48c455-26d4-48ca-98d3-3b6f7c8fa70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A27E69A3FD4D47A97BBDC0E7939336" ma:contentTypeVersion="17" ma:contentTypeDescription="Create a new document." ma:contentTypeScope="" ma:versionID="4033050acc329ba6e26286947114e84b">
  <xsd:schema xmlns:xsd="http://www.w3.org/2001/XMLSchema" xmlns:xs="http://www.w3.org/2001/XMLSchema" xmlns:p="http://schemas.microsoft.com/office/2006/metadata/properties" xmlns:ns2="6e48c455-26d4-48ca-98d3-3b6f7c8fa701" xmlns:ns3="e38b5fdc-8244-4529-a3f3-8636bd06044f" xmlns:ns4="3bfd3c9f-55b4-4322-bb50-41a89459c9a3" targetNamespace="http://schemas.microsoft.com/office/2006/metadata/properties" ma:root="true" ma:fieldsID="32dc2e81c2bd63593c682a6b513a2952" ns2:_="" ns3:_="" ns4:_="">
    <xsd:import namespace="6e48c455-26d4-48ca-98d3-3b6f7c8fa701"/>
    <xsd:import namespace="e38b5fdc-8244-4529-a3f3-8636bd06044f"/>
    <xsd:import namespace="3bfd3c9f-55b4-4322-bb50-41a89459c9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8c455-26d4-48ca-98d3-3b6f7c8fa7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6ec6bc-766d-4884-930b-9717138bd8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b5fdc-8244-4529-a3f3-8636bd060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d3c9f-55b4-4322-bb50-41a89459c9a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b5d5ec7-1647-48b7-a4e3-de10d4262e2c}" ma:internalName="TaxCatchAll" ma:showField="CatchAllData" ma:web="e38b5fdc-8244-4529-a3f3-8636bd0604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E1779-709C-4604-9600-1E76487379A1}"/>
</file>

<file path=customXml/itemProps2.xml><?xml version="1.0" encoding="utf-8"?>
<ds:datastoreItem xmlns:ds="http://schemas.openxmlformats.org/officeDocument/2006/customXml" ds:itemID="{1D725E63-C4B3-4BE6-972C-AEE9B5C01D8F}"/>
</file>

<file path=customXml/itemProps3.xml><?xml version="1.0" encoding="utf-8"?>
<ds:datastoreItem xmlns:ds="http://schemas.openxmlformats.org/officeDocument/2006/customXml" ds:itemID="{1023EB20-9C92-470C-A81F-F4B54F445212}"/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Nadia Herrera</dc:creator>
  <cp:keywords/>
  <dc:description/>
  <cp:lastModifiedBy>Alex Perez</cp:lastModifiedBy>
  <cp:revision/>
  <dcterms:created xsi:type="dcterms:W3CDTF">2021-09-21T18:50:22Z</dcterms:created>
  <dcterms:modified xsi:type="dcterms:W3CDTF">2024-02-18T19:24:12Z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NHerrera6@slb.com</vt:lpwstr>
  </property>
  <property fmtid="{D5CDD505-2E9C-101B-9397-08002B2CF9AE}" pid="5" name="MSIP_Label_585f1f62-8d2b-4457-869c-0a13c6549635_SetDate">
    <vt:lpwstr>2021-09-21T20:51:09.9338196Z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fa3c08bb-9c0a-4cad-b2b3-024b40d4af86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NHerrera6@slb.com</vt:lpwstr>
  </property>
  <property fmtid="{D5CDD505-2E9C-101B-9397-08002B2CF9AE}" pid="13" name="MSIP_Label_8bb759f6-5337-4dc5-b19b-e74b6da11f8f_SetDate">
    <vt:lpwstr>2021-09-21T20:51:09.9338196Z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fa3c08bb-9c0a-4cad-b2b3-024b40d4af86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  <property fmtid="{D5CDD505-2E9C-101B-9397-08002B2CF9AE}" pid="20" name="ContentTypeId">
    <vt:lpwstr>0x01010032A27E69A3FD4D47A97BBDC0E7939336</vt:lpwstr>
  </property>
  <property fmtid="{D5CDD505-2E9C-101B-9397-08002B2CF9AE}" pid="21" name="MediaServiceImageTags">
    <vt:lpwstr/>
  </property>
</Properties>
</file>