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ipems1" sheetId="1" r:id="rId4"/>
    <sheet state="visible" name="Comipems2" sheetId="2" r:id="rId5"/>
    <sheet state="visible" name="Comipems3" sheetId="3" r:id="rId6"/>
    <sheet state="visible" name="Copia de Hoja1" sheetId="4" r:id="rId7"/>
  </sheets>
  <definedNames/>
  <calcPr/>
</workbook>
</file>

<file path=xl/sharedStrings.xml><?xml version="1.0" encoding="utf-8"?>
<sst xmlns="http://schemas.openxmlformats.org/spreadsheetml/2006/main" count="170" uniqueCount="136">
  <si>
    <t xml:space="preserve">Nombre del alumno </t>
  </si>
  <si>
    <t xml:space="preserve">Enero 6 clases </t>
  </si>
  <si>
    <t xml:space="preserve">Febrero 8 clases </t>
  </si>
  <si>
    <t xml:space="preserve">Marzo 8 clases </t>
  </si>
  <si>
    <t xml:space="preserve">Abril 8 clases </t>
  </si>
  <si>
    <t xml:space="preserve">Mayo 8 clases </t>
  </si>
  <si>
    <t>Clases 38</t>
  </si>
  <si>
    <t xml:space="preserve">Porcentaje </t>
  </si>
  <si>
    <t xml:space="preserve">Retardos </t>
  </si>
  <si>
    <t>Simulador 1</t>
  </si>
  <si>
    <t>Smulador 2</t>
  </si>
  <si>
    <t>Simulador 3</t>
  </si>
  <si>
    <t>Dulce</t>
  </si>
  <si>
    <t>Bruno</t>
  </si>
  <si>
    <t>Sayuri</t>
  </si>
  <si>
    <t>Moises</t>
  </si>
  <si>
    <t>Abigail</t>
  </si>
  <si>
    <t>NP</t>
  </si>
  <si>
    <t>Alondra</t>
  </si>
  <si>
    <t>Eduardo</t>
  </si>
  <si>
    <t>Ángel</t>
  </si>
  <si>
    <t>Naomy</t>
  </si>
  <si>
    <t>Gabriela</t>
  </si>
  <si>
    <t>Daniel</t>
  </si>
  <si>
    <t>Yuari</t>
  </si>
  <si>
    <t>Valeria</t>
  </si>
  <si>
    <t>Diego</t>
  </si>
  <si>
    <t>Fernanda</t>
  </si>
  <si>
    <t>Emiliano</t>
  </si>
  <si>
    <t>Adrián</t>
  </si>
  <si>
    <t>Alejandro</t>
  </si>
  <si>
    <t xml:space="preserve">Resultados Final </t>
  </si>
  <si>
    <t xml:space="preserve">Enero 5 clases </t>
  </si>
  <si>
    <t xml:space="preserve">Febrero 11 clases </t>
  </si>
  <si>
    <t xml:space="preserve">Marzo 12 clases </t>
  </si>
  <si>
    <t xml:space="preserve">Abril 12 clases </t>
  </si>
  <si>
    <t xml:space="preserve">Mayo 18 clases </t>
  </si>
  <si>
    <t xml:space="preserve">58 Clases </t>
  </si>
  <si>
    <t>Simulador  Plataforma Socrative</t>
  </si>
  <si>
    <t xml:space="preserve">Simulador presencial </t>
  </si>
  <si>
    <t xml:space="preserve">Eduardo </t>
  </si>
  <si>
    <t xml:space="preserve">Guadalupe </t>
  </si>
  <si>
    <t xml:space="preserve">Ángel </t>
  </si>
  <si>
    <t>ingreso 14-02</t>
  </si>
  <si>
    <t xml:space="preserve">Yarazet </t>
  </si>
  <si>
    <t xml:space="preserve">Alejandro </t>
  </si>
  <si>
    <t>ingreso 21-02</t>
  </si>
  <si>
    <t xml:space="preserve">Jesús </t>
  </si>
  <si>
    <t xml:space="preserve">Santiago </t>
  </si>
  <si>
    <t xml:space="preserve"> Itzayana</t>
  </si>
  <si>
    <t>Ingreso 23-02</t>
  </si>
  <si>
    <t>Uriel</t>
  </si>
  <si>
    <t>Jacqueline</t>
  </si>
  <si>
    <t>Ian</t>
  </si>
  <si>
    <t>Nery</t>
  </si>
  <si>
    <t>ingreso 13-02</t>
  </si>
  <si>
    <t>Natalia</t>
  </si>
  <si>
    <t>Zoé</t>
  </si>
  <si>
    <t xml:space="preserve">Fernanda </t>
  </si>
  <si>
    <t>ingreso 16-02</t>
  </si>
  <si>
    <t xml:space="preserve">Cielo </t>
  </si>
  <si>
    <t xml:space="preserve">Alexander </t>
  </si>
  <si>
    <t xml:space="preserve">Fernando </t>
  </si>
  <si>
    <t xml:space="preserve">Emiliano </t>
  </si>
  <si>
    <t>Hist. universal</t>
  </si>
  <si>
    <t>Hist. Mex</t>
  </si>
  <si>
    <t>Aciertos Final</t>
  </si>
  <si>
    <t>Historia universal</t>
  </si>
  <si>
    <t>Hist. M´éx.</t>
  </si>
  <si>
    <t xml:space="preserve">Enero 2 clases </t>
  </si>
  <si>
    <t xml:space="preserve">Marzo 13 clases </t>
  </si>
  <si>
    <t xml:space="preserve">Abril 13 clases </t>
  </si>
  <si>
    <t xml:space="preserve">Mayo 21 clases </t>
  </si>
  <si>
    <t>60 clases</t>
  </si>
  <si>
    <t>Naomi</t>
  </si>
  <si>
    <t>Ingreso 07 -02</t>
  </si>
  <si>
    <t>Daniela</t>
  </si>
  <si>
    <t>Joaquín</t>
  </si>
  <si>
    <t>Edith</t>
  </si>
  <si>
    <t>Elizabeth</t>
  </si>
  <si>
    <t>Axel.</t>
  </si>
  <si>
    <t>Keivelyn</t>
  </si>
  <si>
    <t>Adrian</t>
  </si>
  <si>
    <t>Gisell</t>
  </si>
  <si>
    <r>
      <rPr>
        <rFont val="Roboto, Arial"/>
        <color theme="1"/>
        <sz val="11.0"/>
      </rPr>
      <t xml:space="preserve">Yaretzi </t>
    </r>
    <r>
      <rPr>
        <rFont val="Roboto, Arial"/>
        <color rgb="FFFF0000"/>
        <sz val="11.0"/>
      </rPr>
      <t>Asistencia</t>
    </r>
    <r>
      <rPr>
        <rFont val="Roboto, Arial"/>
        <color theme="1"/>
        <sz val="11.0"/>
      </rPr>
      <t xml:space="preserve"> </t>
    </r>
  </si>
  <si>
    <t>Michelle</t>
  </si>
  <si>
    <t>Hayde</t>
  </si>
  <si>
    <t>Elihu</t>
  </si>
  <si>
    <t>Marlene</t>
  </si>
  <si>
    <t>Romina</t>
  </si>
  <si>
    <t>Hist. Méx</t>
  </si>
  <si>
    <t>Matemáticas</t>
  </si>
  <si>
    <t>Física</t>
  </si>
  <si>
    <t>Química</t>
  </si>
  <si>
    <t xml:space="preserve">1er simulador </t>
  </si>
  <si>
    <t>Sa y Do</t>
  </si>
  <si>
    <t>Alumnos 19</t>
  </si>
  <si>
    <t xml:space="preserve">Alumnos que presentaron examen simulador </t>
  </si>
  <si>
    <t xml:space="preserve">Alumnos que no presentaron el simulador </t>
  </si>
  <si>
    <t>Porcentaje de alumnos que presentaron simulador 1</t>
  </si>
  <si>
    <t>Porcentaje de alumnos que no presentaron 1er simulador</t>
  </si>
  <si>
    <t>A</t>
  </si>
  <si>
    <t xml:space="preserve">Alumnos </t>
  </si>
  <si>
    <t xml:space="preserve"> </t>
  </si>
  <si>
    <t xml:space="preserve">Geografía </t>
  </si>
  <si>
    <t xml:space="preserve">% de examen </t>
  </si>
  <si>
    <t>Exposición</t>
  </si>
  <si>
    <t xml:space="preserve">% extra </t>
  </si>
  <si>
    <t>Tareas y actividades</t>
  </si>
  <si>
    <t>José</t>
  </si>
  <si>
    <t>Kati</t>
  </si>
  <si>
    <t>Karla</t>
  </si>
  <si>
    <t>Dalia</t>
  </si>
  <si>
    <t>Noe</t>
  </si>
  <si>
    <t>Alexis</t>
  </si>
  <si>
    <t>Chio</t>
  </si>
  <si>
    <t>Jaqui</t>
  </si>
  <si>
    <t xml:space="preserve">Dafne </t>
  </si>
  <si>
    <t>1er somulador  B</t>
  </si>
  <si>
    <t>Alumnos</t>
  </si>
  <si>
    <t>Nombre del alumno</t>
  </si>
  <si>
    <t xml:space="preserve">Álvarez Méndez Dulce Ximena </t>
  </si>
  <si>
    <t xml:space="preserve">Resultados </t>
  </si>
  <si>
    <t xml:space="preserve">Aciertos  </t>
  </si>
  <si>
    <t xml:space="preserve">Promedio </t>
  </si>
  <si>
    <t xml:space="preserve">Grupo </t>
  </si>
  <si>
    <t xml:space="preserve">Comipems Sá y Do </t>
  </si>
  <si>
    <t xml:space="preserve">Inicio del curso </t>
  </si>
  <si>
    <t>Sá 14 de enero 2023</t>
  </si>
  <si>
    <t>Simulador 2</t>
  </si>
  <si>
    <t xml:space="preserve">Asistencias </t>
  </si>
  <si>
    <t>Enero 6 clases</t>
  </si>
  <si>
    <t>Mayo 8 clases</t>
  </si>
  <si>
    <t>Junio</t>
  </si>
  <si>
    <t xml:space="preserve">Total de clases=38 </t>
  </si>
  <si>
    <t xml:space="preserve">% de asistencia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</si>
</sst>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Roboto"/>
    </font>
    <font>
      <color rgb="FF000000"/>
      <name val="Arial"/>
    </font>
    <font>
      <b/>
      <color theme="1"/>
      <name val="Arial"/>
      <scheme val="minor"/>
    </font>
    <font>
      <sz val="11.0"/>
      <color rgb="FF000000"/>
      <name val="Calibri"/>
    </font>
    <font>
      <i/>
      <sz val="12.0"/>
      <color theme="1"/>
      <name val="Roboto"/>
    </font>
    <font>
      <b/>
      <sz val="10.0"/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99FF"/>
        <bgColor rgb="FFFF99FF"/>
      </patternFill>
    </fill>
    <fill>
      <patternFill patternType="solid">
        <fgColor rgb="FFE1E11B"/>
        <bgColor rgb="FFE1E11B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C5CAE9"/>
      </top>
      <bottom/>
    </border>
    <border>
      <left/>
      <right style="medium">
        <color rgb="FF000000"/>
      </right>
      <top/>
      <bottom/>
    </border>
    <border>
      <right style="thin">
        <color rgb="FF000000"/>
      </right>
      <top style="thin">
        <color rgb="FFC5CAE9"/>
      </top>
    </border>
    <border>
      <right style="thin">
        <color rgb="FF000000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0" fillId="5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2" fillId="9" fontId="3" numFmtId="0" xfId="0" applyAlignment="1" applyBorder="1" applyFill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5" fontId="2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7" fontId="4" numFmtId="0" xfId="0" applyAlignment="1" applyFont="1">
      <alignment horizontal="center" readingOrder="0" vertical="bottom"/>
    </xf>
    <xf borderId="0" fillId="8" fontId="4" numFmtId="0" xfId="0" applyAlignment="1" applyFont="1">
      <alignment horizontal="right" readingOrder="0" vertical="bottom"/>
    </xf>
    <xf borderId="3" fillId="9" fontId="3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0" fillId="8" fontId="4" numFmtId="0" xfId="0" applyAlignment="1" applyFont="1">
      <alignment readingOrder="0" vertical="bottom"/>
    </xf>
    <xf borderId="0" fillId="7" fontId="4" numFmtId="0" xfId="0" applyAlignment="1" applyFont="1">
      <alignment horizontal="center" vertical="bottom"/>
    </xf>
    <xf borderId="0" fillId="8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1" numFmtId="2" xfId="0" applyFont="1" applyNumberFormat="1"/>
    <xf borderId="0" fillId="10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horizontal="center" readingOrder="0"/>
    </xf>
    <xf borderId="4" fillId="13" fontId="3" numFmtId="0" xfId="0" applyAlignment="1" applyBorder="1" applyFill="1" applyFont="1">
      <alignment readingOrder="0"/>
    </xf>
    <xf borderId="0" fillId="10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/>
    </xf>
    <xf borderId="0" fillId="11" fontId="4" numFmtId="0" xfId="0" applyAlignment="1" applyFont="1">
      <alignment horizontal="center" readingOrder="0" vertical="bottom"/>
    </xf>
    <xf borderId="0" fillId="12" fontId="4" numFmtId="0" xfId="0" applyAlignment="1" applyFont="1">
      <alignment horizontal="center" readingOrder="0" vertical="bottom"/>
    </xf>
    <xf borderId="5" fillId="0" fontId="3" numFmtId="0" xfId="0" applyAlignment="1" applyBorder="1" applyFont="1">
      <alignment readingOrder="0"/>
    </xf>
    <xf borderId="0" fillId="1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6" fontId="2" numFmtId="0" xfId="0" applyAlignment="1" applyBorder="1" applyFont="1">
      <alignment horizontal="center" readingOrder="0"/>
    </xf>
    <xf borderId="5" fillId="13" fontId="3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5" fillId="14" fontId="3" numFmtId="0" xfId="0" applyAlignment="1" applyBorder="1" applyFill="1" applyFont="1">
      <alignment readingOrder="0" vertical="bottom"/>
    </xf>
    <xf borderId="0" fillId="12" fontId="4" numFmtId="0" xfId="0" applyAlignment="1" applyFont="1">
      <alignment horizontal="center" vertical="bottom"/>
    </xf>
    <xf borderId="0" fillId="0" fontId="5" numFmtId="0" xfId="0" applyFont="1"/>
    <xf borderId="0" fillId="0" fontId="6" numFmtId="0" xfId="0" applyAlignment="1" applyFont="1">
      <alignment shrinkToFit="0" vertical="bottom" wrapText="0"/>
    </xf>
    <xf borderId="4" fillId="0" fontId="7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0" fillId="2" fontId="2" numFmtId="165" xfId="0" applyAlignment="1" applyFont="1" applyNumberFormat="1">
      <alignment horizontal="center" readingOrder="0" vertical="center"/>
    </xf>
    <xf borderId="5" fillId="13" fontId="3" numFmtId="0" xfId="0" applyAlignment="1" applyBorder="1" applyFont="1">
      <alignment readingOrder="0" shrinkToFit="0" wrapText="1"/>
    </xf>
    <xf borderId="0" fillId="0" fontId="2" numFmtId="2" xfId="0" applyAlignment="1" applyFont="1" applyNumberFormat="1">
      <alignment horizontal="center"/>
    </xf>
    <xf borderId="5" fillId="14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0" fillId="10" fontId="1" numFmtId="165" xfId="0" applyAlignment="1" applyFont="1" applyNumberFormat="1">
      <alignment horizontal="center" readingOrder="0"/>
    </xf>
    <xf borderId="0" fillId="10" fontId="1" numFmtId="164" xfId="0" applyAlignment="1" applyFont="1" applyNumberFormat="1">
      <alignment horizontal="center"/>
    </xf>
    <xf borderId="6" fillId="0" fontId="8" numFmtId="0" xfId="0" applyAlignment="1" applyBorder="1" applyFont="1">
      <alignment shrinkToFit="0" wrapText="1"/>
    </xf>
    <xf borderId="6" fillId="0" fontId="8" numFmtId="0" xfId="0" applyAlignment="1" applyBorder="1" applyFont="1">
      <alignment horizontal="right" shrinkToFit="0" wrapText="1"/>
    </xf>
    <xf borderId="7" fillId="10" fontId="2" numFmtId="0" xfId="0" applyBorder="1" applyFont="1"/>
    <xf borderId="0" fillId="0" fontId="2" numFmtId="0" xfId="0" applyAlignment="1" applyFont="1">
      <alignment horizontal="center" vertical="center"/>
    </xf>
    <xf borderId="7" fillId="10" fontId="2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Promedios por materia Grupo B</a:t>
            </a:r>
          </a:p>
        </c:rich>
      </c:tx>
      <c:layout>
        <c:manualLayout>
          <c:xMode val="edge"/>
          <c:yMode val="edge"/>
          <c:x val="0.32334011373578303"/>
          <c:y val="0.0"/>
        </c:manualLayout>
      </c:layout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'Copia de Hoja1'!$A$1:$E$1</c:f>
            </c:strRef>
          </c:cat>
          <c:val>
            <c:numRef>
              <c:f>'Copia de Hoja1'!$A$2:$E$2</c:f>
              <c:numCache/>
            </c:numRef>
          </c:val>
        </c:ser>
        <c:axId val="481533422"/>
        <c:axId val="693550674"/>
      </c:barChart>
      <c:catAx>
        <c:axId val="481533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693550674"/>
      </c:catAx>
      <c:valAx>
        <c:axId val="693550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481533422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Comipems Sa y Do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FFFFFF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FFFFFF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FFFF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FFFFFF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FFFFFF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FFFF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'Copia de Hoja1'!$D$17:$E$17</c:f>
            </c:strRef>
          </c:cat>
          <c:val>
            <c:numRef>
              <c:f>'Copia de Hoja1'!$D$18:$E$18</c:f>
              <c:numCache/>
            </c:numRef>
          </c:val>
        </c:ser>
        <c:axId val="1279838384"/>
        <c:axId val="1294740408"/>
      </c:barChart>
      <c:catAx>
        <c:axId val="12798383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94740408"/>
      </c:catAx>
      <c:valAx>
        <c:axId val="1294740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79838384"/>
        <c:crosses val="max"/>
      </c:valAx>
    </c:plotArea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Comipems 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i="0" sz="900">
                        <a:solidFill>
                          <a:schemeClr val="lt1"/>
                        </a:solidFill>
                        <a:latin typeface="+mn-lt"/>
                      </a:defRPr>
                    </a:pPr>
                    <a:r>
                      <a:rPr b="1" i="0" sz="900">
                        <a:solidFill>
                          <a:schemeClr val="lt1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FFFF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FFFFFF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FFFFFF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solidFill>
                        <a:srgbClr val="FFFFFF"/>
                      </a:solidFill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'Copia de Hoja1'!$D$21:$E$21</c:f>
            </c:strRef>
          </c:cat>
          <c:val>
            <c:numRef>
              <c:f>'Copia de Hoja1'!$D$22:$E$22</c:f>
              <c:numCache/>
            </c:numRef>
          </c:val>
        </c:ser>
        <c:axId val="2137061394"/>
        <c:axId val="1850381410"/>
      </c:barChart>
      <c:catAx>
        <c:axId val="2137061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50381410"/>
      </c:catAx>
      <c:valAx>
        <c:axId val="1850381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137061394"/>
        <c:crosses val="max"/>
      </c:valAx>
    </c:plotArea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Comipems B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 i="0" sz="10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i="0" sz="1000">
                        <a:solidFill>
                          <a:srgbClr val="000000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 sz="900">
                        <a:solidFill>
                          <a:srgbClr val="000000"/>
                        </a:solidFill>
                        <a:latin typeface="+mn-lt"/>
                      </a:defRPr>
                    </a:pPr>
                    <a:r>
                      <a:rPr b="0" sz="900">
                        <a:solidFill>
                          <a:srgbClr val="000000"/>
                        </a:solidFill>
                        <a:latin typeface="+mn-lt"/>
                      </a:rPr>
                      <a:t>[VALOR]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0" i="0" sz="900">
                      <a:latin typeface="+mn-lt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'Copia de Hoja1'!$D$41:$E$41</c:f>
            </c:strRef>
          </c:cat>
          <c:val>
            <c:numRef>
              <c:f>'Copia de Hoja1'!$D$42:$E$42</c:f>
              <c:numCache/>
            </c:numRef>
          </c:val>
        </c:ser>
        <c:axId val="556434003"/>
        <c:axId val="1705755588"/>
      </c:barChart>
      <c:catAx>
        <c:axId val="5564340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05755588"/>
      </c:catAx>
      <c:valAx>
        <c:axId val="17057555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56434003"/>
        <c:crosses val="max"/>
      </c:valAx>
    </c:plotArea>
    <c:plotVisOnly val="1"/>
  </c:chart>
  <c:spPr>
    <a:solidFill>
      <a:schemeClr val="dk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0</xdr:row>
      <xdr:rowOff>0</xdr:rowOff>
    </xdr:from>
    <xdr:ext cx="6448425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0</xdr:row>
      <xdr:rowOff>0</xdr:rowOff>
    </xdr:from>
    <xdr:ext cx="6448425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971550</xdr:colOff>
      <xdr:row>6</xdr:row>
      <xdr:rowOff>66675</xdr:rowOff>
    </xdr:from>
    <xdr:ext cx="66960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666750</xdr:colOff>
      <xdr:row>27</xdr:row>
      <xdr:rowOff>28575</xdr:rowOff>
    </xdr:from>
    <xdr:ext cx="5553075" cy="28765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3.38"/>
    <col customWidth="1" min="3" max="3" width="12.75"/>
    <col customWidth="1" min="4" max="4" width="13.63"/>
    <col customWidth="1" min="5" max="5" width="12.0"/>
    <col customWidth="1" min="6" max="6" width="10.25"/>
    <col customWidth="1" min="7" max="7" width="12.0"/>
    <col customWidth="1" min="8" max="26" width="9.38"/>
  </cols>
  <sheetData>
    <row r="1">
      <c r="A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1" t="s">
        <v>6</v>
      </c>
      <c r="I1" s="7" t="s">
        <v>7</v>
      </c>
      <c r="J1" s="1" t="s">
        <v>8</v>
      </c>
      <c r="K1" s="8" t="s">
        <v>9</v>
      </c>
      <c r="L1" s="9" t="s">
        <v>10</v>
      </c>
      <c r="M1" s="10" t="s">
        <v>11</v>
      </c>
    </row>
    <row r="2">
      <c r="A2" s="11" t="s">
        <v>12</v>
      </c>
      <c r="B2" s="1">
        <v>1.0</v>
      </c>
      <c r="C2" s="12">
        <v>4.0</v>
      </c>
      <c r="D2" s="13">
        <v>8.0</v>
      </c>
      <c r="E2" s="14">
        <v>8.0</v>
      </c>
      <c r="F2" s="15">
        <v>6.0</v>
      </c>
      <c r="G2" s="16">
        <v>7.0</v>
      </c>
      <c r="H2" s="17">
        <f t="shared" ref="H2:H19" si="1">SUM(C2:G2)</f>
        <v>33</v>
      </c>
      <c r="I2" s="18">
        <f t="shared" ref="I2:I20" si="2">AVERAGE(H2/0.38)</f>
        <v>86.84210526</v>
      </c>
      <c r="J2" s="19">
        <v>2.0</v>
      </c>
      <c r="K2" s="20">
        <v>5.8</v>
      </c>
      <c r="L2" s="21">
        <v>5.8</v>
      </c>
      <c r="M2" s="10">
        <v>97.0</v>
      </c>
      <c r="N2" s="10">
        <f t="shared" ref="N2:N8" si="3">AVERAGE(M2/128*100)</f>
        <v>75.78125</v>
      </c>
    </row>
    <row r="3">
      <c r="A3" s="22" t="s">
        <v>13</v>
      </c>
      <c r="B3" s="1">
        <v>2.0</v>
      </c>
      <c r="C3" s="23">
        <v>5.0</v>
      </c>
      <c r="D3" s="24">
        <v>7.0</v>
      </c>
      <c r="E3" s="25">
        <v>4.0</v>
      </c>
      <c r="F3" s="26">
        <v>8.0</v>
      </c>
      <c r="G3" s="27">
        <v>8.0</v>
      </c>
      <c r="H3" s="17">
        <f t="shared" si="1"/>
        <v>32</v>
      </c>
      <c r="I3" s="18">
        <f t="shared" si="2"/>
        <v>84.21052632</v>
      </c>
      <c r="J3" s="19">
        <v>1.0</v>
      </c>
      <c r="K3" s="20">
        <v>5.7</v>
      </c>
      <c r="L3" s="21">
        <v>5.7</v>
      </c>
      <c r="M3" s="10">
        <v>90.0</v>
      </c>
      <c r="N3" s="10">
        <f t="shared" si="3"/>
        <v>70.3125</v>
      </c>
    </row>
    <row r="4">
      <c r="A4" s="22" t="s">
        <v>14</v>
      </c>
      <c r="B4" s="1">
        <v>3.0</v>
      </c>
      <c r="C4" s="23">
        <v>6.0</v>
      </c>
      <c r="D4" s="24">
        <v>8.0</v>
      </c>
      <c r="E4" s="25">
        <v>7.0</v>
      </c>
      <c r="F4" s="26">
        <v>7.0</v>
      </c>
      <c r="G4" s="27">
        <v>8.0</v>
      </c>
      <c r="H4" s="17">
        <f t="shared" si="1"/>
        <v>36</v>
      </c>
      <c r="I4" s="18">
        <f t="shared" si="2"/>
        <v>94.73684211</v>
      </c>
      <c r="J4" s="19">
        <v>2.0</v>
      </c>
      <c r="K4" s="20">
        <v>3.8</v>
      </c>
      <c r="L4" s="21">
        <v>3.8</v>
      </c>
      <c r="M4" s="10">
        <v>65.0</v>
      </c>
      <c r="N4" s="10">
        <f t="shared" si="3"/>
        <v>50.78125</v>
      </c>
    </row>
    <row r="5">
      <c r="A5" s="22" t="s">
        <v>15</v>
      </c>
      <c r="B5" s="1">
        <v>4.0</v>
      </c>
      <c r="C5" s="23">
        <v>6.0</v>
      </c>
      <c r="D5" s="24">
        <v>8.0</v>
      </c>
      <c r="E5" s="25">
        <v>8.0</v>
      </c>
      <c r="F5" s="26">
        <v>8.0</v>
      </c>
      <c r="G5" s="27">
        <v>8.0</v>
      </c>
      <c r="H5" s="17">
        <f t="shared" si="1"/>
        <v>38</v>
      </c>
      <c r="I5" s="18">
        <f t="shared" si="2"/>
        <v>100</v>
      </c>
      <c r="J5" s="19">
        <v>2.0</v>
      </c>
      <c r="K5" s="20">
        <v>7.3</v>
      </c>
      <c r="L5" s="21">
        <v>7.3</v>
      </c>
      <c r="M5" s="10">
        <v>77.0</v>
      </c>
      <c r="N5" s="10">
        <f t="shared" si="3"/>
        <v>60.15625</v>
      </c>
    </row>
    <row r="6">
      <c r="A6" s="22" t="s">
        <v>16</v>
      </c>
      <c r="B6" s="1">
        <v>5.0</v>
      </c>
      <c r="C6" s="23">
        <v>6.0</v>
      </c>
      <c r="D6" s="24">
        <v>7.0</v>
      </c>
      <c r="E6" s="25">
        <v>6.0</v>
      </c>
      <c r="F6" s="26">
        <v>4.0</v>
      </c>
      <c r="G6" s="27">
        <v>3.0</v>
      </c>
      <c r="H6" s="17">
        <f t="shared" si="1"/>
        <v>26</v>
      </c>
      <c r="I6" s="18">
        <f t="shared" si="2"/>
        <v>68.42105263</v>
      </c>
      <c r="J6" s="19">
        <v>4.0</v>
      </c>
      <c r="K6" s="20" t="s">
        <v>17</v>
      </c>
      <c r="L6" s="28" t="s">
        <v>17</v>
      </c>
      <c r="M6" s="10">
        <v>59.0</v>
      </c>
      <c r="N6" s="10">
        <f t="shared" si="3"/>
        <v>46.09375</v>
      </c>
    </row>
    <row r="7">
      <c r="A7" s="22" t="s">
        <v>18</v>
      </c>
      <c r="B7" s="1">
        <v>6.0</v>
      </c>
      <c r="C7" s="23">
        <v>5.0</v>
      </c>
      <c r="D7" s="24">
        <v>7.0</v>
      </c>
      <c r="E7" s="25">
        <v>8.0</v>
      </c>
      <c r="F7" s="26">
        <v>7.0</v>
      </c>
      <c r="G7" s="27">
        <v>8.0</v>
      </c>
      <c r="H7" s="17">
        <f t="shared" si="1"/>
        <v>35</v>
      </c>
      <c r="I7" s="18">
        <f t="shared" si="2"/>
        <v>92.10526316</v>
      </c>
      <c r="J7" s="19"/>
      <c r="K7" s="20">
        <v>6.0</v>
      </c>
      <c r="L7" s="21">
        <v>6.0</v>
      </c>
      <c r="M7" s="10">
        <v>84.0</v>
      </c>
      <c r="N7" s="10">
        <f t="shared" si="3"/>
        <v>65.625</v>
      </c>
    </row>
    <row r="8">
      <c r="A8" s="22" t="s">
        <v>19</v>
      </c>
      <c r="B8" s="1">
        <v>7.0</v>
      </c>
      <c r="C8" s="23">
        <v>6.0</v>
      </c>
      <c r="D8" s="24">
        <v>7.0</v>
      </c>
      <c r="E8" s="25">
        <v>8.0</v>
      </c>
      <c r="F8" s="26">
        <v>8.0</v>
      </c>
      <c r="G8" s="27">
        <v>8.0</v>
      </c>
      <c r="H8" s="17">
        <f t="shared" si="1"/>
        <v>37</v>
      </c>
      <c r="I8" s="18">
        <f t="shared" si="2"/>
        <v>97.36842105</v>
      </c>
      <c r="J8" s="19"/>
      <c r="K8" s="20">
        <v>6.3</v>
      </c>
      <c r="L8" s="21">
        <v>6.3</v>
      </c>
      <c r="M8" s="10">
        <v>95.0</v>
      </c>
      <c r="N8" s="10">
        <f t="shared" si="3"/>
        <v>74.21875</v>
      </c>
    </row>
    <row r="9">
      <c r="A9" s="22" t="s">
        <v>20</v>
      </c>
      <c r="B9" s="1">
        <v>8.0</v>
      </c>
      <c r="C9" s="23">
        <v>6.0</v>
      </c>
      <c r="D9" s="24">
        <v>8.0</v>
      </c>
      <c r="E9" s="25">
        <v>8.0</v>
      </c>
      <c r="F9" s="26">
        <v>8.0</v>
      </c>
      <c r="G9" s="27">
        <v>5.0</v>
      </c>
      <c r="H9" s="17">
        <f t="shared" si="1"/>
        <v>35</v>
      </c>
      <c r="I9" s="18">
        <f t="shared" si="2"/>
        <v>92.10526316</v>
      </c>
      <c r="J9" s="19">
        <v>3.0</v>
      </c>
      <c r="K9" s="29"/>
      <c r="L9" s="30"/>
    </row>
    <row r="10">
      <c r="A10" s="22" t="s">
        <v>21</v>
      </c>
      <c r="B10" s="1">
        <v>9.0</v>
      </c>
      <c r="C10" s="23">
        <v>6.0</v>
      </c>
      <c r="D10" s="24">
        <v>8.0</v>
      </c>
      <c r="E10" s="25">
        <v>8.0</v>
      </c>
      <c r="F10" s="26">
        <v>8.0</v>
      </c>
      <c r="G10" s="27">
        <v>6.0</v>
      </c>
      <c r="H10" s="17">
        <f t="shared" si="1"/>
        <v>36</v>
      </c>
      <c r="I10" s="18">
        <f t="shared" si="2"/>
        <v>94.73684211</v>
      </c>
      <c r="J10" s="19">
        <v>5.0</v>
      </c>
      <c r="K10" s="20">
        <v>5.0</v>
      </c>
      <c r="L10" s="21">
        <v>5.0</v>
      </c>
      <c r="M10" s="10">
        <v>75.0</v>
      </c>
      <c r="N10" s="10">
        <f t="shared" ref="N10:N19" si="4">AVERAGE(M10/128*100)</f>
        <v>58.59375</v>
      </c>
    </row>
    <row r="11">
      <c r="A11" s="22" t="s">
        <v>22</v>
      </c>
      <c r="B11" s="1">
        <v>10.0</v>
      </c>
      <c r="C11" s="23">
        <v>6.0</v>
      </c>
      <c r="D11" s="24">
        <v>8.0</v>
      </c>
      <c r="E11" s="25">
        <v>8.0</v>
      </c>
      <c r="F11" s="26">
        <v>8.0</v>
      </c>
      <c r="G11" s="27">
        <v>8.0</v>
      </c>
      <c r="H11" s="17">
        <f t="shared" si="1"/>
        <v>38</v>
      </c>
      <c r="I11" s="18">
        <f t="shared" si="2"/>
        <v>100</v>
      </c>
      <c r="J11" s="19">
        <v>3.0</v>
      </c>
      <c r="K11" s="20">
        <v>6.3</v>
      </c>
      <c r="L11" s="21">
        <v>6.3</v>
      </c>
      <c r="M11" s="10">
        <v>76.0</v>
      </c>
      <c r="N11" s="10">
        <f t="shared" si="4"/>
        <v>59.375</v>
      </c>
    </row>
    <row r="12">
      <c r="A12" s="22" t="s">
        <v>23</v>
      </c>
      <c r="B12" s="1">
        <v>11.0</v>
      </c>
      <c r="C12" s="23">
        <v>5.0</v>
      </c>
      <c r="D12" s="24">
        <v>6.0</v>
      </c>
      <c r="E12" s="25">
        <v>8.0</v>
      </c>
      <c r="F12" s="26">
        <v>8.0</v>
      </c>
      <c r="G12" s="27">
        <v>6.0</v>
      </c>
      <c r="H12" s="17">
        <f t="shared" si="1"/>
        <v>33</v>
      </c>
      <c r="I12" s="18">
        <f t="shared" si="2"/>
        <v>86.84210526</v>
      </c>
      <c r="J12" s="19"/>
      <c r="K12" s="20">
        <v>5.5</v>
      </c>
      <c r="L12" s="21">
        <v>5.5</v>
      </c>
      <c r="M12" s="10">
        <v>79.0</v>
      </c>
      <c r="N12" s="10">
        <f t="shared" si="4"/>
        <v>61.71875</v>
      </c>
    </row>
    <row r="13">
      <c r="A13" s="22" t="s">
        <v>24</v>
      </c>
      <c r="B13" s="1">
        <v>12.0</v>
      </c>
      <c r="C13" s="23">
        <v>5.0</v>
      </c>
      <c r="D13" s="24">
        <v>6.0</v>
      </c>
      <c r="E13" s="25">
        <v>8.0</v>
      </c>
      <c r="F13" s="26">
        <v>4.0</v>
      </c>
      <c r="G13" s="27">
        <v>7.0</v>
      </c>
      <c r="H13" s="17">
        <f t="shared" si="1"/>
        <v>30</v>
      </c>
      <c r="I13" s="18">
        <f t="shared" si="2"/>
        <v>78.94736842</v>
      </c>
      <c r="J13" s="19"/>
      <c r="K13" s="20">
        <v>3.3</v>
      </c>
      <c r="L13" s="21">
        <v>3.3</v>
      </c>
      <c r="M13" s="10">
        <v>76.0</v>
      </c>
      <c r="N13" s="10">
        <f t="shared" si="4"/>
        <v>59.375</v>
      </c>
    </row>
    <row r="14">
      <c r="A14" s="22" t="s">
        <v>25</v>
      </c>
      <c r="B14" s="1">
        <v>13.0</v>
      </c>
      <c r="C14" s="23">
        <v>6.0</v>
      </c>
      <c r="D14" s="24">
        <v>8.0</v>
      </c>
      <c r="E14" s="25">
        <v>6.0</v>
      </c>
      <c r="F14" s="26">
        <v>7.0</v>
      </c>
      <c r="G14" s="27">
        <v>7.0</v>
      </c>
      <c r="H14" s="17">
        <f t="shared" si="1"/>
        <v>34</v>
      </c>
      <c r="I14" s="18">
        <f t="shared" si="2"/>
        <v>89.47368421</v>
      </c>
      <c r="J14" s="19"/>
      <c r="K14" s="20">
        <v>8.1</v>
      </c>
      <c r="L14" s="21">
        <v>8.1</v>
      </c>
      <c r="M14" s="10">
        <v>94.0</v>
      </c>
      <c r="N14" s="10">
        <f t="shared" si="4"/>
        <v>73.4375</v>
      </c>
    </row>
    <row r="15">
      <c r="A15" s="22" t="s">
        <v>26</v>
      </c>
      <c r="B15" s="1">
        <v>14.0</v>
      </c>
      <c r="C15" s="23">
        <v>6.0</v>
      </c>
      <c r="D15" s="24">
        <v>5.0</v>
      </c>
      <c r="E15" s="25">
        <v>8.0</v>
      </c>
      <c r="F15" s="26">
        <v>7.0</v>
      </c>
      <c r="G15" s="27">
        <v>7.0</v>
      </c>
      <c r="H15" s="17">
        <f t="shared" si="1"/>
        <v>33</v>
      </c>
      <c r="I15" s="18">
        <f t="shared" si="2"/>
        <v>86.84210526</v>
      </c>
      <c r="J15" s="19">
        <v>5.0</v>
      </c>
      <c r="K15" s="20">
        <v>8.3</v>
      </c>
      <c r="L15" s="21">
        <v>8.3</v>
      </c>
      <c r="M15" s="10">
        <v>74.0</v>
      </c>
      <c r="N15" s="10">
        <f t="shared" si="4"/>
        <v>57.8125</v>
      </c>
    </row>
    <row r="16">
      <c r="A16" s="22" t="s">
        <v>27</v>
      </c>
      <c r="B16" s="1">
        <v>15.0</v>
      </c>
      <c r="C16" s="23">
        <v>6.0</v>
      </c>
      <c r="D16" s="24">
        <v>6.0</v>
      </c>
      <c r="E16" s="25">
        <v>7.0</v>
      </c>
      <c r="F16" s="26">
        <v>8.0</v>
      </c>
      <c r="G16" s="27">
        <v>8.0</v>
      </c>
      <c r="H16" s="17">
        <f t="shared" si="1"/>
        <v>35</v>
      </c>
      <c r="I16" s="18">
        <f t="shared" si="2"/>
        <v>92.10526316</v>
      </c>
      <c r="J16" s="19"/>
      <c r="K16" s="20">
        <v>6.7</v>
      </c>
      <c r="L16" s="21">
        <v>6.7</v>
      </c>
      <c r="M16" s="10">
        <v>90.0</v>
      </c>
      <c r="N16" s="10">
        <f t="shared" si="4"/>
        <v>70.3125</v>
      </c>
    </row>
    <row r="17">
      <c r="A17" s="22" t="s">
        <v>28</v>
      </c>
      <c r="B17" s="1">
        <v>16.0</v>
      </c>
      <c r="C17" s="23">
        <v>5.0</v>
      </c>
      <c r="D17" s="24">
        <v>8.0</v>
      </c>
      <c r="E17" s="25">
        <v>8.0</v>
      </c>
      <c r="F17" s="26">
        <v>8.0</v>
      </c>
      <c r="G17" s="27">
        <v>8.0</v>
      </c>
      <c r="H17" s="17">
        <f t="shared" si="1"/>
        <v>37</v>
      </c>
      <c r="I17" s="18">
        <f t="shared" si="2"/>
        <v>97.36842105</v>
      </c>
      <c r="J17" s="19"/>
      <c r="K17" s="20">
        <v>6.3</v>
      </c>
      <c r="L17" s="21">
        <v>6.3</v>
      </c>
      <c r="M17" s="10">
        <v>73.0</v>
      </c>
      <c r="N17" s="10">
        <f t="shared" si="4"/>
        <v>57.03125</v>
      </c>
    </row>
    <row r="18">
      <c r="A18" s="22" t="s">
        <v>29</v>
      </c>
      <c r="B18" s="1">
        <v>17.0</v>
      </c>
      <c r="C18" s="23">
        <v>6.0</v>
      </c>
      <c r="D18" s="24">
        <v>6.0</v>
      </c>
      <c r="E18" s="25">
        <v>7.0</v>
      </c>
      <c r="F18" s="26">
        <v>7.0</v>
      </c>
      <c r="G18" s="27">
        <v>8.0</v>
      </c>
      <c r="H18" s="17">
        <f t="shared" si="1"/>
        <v>34</v>
      </c>
      <c r="I18" s="18">
        <f t="shared" si="2"/>
        <v>89.47368421</v>
      </c>
      <c r="J18" s="19">
        <v>4.0</v>
      </c>
      <c r="K18" s="20">
        <v>3.5</v>
      </c>
      <c r="L18" s="21">
        <v>3.5</v>
      </c>
      <c r="M18" s="10">
        <v>68.0</v>
      </c>
      <c r="N18" s="10">
        <f t="shared" si="4"/>
        <v>53.125</v>
      </c>
    </row>
    <row r="19">
      <c r="A19" s="22" t="s">
        <v>19</v>
      </c>
      <c r="B19" s="1">
        <v>18.0</v>
      </c>
      <c r="C19" s="23">
        <v>6.0</v>
      </c>
      <c r="D19" s="24">
        <v>7.0</v>
      </c>
      <c r="E19" s="25">
        <v>8.0</v>
      </c>
      <c r="F19" s="26">
        <v>8.0</v>
      </c>
      <c r="G19" s="27">
        <v>6.0</v>
      </c>
      <c r="H19" s="17">
        <f t="shared" si="1"/>
        <v>35</v>
      </c>
      <c r="I19" s="18">
        <f t="shared" si="2"/>
        <v>92.10526316</v>
      </c>
      <c r="J19" s="19"/>
      <c r="K19" s="20">
        <v>7.5</v>
      </c>
      <c r="L19" s="21">
        <v>7.5</v>
      </c>
      <c r="M19" s="10">
        <v>100.0</v>
      </c>
      <c r="N19" s="10">
        <f t="shared" si="4"/>
        <v>78.125</v>
      </c>
    </row>
    <row r="20">
      <c r="A20" s="22" t="s">
        <v>30</v>
      </c>
      <c r="B20" s="1">
        <v>19.0</v>
      </c>
      <c r="C20" s="23">
        <v>6.0</v>
      </c>
      <c r="D20" s="24">
        <v>7.0</v>
      </c>
      <c r="E20" s="25">
        <v>8.0</v>
      </c>
      <c r="F20" s="26">
        <v>3.0</v>
      </c>
      <c r="G20" s="27">
        <v>8.0</v>
      </c>
      <c r="H20" s="17">
        <v>31.0</v>
      </c>
      <c r="I20" s="18">
        <f t="shared" si="2"/>
        <v>81.57894737</v>
      </c>
      <c r="J20" s="17">
        <v>15.0</v>
      </c>
      <c r="K20" s="20">
        <v>3.8</v>
      </c>
      <c r="L20" s="21">
        <v>3.8</v>
      </c>
    </row>
    <row r="21">
      <c r="K21" s="31"/>
      <c r="N21" s="1">
        <f>AVERAGE(N2:N20)</f>
        <v>63.05147059</v>
      </c>
    </row>
    <row r="22">
      <c r="K22" s="31"/>
      <c r="N22" s="32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75"/>
  <cols>
    <col customWidth="1" min="1" max="1" width="39.13"/>
    <col customWidth="1" min="2" max="2" width="3.38"/>
    <col customWidth="1" min="3" max="3" width="12.75"/>
    <col customWidth="1" min="4" max="4" width="5.75"/>
    <col customWidth="1" min="5" max="5" width="5.25"/>
    <col customWidth="1" min="6" max="8" width="12.75"/>
    <col customWidth="1" min="9" max="9" width="13.63"/>
    <col customWidth="1" min="10" max="10" width="12.75"/>
    <col customWidth="1" min="11" max="11" width="10.25"/>
    <col customWidth="1" min="12" max="12" width="12.0"/>
    <col customWidth="1" min="13" max="13" width="9.38"/>
    <col customWidth="1" min="14" max="14" width="12.88"/>
    <col customWidth="1" min="15" max="15" width="9.38"/>
    <col customWidth="1" min="16" max="16" width="25.13"/>
    <col customWidth="1" min="17" max="17" width="18.63"/>
    <col customWidth="1" min="18" max="31" width="9.38"/>
  </cols>
  <sheetData>
    <row r="1">
      <c r="A1" s="1" t="s">
        <v>0</v>
      </c>
      <c r="C1" s="33" t="s">
        <v>31</v>
      </c>
      <c r="D1" s="34"/>
      <c r="E1" s="34"/>
      <c r="F1" s="34"/>
      <c r="G1" s="34"/>
      <c r="H1" s="35" t="s">
        <v>32</v>
      </c>
      <c r="I1" s="36" t="s">
        <v>33</v>
      </c>
      <c r="J1" s="37" t="s">
        <v>34</v>
      </c>
      <c r="K1" s="38" t="s">
        <v>35</v>
      </c>
      <c r="L1" s="39" t="s">
        <v>36</v>
      </c>
      <c r="M1" s="10" t="s">
        <v>37</v>
      </c>
      <c r="N1" s="1" t="s">
        <v>7</v>
      </c>
      <c r="O1" s="19" t="s">
        <v>8</v>
      </c>
      <c r="P1" s="40" t="s">
        <v>38</v>
      </c>
      <c r="Q1" s="41" t="s">
        <v>39</v>
      </c>
    </row>
    <row r="2">
      <c r="A2" s="42" t="s">
        <v>40</v>
      </c>
      <c r="B2" s="1">
        <v>1.0</v>
      </c>
      <c r="C2" s="43">
        <v>88.0</v>
      </c>
      <c r="D2" s="44">
        <v>6.0</v>
      </c>
      <c r="E2" s="44">
        <v>5.0</v>
      </c>
      <c r="F2" s="44">
        <f t="shared" ref="F2:G2" si="1">AVERAGE(D2/12*10)</f>
        <v>5</v>
      </c>
      <c r="G2" s="44">
        <f t="shared" si="1"/>
        <v>4.166666667</v>
      </c>
      <c r="H2" s="45">
        <v>5.0</v>
      </c>
      <c r="I2" s="46">
        <v>10.0</v>
      </c>
      <c r="J2" s="47">
        <v>10.0</v>
      </c>
      <c r="K2" s="48">
        <v>11.0</v>
      </c>
      <c r="L2" s="49">
        <v>17.0</v>
      </c>
      <c r="M2" s="17">
        <f t="shared" ref="M2:M21" si="3">SUM(H2:L2)</f>
        <v>53</v>
      </c>
      <c r="N2" s="50">
        <f t="shared" ref="N2:N19" si="4">AVERAGE(M2/0.58)</f>
        <v>91.37931034</v>
      </c>
      <c r="O2" s="19"/>
      <c r="P2" s="51">
        <v>80.4</v>
      </c>
      <c r="Q2" s="52">
        <v>6.17</v>
      </c>
    </row>
    <row r="3">
      <c r="A3" s="53" t="s">
        <v>41</v>
      </c>
      <c r="B3" s="1">
        <v>2.0</v>
      </c>
      <c r="C3" s="54">
        <v>101.0</v>
      </c>
      <c r="D3" s="55">
        <v>6.0</v>
      </c>
      <c r="E3" s="55">
        <v>3.0</v>
      </c>
      <c r="F3" s="56">
        <f t="shared" ref="F3:G3" si="2">AVERAGE(D3/12*10)</f>
        <v>5</v>
      </c>
      <c r="G3" s="44">
        <f t="shared" si="2"/>
        <v>2.5</v>
      </c>
      <c r="H3" s="23">
        <v>5.0</v>
      </c>
      <c r="I3" s="57">
        <v>11.0</v>
      </c>
      <c r="J3" s="58">
        <v>12.0</v>
      </c>
      <c r="K3" s="59">
        <v>11.0</v>
      </c>
      <c r="L3" s="60">
        <v>14.0</v>
      </c>
      <c r="M3" s="17">
        <f t="shared" si="3"/>
        <v>53</v>
      </c>
      <c r="N3" s="50">
        <f t="shared" si="4"/>
        <v>91.37931034</v>
      </c>
      <c r="O3" s="19"/>
      <c r="P3" s="51">
        <v>58.9</v>
      </c>
      <c r="Q3" s="52">
        <v>6.5</v>
      </c>
    </row>
    <row r="4">
      <c r="A4" s="61" t="s">
        <v>42</v>
      </c>
      <c r="B4" s="1">
        <v>3.0</v>
      </c>
      <c r="C4" s="54">
        <v>73.0</v>
      </c>
      <c r="D4" s="55">
        <v>4.0</v>
      </c>
      <c r="E4" s="55">
        <v>3.0</v>
      </c>
      <c r="F4" s="56">
        <f t="shared" ref="F4:G4" si="5">AVERAGE(D4/12*10)</f>
        <v>3.333333333</v>
      </c>
      <c r="G4" s="44">
        <f t="shared" si="5"/>
        <v>2.5</v>
      </c>
      <c r="H4" s="62" t="s">
        <v>43</v>
      </c>
      <c r="I4" s="57">
        <v>8.0</v>
      </c>
      <c r="J4" s="58">
        <v>10.0</v>
      </c>
      <c r="K4" s="59">
        <v>12.0</v>
      </c>
      <c r="L4" s="60">
        <v>17.0</v>
      </c>
      <c r="M4" s="17">
        <f t="shared" si="3"/>
        <v>47</v>
      </c>
      <c r="N4" s="50">
        <f t="shared" si="4"/>
        <v>81.03448276</v>
      </c>
      <c r="O4" s="63">
        <v>5.0</v>
      </c>
      <c r="P4" s="51">
        <v>55.4</v>
      </c>
      <c r="Q4" s="52">
        <v>5.0</v>
      </c>
    </row>
    <row r="5">
      <c r="A5" s="53" t="s">
        <v>44</v>
      </c>
      <c r="B5" s="1">
        <v>4.0</v>
      </c>
      <c r="C5" s="54">
        <v>110.0</v>
      </c>
      <c r="D5" s="55">
        <v>7.0</v>
      </c>
      <c r="E5" s="55">
        <v>7.0</v>
      </c>
      <c r="F5" s="56">
        <f t="shared" ref="F5:G5" si="6">AVERAGE(D5/12*10)</f>
        <v>5.833333333</v>
      </c>
      <c r="G5" s="44">
        <f t="shared" si="6"/>
        <v>5.833333333</v>
      </c>
      <c r="H5" s="62">
        <v>5.0</v>
      </c>
      <c r="I5" s="57">
        <v>11.0</v>
      </c>
      <c r="J5" s="58">
        <v>12.0</v>
      </c>
      <c r="K5" s="59">
        <v>11.0</v>
      </c>
      <c r="L5" s="60">
        <v>17.0</v>
      </c>
      <c r="M5" s="17">
        <f t="shared" si="3"/>
        <v>56</v>
      </c>
      <c r="N5" s="50">
        <f t="shared" si="4"/>
        <v>96.55172414</v>
      </c>
      <c r="O5" s="19"/>
      <c r="P5" s="51">
        <v>73.2</v>
      </c>
      <c r="Q5" s="52">
        <v>7.39</v>
      </c>
    </row>
    <row r="6">
      <c r="A6" s="61" t="s">
        <v>45</v>
      </c>
      <c r="B6" s="1">
        <v>5.0</v>
      </c>
      <c r="C6" s="54">
        <v>64.0</v>
      </c>
      <c r="D6" s="55">
        <v>4.0</v>
      </c>
      <c r="E6" s="55">
        <v>0.0</v>
      </c>
      <c r="F6" s="56">
        <f t="shared" ref="F6:G6" si="7">AVERAGE(D6/12*10)</f>
        <v>3.333333333</v>
      </c>
      <c r="G6" s="44">
        <f t="shared" si="7"/>
        <v>0</v>
      </c>
      <c r="H6" s="62" t="s">
        <v>46</v>
      </c>
      <c r="I6" s="24">
        <v>7.0</v>
      </c>
      <c r="J6" s="58">
        <v>11.0</v>
      </c>
      <c r="K6" s="59">
        <v>12.0</v>
      </c>
      <c r="L6" s="60">
        <v>17.0</v>
      </c>
      <c r="M6" s="17">
        <f t="shared" si="3"/>
        <v>47</v>
      </c>
      <c r="N6" s="50">
        <f t="shared" si="4"/>
        <v>81.03448276</v>
      </c>
      <c r="O6" s="63">
        <v>2.0</v>
      </c>
      <c r="P6" s="51">
        <v>50.0</v>
      </c>
      <c r="Q6" s="52">
        <v>3.71</v>
      </c>
    </row>
    <row r="7">
      <c r="A7" s="64" t="s">
        <v>47</v>
      </c>
      <c r="B7" s="1">
        <v>6.0</v>
      </c>
      <c r="C7" s="54">
        <v>87.0</v>
      </c>
      <c r="D7" s="55">
        <v>6.0</v>
      </c>
      <c r="E7" s="55">
        <v>6.0</v>
      </c>
      <c r="F7" s="56">
        <f t="shared" ref="F7:G7" si="8">AVERAGE(D7/12*10)</f>
        <v>5</v>
      </c>
      <c r="G7" s="44">
        <f t="shared" si="8"/>
        <v>5</v>
      </c>
      <c r="H7" s="23">
        <v>5.0</v>
      </c>
      <c r="I7" s="57">
        <v>11.0</v>
      </c>
      <c r="J7" s="58">
        <v>12.0</v>
      </c>
      <c r="K7" s="59">
        <v>12.0</v>
      </c>
      <c r="L7" s="60">
        <v>18.0</v>
      </c>
      <c r="M7" s="17">
        <f t="shared" si="3"/>
        <v>58</v>
      </c>
      <c r="N7" s="50">
        <f t="shared" si="4"/>
        <v>100</v>
      </c>
      <c r="O7" s="19"/>
      <c r="P7" s="51">
        <v>50.0</v>
      </c>
      <c r="Q7" s="52">
        <v>6.46</v>
      </c>
    </row>
    <row r="8">
      <c r="A8" s="61" t="s">
        <v>48</v>
      </c>
      <c r="B8" s="1">
        <v>7.0</v>
      </c>
      <c r="C8" s="54">
        <v>53.0</v>
      </c>
      <c r="D8" s="55">
        <v>4.0</v>
      </c>
      <c r="E8" s="55">
        <v>3.0</v>
      </c>
      <c r="F8" s="56">
        <f t="shared" ref="F8:G8" si="9">AVERAGE(D8/12*10)</f>
        <v>3.333333333</v>
      </c>
      <c r="G8" s="44">
        <f t="shared" si="9"/>
        <v>2.5</v>
      </c>
      <c r="H8" s="62">
        <v>3.0</v>
      </c>
      <c r="I8" s="57">
        <v>19.0</v>
      </c>
      <c r="J8" s="58">
        <v>12.0</v>
      </c>
      <c r="K8" s="59">
        <v>10.0</v>
      </c>
      <c r="L8" s="60">
        <v>11.0</v>
      </c>
      <c r="M8" s="17">
        <f t="shared" si="3"/>
        <v>55</v>
      </c>
      <c r="N8" s="50">
        <f t="shared" si="4"/>
        <v>94.82758621</v>
      </c>
      <c r="O8" s="19"/>
      <c r="P8" s="51">
        <v>37.5</v>
      </c>
      <c r="Q8" s="65"/>
    </row>
    <row r="9">
      <c r="A9" s="53" t="s">
        <v>49</v>
      </c>
      <c r="B9" s="1">
        <v>8.0</v>
      </c>
      <c r="C9" s="54">
        <v>51.0</v>
      </c>
      <c r="D9" s="55">
        <v>5.0</v>
      </c>
      <c r="E9" s="55">
        <v>5.0</v>
      </c>
      <c r="F9" s="56">
        <f t="shared" ref="F9:G9" si="10">AVERAGE(D9/12*10)</f>
        <v>4.166666667</v>
      </c>
      <c r="G9" s="44">
        <f t="shared" si="10"/>
        <v>4.166666667</v>
      </c>
      <c r="H9" s="62" t="s">
        <v>50</v>
      </c>
      <c r="I9" s="57">
        <v>3.0</v>
      </c>
      <c r="J9" s="58">
        <v>12.0</v>
      </c>
      <c r="K9" s="59">
        <v>12.0</v>
      </c>
      <c r="L9" s="60">
        <v>18.0</v>
      </c>
      <c r="M9" s="17">
        <f t="shared" si="3"/>
        <v>45</v>
      </c>
      <c r="N9" s="50">
        <f t="shared" si="4"/>
        <v>77.5862069</v>
      </c>
      <c r="O9" s="19">
        <v>3.0</v>
      </c>
      <c r="P9" s="51">
        <v>37.5</v>
      </c>
      <c r="Q9" s="52">
        <v>3.5</v>
      </c>
    </row>
    <row r="10">
      <c r="A10" s="61" t="s">
        <v>51</v>
      </c>
      <c r="B10" s="1">
        <v>9.0</v>
      </c>
      <c r="C10" s="54">
        <v>57.0</v>
      </c>
      <c r="D10" s="55">
        <v>4.0</v>
      </c>
      <c r="E10" s="55">
        <v>3.0</v>
      </c>
      <c r="F10" s="56">
        <f t="shared" ref="F10:G10" si="11">AVERAGE(D10/12*10)</f>
        <v>3.333333333</v>
      </c>
      <c r="G10" s="44">
        <f t="shared" si="11"/>
        <v>2.5</v>
      </c>
      <c r="H10" s="62">
        <v>5.0</v>
      </c>
      <c r="I10" s="57">
        <v>11.0</v>
      </c>
      <c r="J10" s="58">
        <v>11.0</v>
      </c>
      <c r="K10" s="59">
        <v>12.0</v>
      </c>
      <c r="L10" s="60">
        <v>17.0</v>
      </c>
      <c r="M10" s="17">
        <f t="shared" si="3"/>
        <v>56</v>
      </c>
      <c r="N10" s="50">
        <f t="shared" si="4"/>
        <v>96.55172414</v>
      </c>
      <c r="O10" s="19"/>
      <c r="P10" s="51">
        <v>53.6</v>
      </c>
      <c r="Q10" s="52">
        <v>4.79</v>
      </c>
    </row>
    <row r="11">
      <c r="A11" s="53" t="s">
        <v>52</v>
      </c>
      <c r="B11" s="1">
        <v>10.0</v>
      </c>
      <c r="C11" s="54">
        <v>86.0</v>
      </c>
      <c r="D11" s="55">
        <v>6.0</v>
      </c>
      <c r="E11" s="55">
        <v>8.0</v>
      </c>
      <c r="F11" s="56">
        <f t="shared" ref="F11:G11" si="12">AVERAGE(D11/12*10)</f>
        <v>5</v>
      </c>
      <c r="G11" s="44">
        <f t="shared" si="12"/>
        <v>6.666666667</v>
      </c>
      <c r="H11" s="62">
        <v>5.0</v>
      </c>
      <c r="I11" s="57">
        <v>11.0</v>
      </c>
      <c r="J11" s="58">
        <v>12.0</v>
      </c>
      <c r="K11" s="59">
        <v>12.0</v>
      </c>
      <c r="L11" s="60">
        <v>18.0</v>
      </c>
      <c r="M11" s="17">
        <f t="shared" si="3"/>
        <v>58</v>
      </c>
      <c r="N11" s="50">
        <f t="shared" si="4"/>
        <v>100</v>
      </c>
      <c r="O11" s="19"/>
      <c r="P11" s="51">
        <v>71.4</v>
      </c>
      <c r="Q11" s="52">
        <v>6.13</v>
      </c>
    </row>
    <row r="12">
      <c r="A12" s="53" t="s">
        <v>53</v>
      </c>
      <c r="B12" s="10">
        <v>11.0</v>
      </c>
      <c r="C12" s="54">
        <v>60.0</v>
      </c>
      <c r="D12" s="55">
        <v>5.0</v>
      </c>
      <c r="E12" s="55">
        <v>7.0</v>
      </c>
      <c r="F12" s="56">
        <f t="shared" ref="F12:G12" si="13">AVERAGE(D12/12*10)</f>
        <v>4.166666667</v>
      </c>
      <c r="G12" s="44">
        <f t="shared" si="13"/>
        <v>5.833333333</v>
      </c>
      <c r="H12" s="23">
        <v>5.0</v>
      </c>
      <c r="I12" s="57">
        <v>10.0</v>
      </c>
      <c r="J12" s="58">
        <v>12.0</v>
      </c>
      <c r="K12" s="59">
        <v>12.0</v>
      </c>
      <c r="L12" s="60">
        <v>18.0</v>
      </c>
      <c r="M12" s="17">
        <f t="shared" si="3"/>
        <v>57</v>
      </c>
      <c r="N12" s="50">
        <f t="shared" si="4"/>
        <v>98.27586207</v>
      </c>
      <c r="O12" s="63">
        <v>6.0</v>
      </c>
      <c r="P12" s="51">
        <v>48.2</v>
      </c>
      <c r="Q12" s="52">
        <v>3.83</v>
      </c>
    </row>
    <row r="13">
      <c r="A13" s="61" t="s">
        <v>54</v>
      </c>
      <c r="B13" s="10">
        <v>12.0</v>
      </c>
      <c r="C13" s="54">
        <v>67.0</v>
      </c>
      <c r="D13" s="55">
        <v>2.0</v>
      </c>
      <c r="E13" s="55">
        <v>5.0</v>
      </c>
      <c r="F13" s="56">
        <f t="shared" ref="F13:G13" si="14">AVERAGE(D13/12*10)</f>
        <v>1.666666667</v>
      </c>
      <c r="G13" s="44">
        <f t="shared" si="14"/>
        <v>4.166666667</v>
      </c>
      <c r="H13" s="62" t="s">
        <v>55</v>
      </c>
      <c r="I13" s="57">
        <v>9.0</v>
      </c>
      <c r="J13" s="58">
        <v>12.0</v>
      </c>
      <c r="K13" s="59">
        <v>11.0</v>
      </c>
      <c r="L13" s="60">
        <v>12.0</v>
      </c>
      <c r="M13" s="17">
        <f t="shared" si="3"/>
        <v>44</v>
      </c>
      <c r="N13" s="50">
        <f t="shared" si="4"/>
        <v>75.86206897</v>
      </c>
      <c r="O13" s="19"/>
      <c r="P13" s="51">
        <v>62.5</v>
      </c>
      <c r="Q13" s="52">
        <v>5.75</v>
      </c>
    </row>
    <row r="14">
      <c r="A14" s="53" t="s">
        <v>56</v>
      </c>
      <c r="B14" s="10">
        <v>13.0</v>
      </c>
      <c r="C14" s="54">
        <v>75.0</v>
      </c>
      <c r="D14" s="55">
        <v>3.0</v>
      </c>
      <c r="E14" s="55">
        <v>8.0</v>
      </c>
      <c r="F14" s="56">
        <f t="shared" ref="F14:G14" si="15">AVERAGE(D14/12*10)</f>
        <v>2.5</v>
      </c>
      <c r="G14" s="44">
        <f t="shared" si="15"/>
        <v>6.666666667</v>
      </c>
      <c r="H14" s="62" t="s">
        <v>55</v>
      </c>
      <c r="I14" s="57">
        <v>9.0</v>
      </c>
      <c r="J14" s="58">
        <v>12.0</v>
      </c>
      <c r="K14" s="59">
        <v>10.0</v>
      </c>
      <c r="L14" s="60">
        <v>16.0</v>
      </c>
      <c r="M14" s="17">
        <f t="shared" si="3"/>
        <v>47</v>
      </c>
      <c r="N14" s="50">
        <f t="shared" si="4"/>
        <v>81.03448276</v>
      </c>
      <c r="O14" s="63">
        <v>2.0</v>
      </c>
      <c r="P14" s="51">
        <v>57.1</v>
      </c>
      <c r="Q14" s="52">
        <v>6.71</v>
      </c>
    </row>
    <row r="15">
      <c r="A15" s="61" t="s">
        <v>57</v>
      </c>
      <c r="B15" s="10">
        <v>14.0</v>
      </c>
      <c r="C15" s="54">
        <v>61.0</v>
      </c>
      <c r="D15" s="55">
        <v>7.0</v>
      </c>
      <c r="E15" s="55">
        <v>5.0</v>
      </c>
      <c r="F15" s="56">
        <f t="shared" ref="F15:G15" si="16">AVERAGE(D15/12*10)</f>
        <v>5.833333333</v>
      </c>
      <c r="G15" s="44">
        <f t="shared" si="16"/>
        <v>4.166666667</v>
      </c>
      <c r="H15" s="62">
        <v>5.0</v>
      </c>
      <c r="I15" s="57">
        <v>10.0</v>
      </c>
      <c r="J15" s="58">
        <v>11.0</v>
      </c>
      <c r="K15" s="59">
        <v>9.0</v>
      </c>
      <c r="L15" s="60">
        <v>15.0</v>
      </c>
      <c r="M15" s="17">
        <f t="shared" si="3"/>
        <v>50</v>
      </c>
      <c r="N15" s="50">
        <f t="shared" si="4"/>
        <v>86.20689655</v>
      </c>
      <c r="O15" s="63">
        <v>12.0</v>
      </c>
      <c r="P15" s="51">
        <v>60.7</v>
      </c>
      <c r="Q15" s="52">
        <v>4.86</v>
      </c>
    </row>
    <row r="16">
      <c r="A16" s="53" t="s">
        <v>58</v>
      </c>
      <c r="B16" s="10">
        <v>15.0</v>
      </c>
      <c r="C16" s="54">
        <v>55.0</v>
      </c>
      <c r="D16" s="55">
        <v>6.0</v>
      </c>
      <c r="E16" s="55">
        <v>3.0</v>
      </c>
      <c r="F16" s="56">
        <f t="shared" ref="F16:G16" si="17">AVERAGE(D16/12*10)</f>
        <v>5</v>
      </c>
      <c r="G16" s="44">
        <f t="shared" si="17"/>
        <v>2.5</v>
      </c>
      <c r="H16" s="62" t="s">
        <v>59</v>
      </c>
      <c r="I16" s="57">
        <v>7.0</v>
      </c>
      <c r="J16" s="58">
        <v>12.0</v>
      </c>
      <c r="K16" s="59">
        <v>12.0</v>
      </c>
      <c r="L16" s="60">
        <v>15.0</v>
      </c>
      <c r="M16" s="17">
        <f t="shared" si="3"/>
        <v>46</v>
      </c>
      <c r="N16" s="50">
        <f t="shared" si="4"/>
        <v>79.31034483</v>
      </c>
      <c r="O16" s="19"/>
      <c r="P16" s="51">
        <v>76.8</v>
      </c>
      <c r="Q16" s="52">
        <v>5.46</v>
      </c>
    </row>
    <row r="17">
      <c r="A17" s="61" t="s">
        <v>60</v>
      </c>
      <c r="B17" s="10">
        <v>16.0</v>
      </c>
      <c r="C17" s="54">
        <v>83.0</v>
      </c>
      <c r="D17" s="55">
        <v>7.0</v>
      </c>
      <c r="E17" s="55">
        <v>8.0</v>
      </c>
      <c r="F17" s="56">
        <f t="shared" ref="F17:G17" si="18">AVERAGE(D17/12*10)</f>
        <v>5.833333333</v>
      </c>
      <c r="G17" s="44">
        <f t="shared" si="18"/>
        <v>6.666666667</v>
      </c>
      <c r="H17" s="62">
        <v>5.0</v>
      </c>
      <c r="I17" s="57">
        <v>10.0</v>
      </c>
      <c r="J17" s="58">
        <v>11.0</v>
      </c>
      <c r="K17" s="59">
        <v>11.0</v>
      </c>
      <c r="L17" s="60">
        <v>12.0</v>
      </c>
      <c r="M17" s="17">
        <f t="shared" si="3"/>
        <v>49</v>
      </c>
      <c r="N17" s="50">
        <f t="shared" si="4"/>
        <v>84.48275862</v>
      </c>
      <c r="O17" s="19"/>
      <c r="P17" s="51">
        <v>60.7</v>
      </c>
      <c r="Q17" s="65"/>
    </row>
    <row r="18">
      <c r="A18" s="53" t="s">
        <v>61</v>
      </c>
      <c r="B18" s="10">
        <v>17.0</v>
      </c>
      <c r="C18" s="54">
        <v>68.0</v>
      </c>
      <c r="D18" s="55">
        <v>7.0</v>
      </c>
      <c r="E18" s="55">
        <v>4.0</v>
      </c>
      <c r="F18" s="56">
        <f t="shared" ref="F18:G18" si="19">AVERAGE(D18/12*10)</f>
        <v>5.833333333</v>
      </c>
      <c r="G18" s="44">
        <f t="shared" si="19"/>
        <v>3.333333333</v>
      </c>
      <c r="H18" s="62">
        <v>5.0</v>
      </c>
      <c r="I18" s="57">
        <v>10.0</v>
      </c>
      <c r="J18" s="58">
        <v>9.0</v>
      </c>
      <c r="K18" s="59">
        <v>11.0</v>
      </c>
      <c r="L18" s="60">
        <v>13.0</v>
      </c>
      <c r="M18" s="17">
        <f t="shared" si="3"/>
        <v>48</v>
      </c>
      <c r="N18" s="50">
        <f t="shared" si="4"/>
        <v>82.75862069</v>
      </c>
      <c r="O18" s="63">
        <v>6.0</v>
      </c>
      <c r="P18" s="51">
        <v>69.6</v>
      </c>
      <c r="Q18" s="52">
        <v>4.96</v>
      </c>
    </row>
    <row r="19">
      <c r="A19" s="61" t="s">
        <v>62</v>
      </c>
      <c r="B19" s="10">
        <v>18.0</v>
      </c>
      <c r="C19" s="54">
        <v>71.0</v>
      </c>
      <c r="D19" s="55">
        <v>8.0</v>
      </c>
      <c r="E19" s="55">
        <v>6.0</v>
      </c>
      <c r="F19" s="56">
        <f t="shared" ref="F19:G19" si="20">AVERAGE(D19/12*10)</f>
        <v>6.666666667</v>
      </c>
      <c r="G19" s="44">
        <f t="shared" si="20"/>
        <v>5</v>
      </c>
      <c r="H19" s="62">
        <v>5.0</v>
      </c>
      <c r="I19" s="57">
        <v>11.0</v>
      </c>
      <c r="J19" s="58">
        <v>11.0</v>
      </c>
      <c r="K19" s="59">
        <v>10.0</v>
      </c>
      <c r="L19" s="60">
        <v>10.0</v>
      </c>
      <c r="M19" s="17">
        <f t="shared" si="3"/>
        <v>47</v>
      </c>
      <c r="N19" s="50">
        <f t="shared" si="4"/>
        <v>81.03448276</v>
      </c>
      <c r="O19" s="17"/>
      <c r="P19" s="51">
        <v>44.6</v>
      </c>
      <c r="Q19" s="52">
        <v>5.47</v>
      </c>
    </row>
    <row r="20">
      <c r="A20" s="53" t="s">
        <v>63</v>
      </c>
      <c r="B20" s="10">
        <v>19.0</v>
      </c>
      <c r="C20" s="54">
        <v>87.0</v>
      </c>
      <c r="D20" s="55">
        <v>9.0</v>
      </c>
      <c r="E20" s="55">
        <v>9.0</v>
      </c>
      <c r="F20" s="56">
        <f t="shared" ref="F20:G20" si="21">AVERAGE(D20/12*10)</f>
        <v>7.5</v>
      </c>
      <c r="G20" s="44">
        <f t="shared" si="21"/>
        <v>7.5</v>
      </c>
      <c r="H20" s="62">
        <v>5.0</v>
      </c>
      <c r="I20" s="57">
        <v>10.0</v>
      </c>
      <c r="J20" s="58">
        <v>10.0</v>
      </c>
      <c r="K20" s="59">
        <v>10.0</v>
      </c>
      <c r="L20" s="60">
        <v>15.0</v>
      </c>
      <c r="M20" s="17">
        <f t="shared" si="3"/>
        <v>50</v>
      </c>
      <c r="N20" s="50"/>
      <c r="O20" s="63">
        <v>4.0</v>
      </c>
      <c r="P20" s="51">
        <v>55.4</v>
      </c>
      <c r="Q20" s="52">
        <v>6.54</v>
      </c>
    </row>
    <row r="21">
      <c r="A21" s="61" t="s">
        <v>48</v>
      </c>
      <c r="B21" s="10">
        <v>20.0</v>
      </c>
      <c r="C21" s="54">
        <v>76.0</v>
      </c>
      <c r="D21" s="55">
        <v>3.0</v>
      </c>
      <c r="E21" s="55">
        <v>6.0</v>
      </c>
      <c r="F21" s="56">
        <f t="shared" ref="F21:G21" si="22">AVERAGE(D21/12*10)</f>
        <v>2.5</v>
      </c>
      <c r="G21" s="44">
        <f t="shared" si="22"/>
        <v>5</v>
      </c>
      <c r="H21" s="62">
        <v>5.0</v>
      </c>
      <c r="I21" s="57">
        <v>10.0</v>
      </c>
      <c r="J21" s="58">
        <v>12.0</v>
      </c>
      <c r="K21" s="59">
        <v>12.0</v>
      </c>
      <c r="L21" s="60">
        <v>16.0</v>
      </c>
      <c r="M21" s="17">
        <f t="shared" si="3"/>
        <v>55</v>
      </c>
      <c r="N21" s="50">
        <f>AVERAGE(M21/0.58)</f>
        <v>94.82758621</v>
      </c>
      <c r="O21" s="19"/>
      <c r="P21" s="51">
        <v>30.4</v>
      </c>
      <c r="Q21" s="52">
        <v>5.26</v>
      </c>
    </row>
    <row r="22">
      <c r="F22" s="10" t="s">
        <v>64</v>
      </c>
      <c r="G22" s="10" t="s">
        <v>65</v>
      </c>
      <c r="P22" s="66"/>
      <c r="Q22" s="67"/>
    </row>
    <row r="23">
      <c r="F23" s="1">
        <f t="shared" ref="F23:G23" si="23">AVERAGE(F2:F22)</f>
        <v>4.541666667</v>
      </c>
      <c r="G23" s="1">
        <f t="shared" si="23"/>
        <v>4.333333333</v>
      </c>
      <c r="P23" s="66"/>
    </row>
    <row r="24">
      <c r="P24" s="66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2.63" defaultRowHeight="15.75"/>
  <cols>
    <col customWidth="1" min="1" max="1" width="39.13"/>
    <col customWidth="1" min="2" max="2" width="3.38"/>
    <col customWidth="1" min="3" max="3" width="12.75"/>
    <col customWidth="1" min="4" max="4" width="8.13"/>
    <col customWidth="1" min="5" max="5" width="5.63"/>
    <col customWidth="1" min="6" max="6" width="13.5"/>
    <col customWidth="1" min="7" max="8" width="12.75"/>
    <col customWidth="1" min="9" max="9" width="13.63"/>
    <col customWidth="1" min="10" max="10" width="12.75"/>
    <col customWidth="1" min="11" max="11" width="10.25"/>
    <col customWidth="1" min="12" max="12" width="12.0"/>
    <col customWidth="1" min="13" max="13" width="9.38"/>
    <col customWidth="1" min="14" max="14" width="12.88"/>
    <col customWidth="1" min="15" max="15" width="9.38"/>
    <col customWidth="1" min="16" max="16" width="25.13"/>
    <col customWidth="1" min="17" max="17" width="18.63"/>
    <col customWidth="1" min="18" max="31" width="9.38"/>
  </cols>
  <sheetData>
    <row r="1">
      <c r="A1" s="1" t="s">
        <v>0</v>
      </c>
      <c r="C1" s="34" t="s">
        <v>66</v>
      </c>
      <c r="D1" s="34">
        <v>12.0</v>
      </c>
      <c r="E1" s="34">
        <v>12.0</v>
      </c>
      <c r="F1" s="34" t="s">
        <v>67</v>
      </c>
      <c r="G1" s="34" t="s">
        <v>68</v>
      </c>
      <c r="H1" s="35" t="s">
        <v>69</v>
      </c>
      <c r="I1" s="36" t="s">
        <v>33</v>
      </c>
      <c r="J1" s="37" t="s">
        <v>70</v>
      </c>
      <c r="K1" s="38" t="s">
        <v>71</v>
      </c>
      <c r="L1" s="39" t="s">
        <v>72</v>
      </c>
      <c r="M1" s="10" t="s">
        <v>73</v>
      </c>
      <c r="N1" s="1" t="s">
        <v>7</v>
      </c>
      <c r="O1" s="19" t="s">
        <v>8</v>
      </c>
      <c r="P1" s="40" t="s">
        <v>38</v>
      </c>
      <c r="Q1" s="41" t="s">
        <v>39</v>
      </c>
    </row>
    <row r="2">
      <c r="A2" s="68" t="s">
        <v>74</v>
      </c>
      <c r="B2" s="1">
        <v>1.0</v>
      </c>
      <c r="C2" s="44">
        <v>116.0</v>
      </c>
      <c r="D2" s="44">
        <v>6.0</v>
      </c>
      <c r="E2" s="44">
        <v>9.0</v>
      </c>
      <c r="F2" s="44">
        <f t="shared" ref="F2:G2" si="1">AVERAGE(D2/12*10)</f>
        <v>5</v>
      </c>
      <c r="G2" s="44">
        <f t="shared" si="1"/>
        <v>7.5</v>
      </c>
      <c r="H2" s="45" t="s">
        <v>75</v>
      </c>
      <c r="I2" s="46">
        <v>10.0</v>
      </c>
      <c r="J2" s="47">
        <v>12.0</v>
      </c>
      <c r="K2" s="48">
        <v>11.0</v>
      </c>
      <c r="L2" s="49">
        <v>16.0</v>
      </c>
      <c r="M2" s="17">
        <f>SUM(I2:L2)</f>
        <v>49</v>
      </c>
      <c r="N2" s="50">
        <f t="shared" ref="N2:N19" si="3">AVERAGE(M2/0.6)</f>
        <v>81.66666667</v>
      </c>
      <c r="O2" s="63">
        <v>5.0</v>
      </c>
      <c r="P2" s="51">
        <v>80.4</v>
      </c>
      <c r="Q2" s="52">
        <v>6.17</v>
      </c>
    </row>
    <row r="3">
      <c r="A3" s="69" t="s">
        <v>19</v>
      </c>
      <c r="B3" s="1">
        <v>2.0</v>
      </c>
      <c r="C3" s="55">
        <v>108.0</v>
      </c>
      <c r="D3" s="55">
        <v>10.0</v>
      </c>
      <c r="E3" s="55">
        <v>6.0</v>
      </c>
      <c r="F3" s="70">
        <f t="shared" ref="F3:G3" si="2">AVERAGE(D3/12*10)</f>
        <v>8.333333333</v>
      </c>
      <c r="G3" s="44">
        <f t="shared" si="2"/>
        <v>5</v>
      </c>
      <c r="H3" s="62">
        <v>2.0</v>
      </c>
      <c r="I3" s="57">
        <v>10.0</v>
      </c>
      <c r="J3" s="58">
        <v>10.0</v>
      </c>
      <c r="K3" s="59">
        <v>9.0</v>
      </c>
      <c r="L3" s="60">
        <v>12.0</v>
      </c>
      <c r="M3" s="17">
        <f t="shared" ref="M3:M19" si="5">SUM(H3:L3)</f>
        <v>43</v>
      </c>
      <c r="N3" s="50">
        <f t="shared" si="3"/>
        <v>71.66666667</v>
      </c>
      <c r="O3" s="63">
        <v>8.0</v>
      </c>
      <c r="P3" s="51">
        <v>58.9</v>
      </c>
      <c r="Q3" s="52">
        <v>6.5</v>
      </c>
    </row>
    <row r="4">
      <c r="A4" s="71" t="s">
        <v>76</v>
      </c>
      <c r="B4" s="1">
        <v>3.0</v>
      </c>
      <c r="C4" s="55">
        <v>91.0</v>
      </c>
      <c r="D4" s="55">
        <v>8.0</v>
      </c>
      <c r="E4" s="55">
        <v>8.0</v>
      </c>
      <c r="F4" s="70">
        <f t="shared" ref="F4:G4" si="4">AVERAGE(D4/12*10)</f>
        <v>6.666666667</v>
      </c>
      <c r="G4" s="44">
        <f t="shared" si="4"/>
        <v>6.666666667</v>
      </c>
      <c r="H4" s="62"/>
      <c r="I4" s="57">
        <v>3.0</v>
      </c>
      <c r="J4" s="58">
        <v>10.0</v>
      </c>
      <c r="K4" s="59">
        <v>12.0</v>
      </c>
      <c r="L4" s="60">
        <v>17.0</v>
      </c>
      <c r="M4" s="17">
        <f t="shared" si="5"/>
        <v>42</v>
      </c>
      <c r="N4" s="72">
        <f t="shared" si="3"/>
        <v>70</v>
      </c>
      <c r="O4" s="63">
        <v>5.0</v>
      </c>
      <c r="P4" s="51">
        <v>55.4</v>
      </c>
      <c r="Q4" s="52">
        <v>5.0</v>
      </c>
    </row>
    <row r="5">
      <c r="A5" s="69" t="s">
        <v>77</v>
      </c>
      <c r="B5" s="1">
        <v>4.0</v>
      </c>
      <c r="C5" s="55">
        <v>92.0</v>
      </c>
      <c r="D5" s="55">
        <v>6.0</v>
      </c>
      <c r="E5" s="55">
        <v>5.0</v>
      </c>
      <c r="F5" s="70">
        <f t="shared" ref="F5:G5" si="6">AVERAGE(D5/12*10)</f>
        <v>5</v>
      </c>
      <c r="G5" s="44">
        <f t="shared" si="6"/>
        <v>4.166666667</v>
      </c>
      <c r="H5" s="62">
        <v>2.0</v>
      </c>
      <c r="I5" s="57">
        <v>11.0</v>
      </c>
      <c r="J5" s="58">
        <v>12.0</v>
      </c>
      <c r="K5" s="59">
        <v>11.0</v>
      </c>
      <c r="L5" s="60">
        <v>17.0</v>
      </c>
      <c r="M5" s="17">
        <f t="shared" si="5"/>
        <v>53</v>
      </c>
      <c r="N5" s="50">
        <f t="shared" si="3"/>
        <v>88.33333333</v>
      </c>
      <c r="O5" s="19"/>
      <c r="P5" s="51">
        <v>73.2</v>
      </c>
      <c r="Q5" s="52">
        <v>7.39</v>
      </c>
    </row>
    <row r="6">
      <c r="A6" s="71" t="s">
        <v>78</v>
      </c>
      <c r="B6" s="1">
        <v>5.0</v>
      </c>
      <c r="C6" s="55">
        <v>98.0</v>
      </c>
      <c r="D6" s="55">
        <v>7.0</v>
      </c>
      <c r="E6" s="55">
        <v>8.0</v>
      </c>
      <c r="F6" s="70">
        <f t="shared" ref="F6:G6" si="7">AVERAGE(D6/12*10)</f>
        <v>5.833333333</v>
      </c>
      <c r="G6" s="44">
        <f t="shared" si="7"/>
        <v>6.666666667</v>
      </c>
      <c r="H6" s="62">
        <v>2.0</v>
      </c>
      <c r="I6" s="24">
        <v>7.0</v>
      </c>
      <c r="J6" s="58">
        <v>11.0</v>
      </c>
      <c r="K6" s="59">
        <v>12.0</v>
      </c>
      <c r="L6" s="60">
        <v>17.0</v>
      </c>
      <c r="M6" s="17">
        <f t="shared" si="5"/>
        <v>49</v>
      </c>
      <c r="N6" s="50">
        <f t="shared" si="3"/>
        <v>81.66666667</v>
      </c>
      <c r="O6" s="63">
        <v>2.0</v>
      </c>
      <c r="P6" s="51">
        <v>50.0</v>
      </c>
      <c r="Q6" s="52">
        <v>3.71</v>
      </c>
    </row>
    <row r="7">
      <c r="A7" s="71" t="s">
        <v>79</v>
      </c>
      <c r="B7" s="1">
        <v>7.0</v>
      </c>
      <c r="C7" s="55" t="s">
        <v>17</v>
      </c>
      <c r="D7" s="55">
        <v>4.0</v>
      </c>
      <c r="E7" s="55">
        <v>3.0</v>
      </c>
      <c r="F7" s="70">
        <f t="shared" ref="F7:G7" si="8">AVERAGE(D7/12*10)</f>
        <v>3.333333333</v>
      </c>
      <c r="G7" s="44">
        <f t="shared" si="8"/>
        <v>2.5</v>
      </c>
      <c r="H7" s="62">
        <v>2.0</v>
      </c>
      <c r="I7" s="57">
        <v>19.0</v>
      </c>
      <c r="J7" s="58">
        <v>12.0</v>
      </c>
      <c r="K7" s="59">
        <v>10.0</v>
      </c>
      <c r="L7" s="60">
        <v>11.0</v>
      </c>
      <c r="M7" s="17">
        <f t="shared" si="5"/>
        <v>54</v>
      </c>
      <c r="N7" s="50">
        <f t="shared" si="3"/>
        <v>90</v>
      </c>
      <c r="O7" s="19"/>
      <c r="P7" s="51">
        <v>37.5</v>
      </c>
      <c r="Q7" s="65"/>
    </row>
    <row r="8">
      <c r="A8" s="73" t="s">
        <v>80</v>
      </c>
      <c r="B8" s="1">
        <v>8.0</v>
      </c>
      <c r="C8" s="55">
        <v>69.0</v>
      </c>
      <c r="D8" s="55">
        <v>6.0</v>
      </c>
      <c r="E8" s="55">
        <v>5.0</v>
      </c>
      <c r="F8" s="70">
        <f t="shared" ref="F8:G8" si="9">AVERAGE(D8/12*10)</f>
        <v>5</v>
      </c>
      <c r="G8" s="44">
        <f t="shared" si="9"/>
        <v>4.166666667</v>
      </c>
      <c r="H8" s="62"/>
      <c r="I8" s="57">
        <v>3.0</v>
      </c>
      <c r="J8" s="58">
        <v>12.0</v>
      </c>
      <c r="K8" s="59">
        <v>12.0</v>
      </c>
      <c r="L8" s="60">
        <v>18.0</v>
      </c>
      <c r="M8" s="17">
        <f t="shared" si="5"/>
        <v>45</v>
      </c>
      <c r="N8" s="50">
        <f t="shared" si="3"/>
        <v>75</v>
      </c>
      <c r="O8" s="19">
        <v>3.0</v>
      </c>
      <c r="P8" s="51">
        <v>37.5</v>
      </c>
      <c r="Q8" s="52">
        <v>3.5</v>
      </c>
    </row>
    <row r="9">
      <c r="A9" s="71" t="s">
        <v>57</v>
      </c>
      <c r="B9" s="1">
        <v>9.0</v>
      </c>
      <c r="C9" s="55">
        <v>71.0</v>
      </c>
      <c r="D9" s="55">
        <v>9.0</v>
      </c>
      <c r="E9" s="55">
        <v>5.0</v>
      </c>
      <c r="F9" s="70">
        <f t="shared" ref="F9:G9" si="10">AVERAGE(D9/12*10)</f>
        <v>7.5</v>
      </c>
      <c r="G9" s="44">
        <f t="shared" si="10"/>
        <v>4.166666667</v>
      </c>
      <c r="H9" s="62">
        <v>2.0</v>
      </c>
      <c r="I9" s="57">
        <v>11.0</v>
      </c>
      <c r="J9" s="58">
        <v>11.0</v>
      </c>
      <c r="K9" s="59">
        <v>12.0</v>
      </c>
      <c r="L9" s="60">
        <v>17.0</v>
      </c>
      <c r="M9" s="17">
        <f t="shared" si="5"/>
        <v>53</v>
      </c>
      <c r="N9" s="50">
        <f t="shared" si="3"/>
        <v>88.33333333</v>
      </c>
      <c r="O9" s="19"/>
      <c r="P9" s="51">
        <v>53.6</v>
      </c>
      <c r="Q9" s="52">
        <v>4.79</v>
      </c>
    </row>
    <row r="10">
      <c r="A10" s="69" t="s">
        <v>81</v>
      </c>
      <c r="B10" s="1">
        <v>10.0</v>
      </c>
      <c r="C10" s="55">
        <v>61.0</v>
      </c>
      <c r="D10" s="55">
        <v>4.0</v>
      </c>
      <c r="E10" s="55">
        <v>5.0</v>
      </c>
      <c r="F10" s="70">
        <f t="shared" ref="F10:G10" si="11">AVERAGE(D10/12*10)</f>
        <v>3.333333333</v>
      </c>
      <c r="G10" s="44">
        <f t="shared" si="11"/>
        <v>4.166666667</v>
      </c>
      <c r="H10" s="62">
        <v>1.0</v>
      </c>
      <c r="I10" s="57">
        <v>11.0</v>
      </c>
      <c r="J10" s="58">
        <v>12.0</v>
      </c>
      <c r="K10" s="59">
        <v>12.0</v>
      </c>
      <c r="L10" s="60">
        <v>18.0</v>
      </c>
      <c r="M10" s="17">
        <f t="shared" si="5"/>
        <v>54</v>
      </c>
      <c r="N10" s="50">
        <f t="shared" si="3"/>
        <v>90</v>
      </c>
      <c r="O10" s="19"/>
      <c r="P10" s="51">
        <v>71.4</v>
      </c>
      <c r="Q10" s="52">
        <v>6.13</v>
      </c>
    </row>
    <row r="11">
      <c r="A11" s="71" t="s">
        <v>82</v>
      </c>
      <c r="B11" s="10">
        <v>11.0</v>
      </c>
      <c r="C11" s="55">
        <v>75.0</v>
      </c>
      <c r="D11" s="55">
        <v>4.0</v>
      </c>
      <c r="E11" s="55">
        <v>5.0</v>
      </c>
      <c r="F11" s="70">
        <f t="shared" ref="F11:G11" si="12">AVERAGE(D11/12*10)</f>
        <v>3.333333333</v>
      </c>
      <c r="G11" s="44">
        <f t="shared" si="12"/>
        <v>4.166666667</v>
      </c>
      <c r="H11" s="23"/>
      <c r="I11" s="57">
        <v>10.0</v>
      </c>
      <c r="J11" s="58">
        <v>12.0</v>
      </c>
      <c r="K11" s="59">
        <v>12.0</v>
      </c>
      <c r="L11" s="60">
        <v>18.0</v>
      </c>
      <c r="M11" s="17">
        <f t="shared" si="5"/>
        <v>52</v>
      </c>
      <c r="N11" s="50">
        <f t="shared" si="3"/>
        <v>86.66666667</v>
      </c>
      <c r="O11" s="63">
        <v>6.0</v>
      </c>
      <c r="P11" s="51">
        <v>48.2</v>
      </c>
      <c r="Q11" s="52">
        <v>3.83</v>
      </c>
    </row>
    <row r="12">
      <c r="A12" s="69" t="s">
        <v>83</v>
      </c>
      <c r="B12" s="10">
        <v>12.0</v>
      </c>
      <c r="C12" s="55">
        <v>70.0</v>
      </c>
      <c r="D12" s="55">
        <v>4.0</v>
      </c>
      <c r="E12" s="55">
        <v>4.0</v>
      </c>
      <c r="F12" s="70">
        <f t="shared" ref="F12:G12" si="13">AVERAGE(D12/12*10)</f>
        <v>3.333333333</v>
      </c>
      <c r="G12" s="44">
        <f t="shared" si="13"/>
        <v>3.333333333</v>
      </c>
      <c r="H12" s="62"/>
      <c r="I12" s="57">
        <v>9.0</v>
      </c>
      <c r="J12" s="58">
        <v>12.0</v>
      </c>
      <c r="K12" s="59">
        <v>11.0</v>
      </c>
      <c r="L12" s="60">
        <v>12.0</v>
      </c>
      <c r="M12" s="17">
        <f t="shared" si="5"/>
        <v>44</v>
      </c>
      <c r="N12" s="50">
        <f t="shared" si="3"/>
        <v>73.33333333</v>
      </c>
      <c r="O12" s="19"/>
      <c r="P12" s="51">
        <v>62.5</v>
      </c>
      <c r="Q12" s="52">
        <v>5.75</v>
      </c>
    </row>
    <row r="13">
      <c r="A13" s="71" t="s">
        <v>40</v>
      </c>
      <c r="B13" s="10">
        <v>13.0</v>
      </c>
      <c r="C13" s="55">
        <v>116.0</v>
      </c>
      <c r="D13" s="55">
        <v>11.0</v>
      </c>
      <c r="E13" s="55">
        <v>11.0</v>
      </c>
      <c r="F13" s="70">
        <f t="shared" ref="F13:G13" si="14">AVERAGE(D13/12*10)</f>
        <v>9.166666667</v>
      </c>
      <c r="G13" s="44">
        <f t="shared" si="14"/>
        <v>9.166666667</v>
      </c>
      <c r="H13" s="62"/>
      <c r="I13" s="57">
        <v>9.0</v>
      </c>
      <c r="J13" s="58">
        <v>12.0</v>
      </c>
      <c r="K13" s="59">
        <v>10.0</v>
      </c>
      <c r="L13" s="60">
        <v>16.0</v>
      </c>
      <c r="M13" s="17">
        <f t="shared" si="5"/>
        <v>47</v>
      </c>
      <c r="N13" s="50">
        <f t="shared" si="3"/>
        <v>78.33333333</v>
      </c>
      <c r="O13" s="63">
        <v>2.0</v>
      </c>
      <c r="P13" s="51">
        <v>57.1</v>
      </c>
      <c r="Q13" s="52">
        <v>6.71</v>
      </c>
    </row>
    <row r="14">
      <c r="A14" s="74" t="s">
        <v>84</v>
      </c>
      <c r="B14" s="10">
        <v>14.0</v>
      </c>
      <c r="C14" s="55" t="s">
        <v>17</v>
      </c>
      <c r="D14" s="55"/>
      <c r="E14" s="55"/>
      <c r="F14" s="70"/>
      <c r="G14" s="44"/>
      <c r="H14" s="62"/>
      <c r="I14" s="57">
        <v>10.0</v>
      </c>
      <c r="J14" s="58">
        <v>11.0</v>
      </c>
      <c r="K14" s="59">
        <v>9.0</v>
      </c>
      <c r="L14" s="60">
        <v>15.0</v>
      </c>
      <c r="M14" s="17">
        <f t="shared" si="5"/>
        <v>45</v>
      </c>
      <c r="N14" s="50">
        <f t="shared" si="3"/>
        <v>75</v>
      </c>
      <c r="O14" s="63">
        <v>12.0</v>
      </c>
      <c r="P14" s="51">
        <v>60.7</v>
      </c>
      <c r="Q14" s="52">
        <v>4.86</v>
      </c>
    </row>
    <row r="15">
      <c r="A15" s="71" t="s">
        <v>85</v>
      </c>
      <c r="B15" s="10">
        <v>15.0</v>
      </c>
      <c r="C15" s="55" t="s">
        <v>17</v>
      </c>
      <c r="D15" s="55"/>
      <c r="E15" s="55"/>
      <c r="F15" s="70"/>
      <c r="G15" s="44"/>
      <c r="H15" s="62"/>
      <c r="I15" s="57">
        <v>7.0</v>
      </c>
      <c r="J15" s="58">
        <v>12.0</v>
      </c>
      <c r="K15" s="59">
        <v>12.0</v>
      </c>
      <c r="L15" s="60">
        <v>15.0</v>
      </c>
      <c r="M15" s="17">
        <f t="shared" si="5"/>
        <v>46</v>
      </c>
      <c r="N15" s="50">
        <f t="shared" si="3"/>
        <v>76.66666667</v>
      </c>
      <c r="O15" s="19"/>
      <c r="P15" s="51">
        <v>76.8</v>
      </c>
      <c r="Q15" s="52">
        <v>5.46</v>
      </c>
    </row>
    <row r="16">
      <c r="A16" s="69" t="s">
        <v>86</v>
      </c>
      <c r="B16" s="10">
        <v>16.0</v>
      </c>
      <c r="C16" s="55">
        <v>72.0</v>
      </c>
      <c r="D16" s="55">
        <v>8.0</v>
      </c>
      <c r="E16" s="55">
        <v>4.0</v>
      </c>
      <c r="F16" s="70">
        <f t="shared" ref="F16:G16" si="15">AVERAGE(D16/12*10)</f>
        <v>6.666666667</v>
      </c>
      <c r="G16" s="44">
        <f t="shared" si="15"/>
        <v>3.333333333</v>
      </c>
      <c r="H16" s="62">
        <v>2.0</v>
      </c>
      <c r="I16" s="57">
        <v>10.0</v>
      </c>
      <c r="J16" s="58">
        <v>11.0</v>
      </c>
      <c r="K16" s="59">
        <v>11.0</v>
      </c>
      <c r="L16" s="60">
        <v>12.0</v>
      </c>
      <c r="M16" s="17">
        <f t="shared" si="5"/>
        <v>46</v>
      </c>
      <c r="N16" s="50">
        <f t="shared" si="3"/>
        <v>76.66666667</v>
      </c>
      <c r="O16" s="19"/>
      <c r="P16" s="51">
        <v>60.7</v>
      </c>
      <c r="Q16" s="65"/>
    </row>
    <row r="17">
      <c r="A17" s="71" t="s">
        <v>87</v>
      </c>
      <c r="B17" s="10">
        <v>17.0</v>
      </c>
      <c r="C17" s="55">
        <v>62.0</v>
      </c>
      <c r="D17" s="55"/>
      <c r="E17" s="55"/>
      <c r="F17" s="70"/>
      <c r="G17" s="44"/>
      <c r="H17" s="62">
        <v>2.0</v>
      </c>
      <c r="I17" s="57">
        <v>10.0</v>
      </c>
      <c r="J17" s="58">
        <v>9.0</v>
      </c>
      <c r="K17" s="59">
        <v>11.0</v>
      </c>
      <c r="L17" s="60">
        <v>13.0</v>
      </c>
      <c r="M17" s="17">
        <f t="shared" si="5"/>
        <v>45</v>
      </c>
      <c r="N17" s="50">
        <f t="shared" si="3"/>
        <v>75</v>
      </c>
      <c r="O17" s="63">
        <v>6.0</v>
      </c>
      <c r="P17" s="51">
        <v>69.6</v>
      </c>
      <c r="Q17" s="52">
        <v>4.96</v>
      </c>
    </row>
    <row r="18">
      <c r="A18" s="69" t="s">
        <v>88</v>
      </c>
      <c r="B18" s="10">
        <v>18.0</v>
      </c>
      <c r="C18" s="55">
        <v>83.0</v>
      </c>
      <c r="D18" s="55">
        <v>5.0</v>
      </c>
      <c r="E18" s="55">
        <v>6.0</v>
      </c>
      <c r="F18" s="70">
        <f t="shared" ref="F18:G18" si="16">AVERAGE(D18/12*10)</f>
        <v>4.166666667</v>
      </c>
      <c r="G18" s="44">
        <f t="shared" si="16"/>
        <v>5</v>
      </c>
      <c r="H18" s="62">
        <v>2.0</v>
      </c>
      <c r="I18" s="57">
        <v>11.0</v>
      </c>
      <c r="J18" s="58">
        <v>11.0</v>
      </c>
      <c r="K18" s="59">
        <v>10.0</v>
      </c>
      <c r="L18" s="60">
        <v>10.0</v>
      </c>
      <c r="M18" s="17">
        <f t="shared" si="5"/>
        <v>44</v>
      </c>
      <c r="N18" s="50">
        <f t="shared" si="3"/>
        <v>73.33333333</v>
      </c>
      <c r="O18" s="17"/>
      <c r="P18" s="51">
        <v>44.6</v>
      </c>
      <c r="Q18" s="52">
        <v>5.47</v>
      </c>
    </row>
    <row r="19">
      <c r="A19" s="71" t="s">
        <v>89</v>
      </c>
      <c r="B19" s="10">
        <v>19.0</v>
      </c>
      <c r="C19" s="55">
        <v>76.0</v>
      </c>
      <c r="D19" s="55">
        <v>4.0</v>
      </c>
      <c r="E19" s="55">
        <v>9.0</v>
      </c>
      <c r="F19" s="70">
        <f t="shared" ref="F19:G19" si="17">AVERAGE(D19/12*10)</f>
        <v>3.333333333</v>
      </c>
      <c r="G19" s="44">
        <f t="shared" si="17"/>
        <v>7.5</v>
      </c>
      <c r="H19" s="62">
        <v>2.0</v>
      </c>
      <c r="I19" s="57">
        <v>10.0</v>
      </c>
      <c r="J19" s="58">
        <v>10.0</v>
      </c>
      <c r="K19" s="59">
        <v>10.0</v>
      </c>
      <c r="L19" s="60">
        <v>15.0</v>
      </c>
      <c r="M19" s="17">
        <f t="shared" si="5"/>
        <v>47</v>
      </c>
      <c r="N19" s="50">
        <f t="shared" si="3"/>
        <v>78.33333333</v>
      </c>
      <c r="O19" s="63">
        <v>4.0</v>
      </c>
      <c r="P19" s="51">
        <v>55.4</v>
      </c>
      <c r="Q19" s="52">
        <v>6.54</v>
      </c>
    </row>
    <row r="20">
      <c r="F20" s="75" t="s">
        <v>67</v>
      </c>
      <c r="G20" s="43" t="s">
        <v>90</v>
      </c>
      <c r="P20" s="66"/>
      <c r="Q20" s="67"/>
    </row>
    <row r="21">
      <c r="F21" s="76">
        <f t="shared" ref="F21:G21" si="18">AVERAGE(F2:F20)</f>
        <v>5.333333333</v>
      </c>
      <c r="G21" s="43">
        <f t="shared" si="18"/>
        <v>5.166666667</v>
      </c>
      <c r="P21" s="66"/>
    </row>
    <row r="22">
      <c r="P22" s="66"/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26.88"/>
    <col customWidth="1" min="3" max="3" width="15.38"/>
    <col customWidth="1" min="4" max="4" width="15.63"/>
    <col customWidth="1" min="5" max="5" width="17.38"/>
    <col customWidth="1" min="6" max="6" width="14.63"/>
    <col customWidth="1" min="7" max="7" width="16.75"/>
    <col customWidth="1" min="8" max="8" width="17.13"/>
    <col customWidth="1" min="9" max="26" width="9.38"/>
  </cols>
  <sheetData>
    <row r="1">
      <c r="A1" s="77" t="s">
        <v>91</v>
      </c>
      <c r="B1" s="78"/>
      <c r="C1" s="77" t="s">
        <v>92</v>
      </c>
      <c r="D1" s="78"/>
      <c r="E1" s="77" t="s">
        <v>93</v>
      </c>
      <c r="F1" s="78"/>
    </row>
    <row r="2">
      <c r="A2" s="78">
        <v>4.375</v>
      </c>
      <c r="C2" s="78">
        <v>5.064102564</v>
      </c>
      <c r="E2" s="78">
        <v>4.375</v>
      </c>
    </row>
    <row r="16">
      <c r="A16" s="1" t="s">
        <v>94</v>
      </c>
      <c r="B16" s="1" t="s">
        <v>95</v>
      </c>
    </row>
    <row r="17">
      <c r="A17" s="1" t="s">
        <v>96</v>
      </c>
      <c r="B17" s="1" t="s">
        <v>97</v>
      </c>
      <c r="C17" s="1" t="s">
        <v>98</v>
      </c>
      <c r="D17" s="1" t="s">
        <v>99</v>
      </c>
      <c r="E17" s="1" t="s">
        <v>100</v>
      </c>
    </row>
    <row r="18">
      <c r="B18" s="1">
        <v>18.0</v>
      </c>
      <c r="C18" s="1">
        <v>1.0</v>
      </c>
      <c r="D18" s="1">
        <f t="shared" ref="D18:E18" si="1">AVERAGE(B18/0.19)</f>
        <v>94.73684211</v>
      </c>
      <c r="E18" s="1">
        <f t="shared" si="1"/>
        <v>5.263157895</v>
      </c>
    </row>
    <row r="20">
      <c r="A20" s="1" t="s">
        <v>94</v>
      </c>
      <c r="B20" s="1" t="s">
        <v>101</v>
      </c>
    </row>
    <row r="21">
      <c r="A21" s="1" t="s">
        <v>102</v>
      </c>
      <c r="B21" s="1" t="s">
        <v>97</v>
      </c>
      <c r="C21" s="1" t="s">
        <v>98</v>
      </c>
      <c r="D21" s="1" t="s">
        <v>99</v>
      </c>
      <c r="E21" s="1" t="s">
        <v>100</v>
      </c>
    </row>
    <row r="22">
      <c r="A22" s="1">
        <v>19.0</v>
      </c>
      <c r="B22" s="1">
        <v>18.0</v>
      </c>
      <c r="C22" s="1">
        <v>1.0</v>
      </c>
      <c r="D22" s="1">
        <f t="shared" ref="D22:E22" si="2">AVERAGE(B22/0.19)</f>
        <v>94.73684211</v>
      </c>
      <c r="E22" s="1">
        <f t="shared" si="2"/>
        <v>5.263157895</v>
      </c>
    </row>
    <row r="23"/>
    <row r="24"/>
    <row r="25"/>
    <row r="26">
      <c r="I26" s="1" t="s">
        <v>103</v>
      </c>
    </row>
    <row r="27">
      <c r="A27" s="1" t="s">
        <v>104</v>
      </c>
      <c r="B27" s="1" t="s">
        <v>105</v>
      </c>
      <c r="C27" s="1" t="s">
        <v>106</v>
      </c>
      <c r="D27" s="79" t="s">
        <v>107</v>
      </c>
      <c r="E27" s="1" t="s">
        <v>108</v>
      </c>
    </row>
    <row r="28">
      <c r="A28" s="80">
        <v>9.4</v>
      </c>
      <c r="B28" s="80">
        <f t="shared" ref="B28:B37" si="3">AVERAGE(A28/10*60)</f>
        <v>56.4</v>
      </c>
      <c r="C28" s="80">
        <v>20.0</v>
      </c>
      <c r="D28" s="81">
        <v>10.0</v>
      </c>
      <c r="E28" s="80">
        <v>20.0</v>
      </c>
      <c r="F28" s="80">
        <f t="shared" ref="F28:F37" si="4">SUM(B28:E28)</f>
        <v>106.4</v>
      </c>
      <c r="G28" s="80">
        <v>10.0</v>
      </c>
      <c r="H28" s="1" t="s">
        <v>109</v>
      </c>
    </row>
    <row r="29">
      <c r="A29" s="80">
        <v>9.4</v>
      </c>
      <c r="B29" s="80">
        <f t="shared" si="3"/>
        <v>56.4</v>
      </c>
      <c r="C29" s="80">
        <v>20.0</v>
      </c>
      <c r="D29" s="81">
        <v>10.0</v>
      </c>
      <c r="E29" s="80">
        <v>20.0</v>
      </c>
      <c r="F29" s="80">
        <f t="shared" si="4"/>
        <v>106.4</v>
      </c>
      <c r="G29" s="80">
        <v>10.0</v>
      </c>
      <c r="H29" s="1" t="s">
        <v>74</v>
      </c>
    </row>
    <row r="30">
      <c r="A30" s="80">
        <v>9.9</v>
      </c>
      <c r="B30" s="80">
        <f t="shared" si="3"/>
        <v>59.4</v>
      </c>
      <c r="C30" s="80">
        <v>20.0</v>
      </c>
      <c r="D30" s="81">
        <v>10.0</v>
      </c>
      <c r="E30" s="80">
        <v>20.0</v>
      </c>
      <c r="F30" s="80">
        <f t="shared" si="4"/>
        <v>109.4</v>
      </c>
      <c r="G30" s="80">
        <v>10.0</v>
      </c>
      <c r="H30" s="1" t="s">
        <v>110</v>
      </c>
    </row>
    <row r="31">
      <c r="A31" s="80">
        <v>10.0</v>
      </c>
      <c r="B31" s="80">
        <f t="shared" si="3"/>
        <v>60</v>
      </c>
      <c r="C31" s="80">
        <v>20.0</v>
      </c>
      <c r="D31" s="81">
        <v>10.0</v>
      </c>
      <c r="E31" s="80">
        <v>20.0</v>
      </c>
      <c r="F31" s="80">
        <f t="shared" si="4"/>
        <v>110</v>
      </c>
      <c r="G31" s="80">
        <v>10.0</v>
      </c>
      <c r="H31" s="1" t="s">
        <v>111</v>
      </c>
    </row>
    <row r="32">
      <c r="A32" s="80">
        <v>8.9</v>
      </c>
      <c r="B32" s="80">
        <f t="shared" si="3"/>
        <v>53.4</v>
      </c>
      <c r="C32" s="80">
        <v>20.0</v>
      </c>
      <c r="D32" s="81">
        <v>10.0</v>
      </c>
      <c r="E32" s="80">
        <v>20.0</v>
      </c>
      <c r="F32" s="80">
        <f t="shared" si="4"/>
        <v>103.4</v>
      </c>
      <c r="G32" s="80">
        <v>10.0</v>
      </c>
      <c r="H32" s="1" t="s">
        <v>112</v>
      </c>
    </row>
    <row r="33">
      <c r="A33" s="80">
        <v>8.2</v>
      </c>
      <c r="B33" s="80">
        <f t="shared" si="3"/>
        <v>49.2</v>
      </c>
      <c r="C33" s="80">
        <v>20.0</v>
      </c>
      <c r="D33" s="81">
        <v>10.0</v>
      </c>
      <c r="E33" s="80">
        <v>20.0</v>
      </c>
      <c r="F33" s="80">
        <f t="shared" si="4"/>
        <v>99.2</v>
      </c>
      <c r="G33" s="80">
        <v>9.9</v>
      </c>
      <c r="H33" s="1" t="s">
        <v>113</v>
      </c>
    </row>
    <row r="34">
      <c r="A34" s="80">
        <v>8.7</v>
      </c>
      <c r="B34" s="80">
        <f t="shared" si="3"/>
        <v>52.2</v>
      </c>
      <c r="C34" s="80">
        <v>20.0</v>
      </c>
      <c r="D34" s="81"/>
      <c r="E34" s="80">
        <v>18.0</v>
      </c>
      <c r="F34" s="80">
        <f t="shared" si="4"/>
        <v>90.2</v>
      </c>
      <c r="G34" s="80">
        <v>9.0</v>
      </c>
      <c r="H34" s="1" t="s">
        <v>114</v>
      </c>
    </row>
    <row r="35">
      <c r="A35" s="80">
        <v>8.0</v>
      </c>
      <c r="B35" s="80">
        <f t="shared" si="3"/>
        <v>48</v>
      </c>
      <c r="C35" s="80">
        <v>20.0</v>
      </c>
      <c r="D35" s="81">
        <v>10.0</v>
      </c>
      <c r="E35" s="80">
        <v>20.0</v>
      </c>
      <c r="F35" s="80">
        <f t="shared" si="4"/>
        <v>98</v>
      </c>
      <c r="G35" s="80">
        <v>9.8</v>
      </c>
      <c r="H35" s="1" t="s">
        <v>115</v>
      </c>
    </row>
    <row r="36">
      <c r="A36" s="80">
        <v>8.9</v>
      </c>
      <c r="B36" s="80">
        <f t="shared" si="3"/>
        <v>53.4</v>
      </c>
      <c r="C36" s="80">
        <v>20.0</v>
      </c>
      <c r="D36" s="81">
        <v>10.0</v>
      </c>
      <c r="E36" s="80">
        <v>20.0</v>
      </c>
      <c r="F36" s="80">
        <f t="shared" si="4"/>
        <v>103.4</v>
      </c>
      <c r="G36" s="80">
        <v>10.0</v>
      </c>
      <c r="H36" s="1" t="s">
        <v>116</v>
      </c>
    </row>
    <row r="37">
      <c r="A37" s="80">
        <v>6.9</v>
      </c>
      <c r="B37" s="80">
        <f t="shared" si="3"/>
        <v>41.4</v>
      </c>
      <c r="C37" s="80">
        <v>20.0</v>
      </c>
      <c r="D37" s="81">
        <v>10.0</v>
      </c>
      <c r="E37" s="80">
        <v>20.0</v>
      </c>
      <c r="F37" s="80">
        <f t="shared" si="4"/>
        <v>91.4</v>
      </c>
      <c r="G37" s="80">
        <v>9.1</v>
      </c>
      <c r="H37" s="1" t="s">
        <v>117</v>
      </c>
    </row>
    <row r="38">
      <c r="F38" s="80"/>
    </row>
    <row r="39">
      <c r="G39" s="82">
        <f>AVERAGE(G28:G38)</f>
        <v>9.78</v>
      </c>
    </row>
    <row r="40">
      <c r="A40" s="1" t="s">
        <v>118</v>
      </c>
    </row>
    <row r="41">
      <c r="A41" s="1" t="s">
        <v>119</v>
      </c>
      <c r="B41" s="1" t="s">
        <v>97</v>
      </c>
      <c r="C41" s="1" t="s">
        <v>98</v>
      </c>
      <c r="D41" s="1" t="s">
        <v>99</v>
      </c>
      <c r="E41" s="1" t="s">
        <v>100</v>
      </c>
    </row>
    <row r="42">
      <c r="A42" s="1">
        <v>18.0</v>
      </c>
      <c r="B42" s="1">
        <v>16.0</v>
      </c>
      <c r="C42" s="1">
        <v>2.0</v>
      </c>
      <c r="D42" s="1">
        <f t="shared" ref="D42:E42" si="5">AVERAGE(B42/0.18)</f>
        <v>88.88888889</v>
      </c>
      <c r="E42" s="1">
        <f t="shared" si="5"/>
        <v>11.11111111</v>
      </c>
    </row>
    <row r="43"/>
    <row r="44"/>
    <row r="45"/>
    <row r="46"/>
    <row r="47"/>
    <row r="48">
      <c r="A48" s="83" t="s">
        <v>120</v>
      </c>
      <c r="B48" s="83" t="s">
        <v>121</v>
      </c>
      <c r="C48" s="83"/>
      <c r="D48" s="83" t="s">
        <v>122</v>
      </c>
      <c r="E48" s="83" t="s">
        <v>123</v>
      </c>
      <c r="F48" s="83" t="s">
        <v>124</v>
      </c>
    </row>
    <row r="49">
      <c r="A49" s="83" t="s">
        <v>125</v>
      </c>
      <c r="B49" s="83" t="s">
        <v>126</v>
      </c>
      <c r="C49" s="83"/>
      <c r="D49" s="83" t="s">
        <v>9</v>
      </c>
    </row>
    <row r="50">
      <c r="A50" s="83" t="s">
        <v>127</v>
      </c>
      <c r="B50" s="83" t="s">
        <v>128</v>
      </c>
      <c r="C50" s="83"/>
      <c r="D50" s="83" t="s">
        <v>129</v>
      </c>
    </row>
    <row r="51">
      <c r="A51" s="83"/>
      <c r="B51" s="83"/>
      <c r="C51" s="83"/>
      <c r="D51" s="83"/>
    </row>
    <row r="52">
      <c r="A52" s="84" t="s">
        <v>130</v>
      </c>
      <c r="B52" s="80"/>
      <c r="C52" s="80"/>
      <c r="D52" s="80"/>
      <c r="E52" s="80"/>
      <c r="F52" s="80"/>
      <c r="G52" s="80"/>
    </row>
    <row r="53">
      <c r="A53" s="83" t="s">
        <v>131</v>
      </c>
      <c r="B53" s="83" t="s">
        <v>2</v>
      </c>
      <c r="C53" s="80" t="s">
        <v>3</v>
      </c>
      <c r="D53" s="83" t="s">
        <v>4</v>
      </c>
      <c r="E53" s="83" t="s">
        <v>132</v>
      </c>
      <c r="F53" s="83" t="s">
        <v>133</v>
      </c>
      <c r="G53" s="83" t="s">
        <v>134</v>
      </c>
      <c r="H53" s="83" t="s">
        <v>135</v>
      </c>
    </row>
    <row r="54">
      <c r="A54" s="80">
        <v>4.0</v>
      </c>
      <c r="B54" s="80">
        <v>8.0</v>
      </c>
      <c r="C54" s="80">
        <v>8.0</v>
      </c>
      <c r="D54" s="80">
        <v>6.0</v>
      </c>
      <c r="E54" s="80">
        <v>7.0</v>
      </c>
      <c r="F54" s="80"/>
      <c r="G54" s="80">
        <f>SUM(A54:F54)</f>
        <v>33</v>
      </c>
      <c r="H54" s="1">
        <f>AVERAGE(G54/0.38)</f>
        <v>86.84210526</v>
      </c>
    </row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portrait"/>
  <drawing r:id="rId1"/>
</worksheet>
</file>