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ha Chowdary\OneDrive\Desktop\EndTerms\Semester 7\GROUP-03-FS-PG\"/>
    </mc:Choice>
  </mc:AlternateContent>
  <xr:revisionPtr revIDLastSave="0" documentId="8_{B3EECA8F-D0C4-41ED-975B-E97A097B361D}" xr6:coauthVersionLast="47" xr6:coauthVersionMax="47" xr10:uidLastSave="{00000000-0000-0000-0000-000000000000}"/>
  <bookViews>
    <workbookView xWindow="-110" yWindow="-110" windowWidth="19420" windowHeight="10300" xr2:uid="{923C3FF7-449B-4548-AE25-6F9130D0A527}"/>
  </bookViews>
  <sheets>
    <sheet name="Details" sheetId="8" r:id="rId1"/>
    <sheet name="2024" sheetId="1" r:id="rId2"/>
    <sheet name="2023" sheetId="2" r:id="rId3"/>
    <sheet name="2022" sheetId="3" r:id="rId4"/>
    <sheet name="NAV" sheetId="4" r:id="rId5"/>
    <sheet name="Regressions" sheetId="7" r:id="rId6"/>
    <sheet name="Ratios" sheetId="6" r:id="rId7"/>
  </sheets>
  <definedNames>
    <definedName name="_xlnm._FilterDatabase" localSheetId="3" hidden="1">'2022'!$A$3:$E$53</definedName>
    <definedName name="_xlnm._FilterDatabase" localSheetId="1" hidden="1">'2024'!$A$3:$F$70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4" i="2"/>
  <c r="M4" i="6"/>
  <c r="N4" i="6"/>
  <c r="L4" i="6"/>
  <c r="L3" i="6"/>
  <c r="D3" i="4" l="1"/>
  <c r="F15" i="2"/>
  <c r="E3" i="4" l="1"/>
  <c r="L3" i="4"/>
  <c r="M3" i="4" s="1"/>
  <c r="Q488" i="4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5" i="3"/>
  <c r="K16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0" i="3" s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G4" i="4"/>
  <c r="H4" i="4" s="1"/>
  <c r="G5" i="4"/>
  <c r="N5" i="4" s="1"/>
  <c r="Q5" i="4" s="1"/>
  <c r="G6" i="4"/>
  <c r="G7" i="4"/>
  <c r="G8" i="4"/>
  <c r="G9" i="4"/>
  <c r="G10" i="4"/>
  <c r="G11" i="4"/>
  <c r="H11" i="4" s="1"/>
  <c r="G12" i="4"/>
  <c r="H12" i="4" s="1"/>
  <c r="G13" i="4"/>
  <c r="H13" i="4" s="1"/>
  <c r="G14" i="4"/>
  <c r="G15" i="4"/>
  <c r="G16" i="4"/>
  <c r="G17" i="4"/>
  <c r="H17" i="4" s="1"/>
  <c r="G18" i="4"/>
  <c r="H18" i="4" s="1"/>
  <c r="G19" i="4"/>
  <c r="G20" i="4"/>
  <c r="G21" i="4"/>
  <c r="G22" i="4"/>
  <c r="G23" i="4"/>
  <c r="G24" i="4"/>
  <c r="G25" i="4"/>
  <c r="H25" i="4" s="1"/>
  <c r="G26" i="4"/>
  <c r="H26" i="4" s="1"/>
  <c r="G27" i="4"/>
  <c r="H27" i="4" s="1"/>
  <c r="G28" i="4"/>
  <c r="H28" i="4" s="1"/>
  <c r="G29" i="4"/>
  <c r="H29" i="4" s="1"/>
  <c r="G30" i="4"/>
  <c r="G31" i="4"/>
  <c r="G32" i="4"/>
  <c r="G33" i="4"/>
  <c r="G34" i="4"/>
  <c r="H34" i="4" s="1"/>
  <c r="G35" i="4"/>
  <c r="H35" i="4" s="1"/>
  <c r="G36" i="4"/>
  <c r="G37" i="4"/>
  <c r="H37" i="4" s="1"/>
  <c r="G38" i="4"/>
  <c r="G39" i="4"/>
  <c r="G40" i="4"/>
  <c r="G41" i="4"/>
  <c r="G42" i="4"/>
  <c r="G43" i="4"/>
  <c r="G44" i="4"/>
  <c r="H44" i="4" s="1"/>
  <c r="G45" i="4"/>
  <c r="H45" i="4" s="1"/>
  <c r="G46" i="4"/>
  <c r="G47" i="4"/>
  <c r="G48" i="4"/>
  <c r="G49" i="4"/>
  <c r="H49" i="4" s="1"/>
  <c r="G50" i="4"/>
  <c r="G51" i="4"/>
  <c r="H51" i="4" s="1"/>
  <c r="G52" i="4"/>
  <c r="G53" i="4"/>
  <c r="G54" i="4"/>
  <c r="G55" i="4"/>
  <c r="G56" i="4"/>
  <c r="G57" i="4"/>
  <c r="H57" i="4" s="1"/>
  <c r="G58" i="4"/>
  <c r="H58" i="4" s="1"/>
  <c r="G59" i="4"/>
  <c r="H59" i="4" s="1"/>
  <c r="G60" i="4"/>
  <c r="H60" i="4" s="1"/>
  <c r="G61" i="4"/>
  <c r="H61" i="4" s="1"/>
  <c r="G62" i="4"/>
  <c r="G63" i="4"/>
  <c r="G64" i="4"/>
  <c r="G65" i="4"/>
  <c r="G66" i="4"/>
  <c r="G67" i="4"/>
  <c r="H67" i="4" s="1"/>
  <c r="G68" i="4"/>
  <c r="H68" i="4" s="1"/>
  <c r="G69" i="4"/>
  <c r="H69" i="4" s="1"/>
  <c r="G70" i="4"/>
  <c r="G71" i="4"/>
  <c r="G72" i="4"/>
  <c r="G73" i="4"/>
  <c r="G74" i="4"/>
  <c r="G75" i="4"/>
  <c r="G76" i="4"/>
  <c r="H76" i="4" s="1"/>
  <c r="G77" i="4"/>
  <c r="H77" i="4" s="1"/>
  <c r="G78" i="4"/>
  <c r="G79" i="4"/>
  <c r="G80" i="4"/>
  <c r="H80" i="4" s="1"/>
  <c r="G81" i="4"/>
  <c r="H81" i="4" s="1"/>
  <c r="G82" i="4"/>
  <c r="H82" i="4" s="1"/>
  <c r="G83" i="4"/>
  <c r="H83" i="4" s="1"/>
  <c r="G84" i="4"/>
  <c r="G85" i="4"/>
  <c r="G86" i="4"/>
  <c r="G87" i="4"/>
  <c r="G88" i="4"/>
  <c r="G89" i="4"/>
  <c r="H89" i="4" s="1"/>
  <c r="G90" i="4"/>
  <c r="H90" i="4" s="1"/>
  <c r="G91" i="4"/>
  <c r="H91" i="4" s="1"/>
  <c r="G92" i="4"/>
  <c r="G93" i="4"/>
  <c r="H93" i="4" s="1"/>
  <c r="G94" i="4"/>
  <c r="G95" i="4"/>
  <c r="G96" i="4"/>
  <c r="G97" i="4"/>
  <c r="G98" i="4"/>
  <c r="H98" i="4" s="1"/>
  <c r="G99" i="4"/>
  <c r="H99" i="4" s="1"/>
  <c r="G100" i="4"/>
  <c r="H100" i="4" s="1"/>
  <c r="G101" i="4"/>
  <c r="H101" i="4" s="1"/>
  <c r="G102" i="4"/>
  <c r="G103" i="4"/>
  <c r="G104" i="4"/>
  <c r="G105" i="4"/>
  <c r="G106" i="4"/>
  <c r="G107" i="4"/>
  <c r="G108" i="4"/>
  <c r="N108" i="4" s="1"/>
  <c r="Q108" i="4" s="1"/>
  <c r="G109" i="4"/>
  <c r="H109" i="4" s="1"/>
  <c r="G110" i="4"/>
  <c r="G111" i="4"/>
  <c r="G112" i="4"/>
  <c r="G113" i="4"/>
  <c r="H113" i="4" s="1"/>
  <c r="G114" i="4"/>
  <c r="H114" i="4" s="1"/>
  <c r="G115" i="4"/>
  <c r="H115" i="4" s="1"/>
  <c r="G116" i="4"/>
  <c r="G117" i="4"/>
  <c r="G118" i="4"/>
  <c r="G119" i="4"/>
  <c r="G120" i="4"/>
  <c r="G121" i="4"/>
  <c r="H121" i="4" s="1"/>
  <c r="G122" i="4"/>
  <c r="G123" i="4"/>
  <c r="H123" i="4" s="1"/>
  <c r="G124" i="4"/>
  <c r="H124" i="4" s="1"/>
  <c r="G125" i="4"/>
  <c r="H125" i="4" s="1"/>
  <c r="G126" i="4"/>
  <c r="G127" i="4"/>
  <c r="G128" i="4"/>
  <c r="G129" i="4"/>
  <c r="G130" i="4"/>
  <c r="H130" i="4" s="1"/>
  <c r="G131" i="4"/>
  <c r="H131" i="4" s="1"/>
  <c r="G132" i="4"/>
  <c r="H132" i="4" s="1"/>
  <c r="G133" i="4"/>
  <c r="H133" i="4" s="1"/>
  <c r="G134" i="4"/>
  <c r="G135" i="4"/>
  <c r="G136" i="4"/>
  <c r="H136" i="4" s="1"/>
  <c r="G137" i="4"/>
  <c r="H137" i="4" s="1"/>
  <c r="G138" i="4"/>
  <c r="G139" i="4"/>
  <c r="G140" i="4"/>
  <c r="H140" i="4" s="1"/>
  <c r="G141" i="4"/>
  <c r="H141" i="4" s="1"/>
  <c r="G142" i="4"/>
  <c r="G143" i="4"/>
  <c r="H143" i="4" s="1"/>
  <c r="G144" i="4"/>
  <c r="G145" i="4"/>
  <c r="H145" i="4" s="1"/>
  <c r="G146" i="4"/>
  <c r="H146" i="4" s="1"/>
  <c r="G147" i="4"/>
  <c r="G148" i="4"/>
  <c r="G149" i="4"/>
  <c r="G150" i="4"/>
  <c r="G151" i="4"/>
  <c r="G152" i="4"/>
  <c r="G153" i="4"/>
  <c r="H153" i="4" s="1"/>
  <c r="G154" i="4"/>
  <c r="H154" i="4" s="1"/>
  <c r="G155" i="4"/>
  <c r="H155" i="4" s="1"/>
  <c r="G156" i="4"/>
  <c r="G157" i="4"/>
  <c r="G158" i="4"/>
  <c r="G159" i="4"/>
  <c r="H159" i="4" s="1"/>
  <c r="G160" i="4"/>
  <c r="G161" i="4"/>
  <c r="G162" i="4"/>
  <c r="H162" i="4" s="1"/>
  <c r="G163" i="4"/>
  <c r="H163" i="4" s="1"/>
  <c r="G164" i="4"/>
  <c r="H164" i="4" s="1"/>
  <c r="G165" i="4"/>
  <c r="G166" i="4"/>
  <c r="G167" i="4"/>
  <c r="G168" i="4"/>
  <c r="G169" i="4"/>
  <c r="H169" i="4" s="1"/>
  <c r="G170" i="4"/>
  <c r="H170" i="4" s="1"/>
  <c r="G171" i="4"/>
  <c r="H171" i="4" s="1"/>
  <c r="G172" i="4"/>
  <c r="N172" i="4" s="1"/>
  <c r="Q172" i="4" s="1"/>
  <c r="G173" i="4"/>
  <c r="H173" i="4" s="1"/>
  <c r="G174" i="4"/>
  <c r="G175" i="4"/>
  <c r="G176" i="4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G183" i="4"/>
  <c r="H183" i="4" s="1"/>
  <c r="G184" i="4"/>
  <c r="G185" i="4"/>
  <c r="G186" i="4"/>
  <c r="G187" i="4"/>
  <c r="H187" i="4" s="1"/>
  <c r="G188" i="4"/>
  <c r="H188" i="4" s="1"/>
  <c r="G189" i="4"/>
  <c r="H189" i="4" s="1"/>
  <c r="G190" i="4"/>
  <c r="G191" i="4"/>
  <c r="H191" i="4" s="1"/>
  <c r="G192" i="4"/>
  <c r="H192" i="4" s="1"/>
  <c r="G193" i="4"/>
  <c r="G194" i="4"/>
  <c r="G195" i="4"/>
  <c r="H195" i="4" s="1"/>
  <c r="G196" i="4"/>
  <c r="H196" i="4" s="1"/>
  <c r="G197" i="4"/>
  <c r="G198" i="4"/>
  <c r="H198" i="4" s="1"/>
  <c r="G199" i="4"/>
  <c r="H199" i="4" s="1"/>
  <c r="G200" i="4"/>
  <c r="H200" i="4" s="1"/>
  <c r="G201" i="4"/>
  <c r="G202" i="4"/>
  <c r="G203" i="4"/>
  <c r="H203" i="4" s="1"/>
  <c r="G204" i="4"/>
  <c r="H204" i="4" s="1"/>
  <c r="G205" i="4"/>
  <c r="H205" i="4" s="1"/>
  <c r="G206" i="4"/>
  <c r="G207" i="4"/>
  <c r="G208" i="4"/>
  <c r="G209" i="4"/>
  <c r="G210" i="4"/>
  <c r="G211" i="4"/>
  <c r="H211" i="4" s="1"/>
  <c r="G212" i="4"/>
  <c r="H212" i="4" s="1"/>
  <c r="G213" i="4"/>
  <c r="H213" i="4" s="1"/>
  <c r="G214" i="4"/>
  <c r="G215" i="4"/>
  <c r="G216" i="4"/>
  <c r="G217" i="4"/>
  <c r="G218" i="4"/>
  <c r="G219" i="4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G226" i="4"/>
  <c r="G227" i="4"/>
  <c r="H227" i="4" s="1"/>
  <c r="G228" i="4"/>
  <c r="H228" i="4" s="1"/>
  <c r="G229" i="4"/>
  <c r="G230" i="4"/>
  <c r="H230" i="4" s="1"/>
  <c r="G231" i="4"/>
  <c r="G232" i="4"/>
  <c r="G233" i="4"/>
  <c r="G234" i="4"/>
  <c r="G235" i="4"/>
  <c r="H235" i="4" s="1"/>
  <c r="G236" i="4"/>
  <c r="H236" i="4" s="1"/>
  <c r="G237" i="4"/>
  <c r="H237" i="4" s="1"/>
  <c r="G238" i="4"/>
  <c r="H238" i="4" s="1"/>
  <c r="G239" i="4"/>
  <c r="G240" i="4"/>
  <c r="H240" i="4" s="1"/>
  <c r="G241" i="4"/>
  <c r="G242" i="4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G249" i="4"/>
  <c r="G250" i="4"/>
  <c r="G251" i="4"/>
  <c r="G252" i="4"/>
  <c r="H252" i="4" s="1"/>
  <c r="G253" i="4"/>
  <c r="H253" i="4" s="1"/>
  <c r="G254" i="4"/>
  <c r="G255" i="4"/>
  <c r="G256" i="4"/>
  <c r="G257" i="4"/>
  <c r="G258" i="4"/>
  <c r="G259" i="4"/>
  <c r="H259" i="4" s="1"/>
  <c r="G260" i="4"/>
  <c r="H260" i="4" s="1"/>
  <c r="G261" i="4"/>
  <c r="G262" i="4"/>
  <c r="H262" i="4" s="1"/>
  <c r="G263" i="4"/>
  <c r="H263" i="4" s="1"/>
  <c r="G264" i="4"/>
  <c r="H264" i="4" s="1"/>
  <c r="G265" i="4"/>
  <c r="G266" i="4"/>
  <c r="G267" i="4"/>
  <c r="H267" i="4" s="1"/>
  <c r="G268" i="4"/>
  <c r="H268" i="4" s="1"/>
  <c r="G269" i="4"/>
  <c r="H269" i="4" s="1"/>
  <c r="G270" i="4"/>
  <c r="H270" i="4" s="1"/>
  <c r="G271" i="4"/>
  <c r="G272" i="4"/>
  <c r="H272" i="4" s="1"/>
  <c r="G273" i="4"/>
  <c r="G274" i="4"/>
  <c r="G275" i="4"/>
  <c r="H275" i="4" s="1"/>
  <c r="G276" i="4"/>
  <c r="H276" i="4" s="1"/>
  <c r="G277" i="4"/>
  <c r="H277" i="4" s="1"/>
  <c r="G278" i="4"/>
  <c r="G279" i="4"/>
  <c r="G280" i="4"/>
  <c r="G281" i="4"/>
  <c r="G282" i="4"/>
  <c r="G283" i="4"/>
  <c r="G284" i="4"/>
  <c r="H284" i="4" s="1"/>
  <c r="G285" i="4"/>
  <c r="H285" i="4" s="1"/>
  <c r="G286" i="4"/>
  <c r="G287" i="4"/>
  <c r="G288" i="4"/>
  <c r="H288" i="4" s="1"/>
  <c r="G289" i="4"/>
  <c r="G290" i="4"/>
  <c r="G291" i="4"/>
  <c r="H291" i="4" s="1"/>
  <c r="G292" i="4"/>
  <c r="H292" i="4" s="1"/>
  <c r="G293" i="4"/>
  <c r="G294" i="4"/>
  <c r="H294" i="4" s="1"/>
  <c r="G295" i="4"/>
  <c r="H295" i="4" s="1"/>
  <c r="G296" i="4"/>
  <c r="G297" i="4"/>
  <c r="G298" i="4"/>
  <c r="G299" i="4"/>
  <c r="H299" i="4" s="1"/>
  <c r="G300" i="4"/>
  <c r="H300" i="4" s="1"/>
  <c r="G301" i="4"/>
  <c r="H301" i="4" s="1"/>
  <c r="G302" i="4"/>
  <c r="G303" i="4"/>
  <c r="G304" i="4"/>
  <c r="H304" i="4" s="1"/>
  <c r="G305" i="4"/>
  <c r="G306" i="4"/>
  <c r="G307" i="4"/>
  <c r="H307" i="4" s="1"/>
  <c r="G308" i="4"/>
  <c r="H308" i="4" s="1"/>
  <c r="G309" i="4"/>
  <c r="H309" i="4" s="1"/>
  <c r="G310" i="4"/>
  <c r="H310" i="4" s="1"/>
  <c r="G311" i="4"/>
  <c r="G312" i="4"/>
  <c r="G313" i="4"/>
  <c r="G314" i="4"/>
  <c r="G315" i="4"/>
  <c r="G316" i="4"/>
  <c r="H316" i="4" s="1"/>
  <c r="G317" i="4"/>
  <c r="H317" i="4" s="1"/>
  <c r="G318" i="4"/>
  <c r="G319" i="4"/>
  <c r="H319" i="4" s="1"/>
  <c r="G320" i="4"/>
  <c r="G321" i="4"/>
  <c r="G322" i="4"/>
  <c r="G323" i="4"/>
  <c r="H323" i="4" s="1"/>
  <c r="G324" i="4"/>
  <c r="H324" i="4" s="1"/>
  <c r="G325" i="4"/>
  <c r="G326" i="4"/>
  <c r="G327" i="4"/>
  <c r="H327" i="4" s="1"/>
  <c r="G328" i="4"/>
  <c r="H328" i="4" s="1"/>
  <c r="G329" i="4"/>
  <c r="G330" i="4"/>
  <c r="G331" i="4"/>
  <c r="H331" i="4" s="1"/>
  <c r="G332" i="4"/>
  <c r="H332" i="4" s="1"/>
  <c r="G333" i="4"/>
  <c r="H333" i="4" s="1"/>
  <c r="G334" i="4"/>
  <c r="H334" i="4" s="1"/>
  <c r="G335" i="4"/>
  <c r="G336" i="4"/>
  <c r="G337" i="4"/>
  <c r="G338" i="4"/>
  <c r="G339" i="4"/>
  <c r="H339" i="4" s="1"/>
  <c r="G340" i="4"/>
  <c r="H340" i="4" s="1"/>
  <c r="G341" i="4"/>
  <c r="H341" i="4" s="1"/>
  <c r="G342" i="4"/>
  <c r="G343" i="4"/>
  <c r="H343" i="4" s="1"/>
  <c r="G344" i="4"/>
  <c r="H344" i="4" s="1"/>
  <c r="G345" i="4"/>
  <c r="G346" i="4"/>
  <c r="G347" i="4"/>
  <c r="G348" i="4"/>
  <c r="H348" i="4" s="1"/>
  <c r="G349" i="4"/>
  <c r="H349" i="4" s="1"/>
  <c r="G350" i="4"/>
  <c r="G351" i="4"/>
  <c r="G352" i="4"/>
  <c r="H352" i="4" s="1"/>
  <c r="G353" i="4"/>
  <c r="G354" i="4"/>
  <c r="G355" i="4"/>
  <c r="H355" i="4" s="1"/>
  <c r="G356" i="4"/>
  <c r="H356" i="4" s="1"/>
  <c r="G357" i="4"/>
  <c r="G358" i="4"/>
  <c r="H358" i="4" s="1"/>
  <c r="G359" i="4"/>
  <c r="H359" i="4" s="1"/>
  <c r="G360" i="4"/>
  <c r="G361" i="4"/>
  <c r="G362" i="4"/>
  <c r="G363" i="4"/>
  <c r="H363" i="4" s="1"/>
  <c r="G364" i="4"/>
  <c r="H364" i="4" s="1"/>
  <c r="G365" i="4"/>
  <c r="H365" i="4" s="1"/>
  <c r="G366" i="4"/>
  <c r="H366" i="4" s="1"/>
  <c r="G367" i="4"/>
  <c r="G368" i="4"/>
  <c r="H368" i="4" s="1"/>
  <c r="G369" i="4"/>
  <c r="G370" i="4"/>
  <c r="G371" i="4"/>
  <c r="H371" i="4" s="1"/>
  <c r="G372" i="4"/>
  <c r="H372" i="4" s="1"/>
  <c r="G373" i="4"/>
  <c r="H373" i="4" s="1"/>
  <c r="G374" i="4"/>
  <c r="H374" i="4" s="1"/>
  <c r="G375" i="4"/>
  <c r="G376" i="4"/>
  <c r="G377" i="4"/>
  <c r="G378" i="4"/>
  <c r="G379" i="4"/>
  <c r="G380" i="4"/>
  <c r="H380" i="4" s="1"/>
  <c r="G381" i="4"/>
  <c r="H381" i="4" s="1"/>
  <c r="G382" i="4"/>
  <c r="H382" i="4" s="1"/>
  <c r="G383" i="4"/>
  <c r="H383" i="4" s="1"/>
  <c r="G384" i="4"/>
  <c r="G385" i="4"/>
  <c r="G386" i="4"/>
  <c r="G387" i="4"/>
  <c r="H387" i="4" s="1"/>
  <c r="G388" i="4"/>
  <c r="H388" i="4" s="1"/>
  <c r="G389" i="4"/>
  <c r="G390" i="4"/>
  <c r="G391" i="4"/>
  <c r="G392" i="4"/>
  <c r="G393" i="4"/>
  <c r="G394" i="4"/>
  <c r="G395" i="4"/>
  <c r="H395" i="4" s="1"/>
  <c r="G396" i="4"/>
  <c r="H396" i="4" s="1"/>
  <c r="G397" i="4"/>
  <c r="H397" i="4" s="1"/>
  <c r="G398" i="4"/>
  <c r="H398" i="4" s="1"/>
  <c r="G399" i="4"/>
  <c r="G400" i="4"/>
  <c r="H400" i="4" s="1"/>
  <c r="G401" i="4"/>
  <c r="G402" i="4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G409" i="4"/>
  <c r="G410" i="4"/>
  <c r="G411" i="4"/>
  <c r="G412" i="4"/>
  <c r="H412" i="4" s="1"/>
  <c r="G413" i="4"/>
  <c r="H413" i="4" s="1"/>
  <c r="G414" i="4"/>
  <c r="G415" i="4"/>
  <c r="H415" i="4" s="1"/>
  <c r="G416" i="4"/>
  <c r="H416" i="4" s="1"/>
  <c r="G417" i="4"/>
  <c r="G418" i="4"/>
  <c r="G419" i="4"/>
  <c r="H419" i="4" s="1"/>
  <c r="G420" i="4"/>
  <c r="H420" i="4" s="1"/>
  <c r="G421" i="4"/>
  <c r="G422" i="4"/>
  <c r="G423" i="4"/>
  <c r="G424" i="4"/>
  <c r="G425" i="4"/>
  <c r="G426" i="4"/>
  <c r="G427" i="4"/>
  <c r="H427" i="4" s="1"/>
  <c r="G428" i="4"/>
  <c r="H428" i="4" s="1"/>
  <c r="G429" i="4"/>
  <c r="H429" i="4" s="1"/>
  <c r="G430" i="4"/>
  <c r="G431" i="4"/>
  <c r="H431" i="4" s="1"/>
  <c r="G432" i="4"/>
  <c r="G433" i="4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G440" i="4"/>
  <c r="H440" i="4" s="1"/>
  <c r="G441" i="4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G450" i="4"/>
  <c r="H450" i="4" s="1"/>
  <c r="G451" i="4"/>
  <c r="H451" i="4" s="1"/>
  <c r="G452" i="4"/>
  <c r="H452" i="4" s="1"/>
  <c r="G453" i="4"/>
  <c r="H453" i="4" s="1"/>
  <c r="G454" i="4"/>
  <c r="G455" i="4"/>
  <c r="G456" i="4"/>
  <c r="G457" i="4"/>
  <c r="G458" i="4"/>
  <c r="G459" i="4"/>
  <c r="H459" i="4" s="1"/>
  <c r="G460" i="4"/>
  <c r="H460" i="4" s="1"/>
  <c r="G461" i="4"/>
  <c r="H461" i="4" s="1"/>
  <c r="G462" i="4"/>
  <c r="G463" i="4"/>
  <c r="H463" i="4" s="1"/>
  <c r="G464" i="4"/>
  <c r="H464" i="4" s="1"/>
  <c r="G465" i="4"/>
  <c r="G466" i="4"/>
  <c r="H466" i="4" s="1"/>
  <c r="G467" i="4"/>
  <c r="G468" i="4"/>
  <c r="H468" i="4" s="1"/>
  <c r="G469" i="4"/>
  <c r="H469" i="4" s="1"/>
  <c r="G470" i="4"/>
  <c r="H470" i="4" s="1"/>
  <c r="G471" i="4"/>
  <c r="H471" i="4" s="1"/>
  <c r="G472" i="4"/>
  <c r="G473" i="4"/>
  <c r="G474" i="4"/>
  <c r="H474" i="4" s="1"/>
  <c r="G475" i="4"/>
  <c r="H475" i="4" s="1"/>
  <c r="G476" i="4"/>
  <c r="G477" i="4"/>
  <c r="H477" i="4" s="1"/>
  <c r="G478" i="4"/>
  <c r="H478" i="4" s="1"/>
  <c r="G479" i="4"/>
  <c r="H479" i="4" s="1"/>
  <c r="G480" i="4"/>
  <c r="H480" i="4" s="1"/>
  <c r="G481" i="4"/>
  <c r="G482" i="4"/>
  <c r="H482" i="4" s="1"/>
  <c r="G483" i="4"/>
  <c r="H483" i="4" s="1"/>
  <c r="G484" i="4"/>
  <c r="H484" i="4" s="1"/>
  <c r="G485" i="4"/>
  <c r="G486" i="4"/>
  <c r="G487" i="4"/>
  <c r="G3" i="4"/>
  <c r="D4" i="4"/>
  <c r="D5" i="4"/>
  <c r="D6" i="4"/>
  <c r="E6" i="4" s="1"/>
  <c r="D7" i="4"/>
  <c r="L7" i="4" s="1"/>
  <c r="M7" i="4" s="1"/>
  <c r="D8" i="4"/>
  <c r="E8" i="4" s="1"/>
  <c r="D9" i="4"/>
  <c r="D10" i="4"/>
  <c r="L10" i="4" s="1"/>
  <c r="D11" i="4"/>
  <c r="E11" i="4" s="1"/>
  <c r="D12" i="4"/>
  <c r="E12" i="4" s="1"/>
  <c r="D13" i="4"/>
  <c r="D14" i="4"/>
  <c r="D15" i="4"/>
  <c r="L15" i="4" s="1"/>
  <c r="D16" i="4"/>
  <c r="E16" i="4" s="1"/>
  <c r="D17" i="4"/>
  <c r="L17" i="4" s="1"/>
  <c r="D18" i="4"/>
  <c r="D19" i="4"/>
  <c r="E19" i="4" s="1"/>
  <c r="D20" i="4"/>
  <c r="E20" i="4" s="1"/>
  <c r="D21" i="4"/>
  <c r="E21" i="4" s="1"/>
  <c r="D22" i="4"/>
  <c r="E22" i="4" s="1"/>
  <c r="D23" i="4"/>
  <c r="L23" i="4" s="1"/>
  <c r="M23" i="4" s="1"/>
  <c r="D24" i="4"/>
  <c r="L24" i="4" s="1"/>
  <c r="D25" i="4"/>
  <c r="L25" i="4" s="1"/>
  <c r="D26" i="4"/>
  <c r="L26" i="4" s="1"/>
  <c r="D27" i="4"/>
  <c r="D28" i="4"/>
  <c r="L28" i="4" s="1"/>
  <c r="M28" i="4" s="1"/>
  <c r="D29" i="4"/>
  <c r="E29" i="4" s="1"/>
  <c r="D30" i="4"/>
  <c r="E30" i="4" s="1"/>
  <c r="D31" i="4"/>
  <c r="L31" i="4" s="1"/>
  <c r="M31" i="4" s="1"/>
  <c r="D32" i="4"/>
  <c r="L32" i="4" s="1"/>
  <c r="D33" i="4"/>
  <c r="L33" i="4" s="1"/>
  <c r="D34" i="4"/>
  <c r="L34" i="4" s="1"/>
  <c r="D35" i="4"/>
  <c r="D36" i="4"/>
  <c r="L36" i="4" s="1"/>
  <c r="M36" i="4" s="1"/>
  <c r="D37" i="4"/>
  <c r="L37" i="4" s="1"/>
  <c r="M37" i="4" s="1"/>
  <c r="D38" i="4"/>
  <c r="L38" i="4" s="1"/>
  <c r="D39" i="4"/>
  <c r="L39" i="4" s="1"/>
  <c r="M39" i="4" s="1"/>
  <c r="D40" i="4"/>
  <c r="L40" i="4" s="1"/>
  <c r="D41" i="4"/>
  <c r="D42" i="4"/>
  <c r="D43" i="4"/>
  <c r="E43" i="4" s="1"/>
  <c r="D44" i="4"/>
  <c r="E44" i="4" s="1"/>
  <c r="D45" i="4"/>
  <c r="D46" i="4"/>
  <c r="D47" i="4"/>
  <c r="L47" i="4" s="1"/>
  <c r="M47" i="4" s="1"/>
  <c r="D48" i="4"/>
  <c r="L48" i="4" s="1"/>
  <c r="D49" i="4"/>
  <c r="D50" i="4"/>
  <c r="D51" i="4"/>
  <c r="E51" i="4" s="1"/>
  <c r="D52" i="4"/>
  <c r="E52" i="4" s="1"/>
  <c r="D53" i="4"/>
  <c r="E53" i="4" s="1"/>
  <c r="D54" i="4"/>
  <c r="E54" i="4" s="1"/>
  <c r="D55" i="4"/>
  <c r="L55" i="4" s="1"/>
  <c r="M55" i="4" s="1"/>
  <c r="D56" i="4"/>
  <c r="L56" i="4" s="1"/>
  <c r="D57" i="4"/>
  <c r="D58" i="4"/>
  <c r="D59" i="4"/>
  <c r="D60" i="4"/>
  <c r="E60" i="4" s="1"/>
  <c r="D61" i="4"/>
  <c r="E61" i="4" s="1"/>
  <c r="D62" i="4"/>
  <c r="E62" i="4" s="1"/>
  <c r="D63" i="4"/>
  <c r="L63" i="4" s="1"/>
  <c r="M63" i="4" s="1"/>
  <c r="D64" i="4"/>
  <c r="L64" i="4" s="1"/>
  <c r="D65" i="4"/>
  <c r="L65" i="4" s="1"/>
  <c r="D66" i="4"/>
  <c r="D67" i="4"/>
  <c r="D68" i="4"/>
  <c r="D69" i="4"/>
  <c r="D70" i="4"/>
  <c r="E70" i="4" s="1"/>
  <c r="D71" i="4"/>
  <c r="L71" i="4" s="1"/>
  <c r="M71" i="4" s="1"/>
  <c r="D72" i="4"/>
  <c r="L72" i="4" s="1"/>
  <c r="M72" i="4" s="1"/>
  <c r="D73" i="4"/>
  <c r="L73" i="4" s="1"/>
  <c r="D74" i="4"/>
  <c r="D75" i="4"/>
  <c r="E75" i="4" s="1"/>
  <c r="D76" i="4"/>
  <c r="E76" i="4" s="1"/>
  <c r="D77" i="4"/>
  <c r="D78" i="4"/>
  <c r="D79" i="4"/>
  <c r="L79" i="4" s="1"/>
  <c r="M79" i="4" s="1"/>
  <c r="D80" i="4"/>
  <c r="L80" i="4" s="1"/>
  <c r="D81" i="4"/>
  <c r="L81" i="4" s="1"/>
  <c r="D82" i="4"/>
  <c r="L82" i="4" s="1"/>
  <c r="D83" i="4"/>
  <c r="E83" i="4" s="1"/>
  <c r="D84" i="4"/>
  <c r="E84" i="4" s="1"/>
  <c r="D85" i="4"/>
  <c r="E85" i="4" s="1"/>
  <c r="D86" i="4"/>
  <c r="E86" i="4" s="1"/>
  <c r="D87" i="4"/>
  <c r="L87" i="4" s="1"/>
  <c r="M87" i="4" s="1"/>
  <c r="D88" i="4"/>
  <c r="L88" i="4" s="1"/>
  <c r="D89" i="4"/>
  <c r="L89" i="4" s="1"/>
  <c r="D90" i="4"/>
  <c r="D91" i="4"/>
  <c r="D92" i="4"/>
  <c r="E92" i="4" s="1"/>
  <c r="D93" i="4"/>
  <c r="E93" i="4" s="1"/>
  <c r="D94" i="4"/>
  <c r="E94" i="4" s="1"/>
  <c r="D95" i="4"/>
  <c r="L95" i="4" s="1"/>
  <c r="M95" i="4" s="1"/>
  <c r="D96" i="4"/>
  <c r="L96" i="4" s="1"/>
  <c r="D97" i="4"/>
  <c r="L97" i="4" s="1"/>
  <c r="D98" i="4"/>
  <c r="D99" i="4"/>
  <c r="D100" i="4"/>
  <c r="D101" i="4"/>
  <c r="D102" i="4"/>
  <c r="E102" i="4" s="1"/>
  <c r="D103" i="4"/>
  <c r="E103" i="4" s="1"/>
  <c r="D104" i="4"/>
  <c r="E104" i="4" s="1"/>
  <c r="D105" i="4"/>
  <c r="D106" i="4"/>
  <c r="D107" i="4"/>
  <c r="E107" i="4" s="1"/>
  <c r="D108" i="4"/>
  <c r="E108" i="4" s="1"/>
  <c r="D109" i="4"/>
  <c r="D110" i="4"/>
  <c r="L110" i="4" s="1"/>
  <c r="M110" i="4" s="1"/>
  <c r="D111" i="4"/>
  <c r="L111" i="4" s="1"/>
  <c r="M111" i="4" s="1"/>
  <c r="D112" i="4"/>
  <c r="L112" i="4" s="1"/>
  <c r="D113" i="4"/>
  <c r="D114" i="4"/>
  <c r="D115" i="4"/>
  <c r="E115" i="4" s="1"/>
  <c r="D116" i="4"/>
  <c r="E116" i="4" s="1"/>
  <c r="D117" i="4"/>
  <c r="E117" i="4" s="1"/>
  <c r="D118" i="4"/>
  <c r="E118" i="4" s="1"/>
  <c r="D119" i="4"/>
  <c r="L119" i="4" s="1"/>
  <c r="D120" i="4"/>
  <c r="L120" i="4" s="1"/>
  <c r="D121" i="4"/>
  <c r="D122" i="4"/>
  <c r="D123" i="4"/>
  <c r="D124" i="4"/>
  <c r="E124" i="4" s="1"/>
  <c r="D125" i="4"/>
  <c r="E125" i="4" s="1"/>
  <c r="D126" i="4"/>
  <c r="E126" i="4" s="1"/>
  <c r="D127" i="4"/>
  <c r="L127" i="4" s="1"/>
  <c r="D128" i="4"/>
  <c r="L128" i="4" s="1"/>
  <c r="M128" i="4" s="1"/>
  <c r="D129" i="4"/>
  <c r="L129" i="4" s="1"/>
  <c r="D130" i="4"/>
  <c r="D131" i="4"/>
  <c r="D132" i="4"/>
  <c r="D133" i="4"/>
  <c r="D134" i="4"/>
  <c r="E134" i="4" s="1"/>
  <c r="D135" i="4"/>
  <c r="L135" i="4" s="1"/>
  <c r="M135" i="4" s="1"/>
  <c r="D136" i="4"/>
  <c r="L136" i="4" s="1"/>
  <c r="M136" i="4" s="1"/>
  <c r="D137" i="4"/>
  <c r="L137" i="4" s="1"/>
  <c r="D138" i="4"/>
  <c r="L138" i="4" s="1"/>
  <c r="D139" i="4"/>
  <c r="E139" i="4" s="1"/>
  <c r="D140" i="4"/>
  <c r="E140" i="4" s="1"/>
  <c r="D141" i="4"/>
  <c r="D142" i="4"/>
  <c r="D143" i="4"/>
  <c r="L143" i="4" s="1"/>
  <c r="M143" i="4" s="1"/>
  <c r="D144" i="4"/>
  <c r="L144" i="4" s="1"/>
  <c r="D145" i="4"/>
  <c r="L145" i="4" s="1"/>
  <c r="D146" i="4"/>
  <c r="D147" i="4"/>
  <c r="E147" i="4" s="1"/>
  <c r="D148" i="4"/>
  <c r="E148" i="4" s="1"/>
  <c r="D149" i="4"/>
  <c r="E149" i="4" s="1"/>
  <c r="D150" i="4"/>
  <c r="E150" i="4" s="1"/>
  <c r="D151" i="4"/>
  <c r="L151" i="4" s="1"/>
  <c r="M151" i="4" s="1"/>
  <c r="D152" i="4"/>
  <c r="L152" i="4" s="1"/>
  <c r="D153" i="4"/>
  <c r="L153" i="4" s="1"/>
  <c r="D154" i="4"/>
  <c r="D155" i="4"/>
  <c r="D156" i="4"/>
  <c r="E156" i="4" s="1"/>
  <c r="D157" i="4"/>
  <c r="E157" i="4" s="1"/>
  <c r="D158" i="4"/>
  <c r="E158" i="4" s="1"/>
  <c r="D159" i="4"/>
  <c r="L159" i="4" s="1"/>
  <c r="M159" i="4" s="1"/>
  <c r="D160" i="4"/>
  <c r="L160" i="4" s="1"/>
  <c r="D161" i="4"/>
  <c r="L161" i="4" s="1"/>
  <c r="D162" i="4"/>
  <c r="L162" i="4" s="1"/>
  <c r="D163" i="4"/>
  <c r="D164" i="4"/>
  <c r="D165" i="4"/>
  <c r="D166" i="4"/>
  <c r="E166" i="4" s="1"/>
  <c r="D167" i="4"/>
  <c r="E167" i="4" s="1"/>
  <c r="D168" i="4"/>
  <c r="E168" i="4" s="1"/>
  <c r="D169" i="4"/>
  <c r="D170" i="4"/>
  <c r="D171" i="4"/>
  <c r="E171" i="4" s="1"/>
  <c r="D172" i="4"/>
  <c r="E172" i="4" s="1"/>
  <c r="D173" i="4"/>
  <c r="D174" i="4"/>
  <c r="D175" i="4"/>
  <c r="L175" i="4" s="1"/>
  <c r="M175" i="4" s="1"/>
  <c r="D176" i="4"/>
  <c r="L176" i="4" s="1"/>
  <c r="D177" i="4"/>
  <c r="D178" i="4"/>
  <c r="D179" i="4"/>
  <c r="E179" i="4" s="1"/>
  <c r="D180" i="4"/>
  <c r="E180" i="4" s="1"/>
  <c r="D181" i="4"/>
  <c r="E181" i="4" s="1"/>
  <c r="D182" i="4"/>
  <c r="E182" i="4" s="1"/>
  <c r="D183" i="4"/>
  <c r="L183" i="4" s="1"/>
  <c r="M183" i="4" s="1"/>
  <c r="D184" i="4"/>
  <c r="L184" i="4" s="1"/>
  <c r="D185" i="4"/>
  <c r="D186" i="4"/>
  <c r="D187" i="4"/>
  <c r="D188" i="4"/>
  <c r="E188" i="4" s="1"/>
  <c r="D189" i="4"/>
  <c r="E189" i="4" s="1"/>
  <c r="D190" i="4"/>
  <c r="E190" i="4" s="1"/>
  <c r="D191" i="4"/>
  <c r="L191" i="4" s="1"/>
  <c r="M191" i="4" s="1"/>
  <c r="D192" i="4"/>
  <c r="L192" i="4" s="1"/>
  <c r="D193" i="4"/>
  <c r="L193" i="4" s="1"/>
  <c r="D194" i="4"/>
  <c r="D195" i="4"/>
  <c r="D196" i="4"/>
  <c r="D197" i="4"/>
  <c r="D198" i="4"/>
  <c r="E198" i="4" s="1"/>
  <c r="D199" i="4"/>
  <c r="L199" i="4" s="1"/>
  <c r="M199" i="4" s="1"/>
  <c r="D200" i="4"/>
  <c r="E200" i="4" s="1"/>
  <c r="D201" i="4"/>
  <c r="L201" i="4" s="1"/>
  <c r="D202" i="4"/>
  <c r="E202" i="4" s="1"/>
  <c r="D203" i="4"/>
  <c r="D204" i="4"/>
  <c r="D205" i="4"/>
  <c r="D206" i="4"/>
  <c r="E206" i="4" s="1"/>
  <c r="D207" i="4"/>
  <c r="L207" i="4" s="1"/>
  <c r="D208" i="4"/>
  <c r="L208" i="4" s="1"/>
  <c r="D209" i="4"/>
  <c r="L209" i="4" s="1"/>
  <c r="D210" i="4"/>
  <c r="L210" i="4" s="1"/>
  <c r="D211" i="4"/>
  <c r="D212" i="4"/>
  <c r="L212" i="4" s="1"/>
  <c r="M212" i="4" s="1"/>
  <c r="D213" i="4"/>
  <c r="D214" i="4"/>
  <c r="E214" i="4" s="1"/>
  <c r="D215" i="4"/>
  <c r="L215" i="4" s="1"/>
  <c r="M215" i="4" s="1"/>
  <c r="D216" i="4"/>
  <c r="L216" i="4" s="1"/>
  <c r="D217" i="4"/>
  <c r="L217" i="4" s="1"/>
  <c r="D218" i="4"/>
  <c r="L218" i="4" s="1"/>
  <c r="D219" i="4"/>
  <c r="D220" i="4"/>
  <c r="D221" i="4"/>
  <c r="D222" i="4"/>
  <c r="E222" i="4" s="1"/>
  <c r="D223" i="4"/>
  <c r="L223" i="4" s="1"/>
  <c r="M223" i="4" s="1"/>
  <c r="D224" i="4"/>
  <c r="E224" i="4" s="1"/>
  <c r="D225" i="4"/>
  <c r="E225" i="4" s="1"/>
  <c r="D226" i="4"/>
  <c r="E226" i="4" s="1"/>
  <c r="D227" i="4"/>
  <c r="D228" i="4"/>
  <c r="D229" i="4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D236" i="4"/>
  <c r="D237" i="4"/>
  <c r="D238" i="4"/>
  <c r="L238" i="4" s="1"/>
  <c r="M238" i="4" s="1"/>
  <c r="D239" i="4"/>
  <c r="E239" i="4" s="1"/>
  <c r="D240" i="4"/>
  <c r="E240" i="4" s="1"/>
  <c r="D241" i="4"/>
  <c r="E241" i="4" s="1"/>
  <c r="D242" i="4"/>
  <c r="E242" i="4" s="1"/>
  <c r="D243" i="4"/>
  <c r="D244" i="4"/>
  <c r="D245" i="4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D252" i="4"/>
  <c r="D253" i="4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D260" i="4"/>
  <c r="D261" i="4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D268" i="4"/>
  <c r="D269" i="4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D276" i="4"/>
  <c r="D277" i="4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D284" i="4"/>
  <c r="D285" i="4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D292" i="4"/>
  <c r="D293" i="4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D300" i="4"/>
  <c r="D301" i="4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D308" i="4"/>
  <c r="D309" i="4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D316" i="4"/>
  <c r="D317" i="4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D324" i="4"/>
  <c r="D325" i="4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D332" i="4"/>
  <c r="D333" i="4"/>
  <c r="L333" i="4" s="1"/>
  <c r="M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D340" i="4"/>
  <c r="D341" i="4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D348" i="4"/>
  <c r="D349" i="4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D356" i="4"/>
  <c r="D357" i="4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D364" i="4"/>
  <c r="D365" i="4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D373" i="4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D381" i="4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D389" i="4"/>
  <c r="D390" i="4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D397" i="4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L438" i="4" s="1"/>
  <c r="M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L477" i="4" s="1"/>
  <c r="M477" i="4" s="1"/>
  <c r="D478" i="4"/>
  <c r="L478" i="4" s="1"/>
  <c r="M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H5" i="4"/>
  <c r="N3" i="6"/>
  <c r="M3" i="6"/>
  <c r="E16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K9" i="3" l="1"/>
  <c r="I10" i="1"/>
  <c r="O218" i="4"/>
  <c r="M218" i="4"/>
  <c r="O210" i="4"/>
  <c r="M210" i="4"/>
  <c r="O162" i="4"/>
  <c r="M162" i="4"/>
  <c r="O138" i="4"/>
  <c r="M138" i="4"/>
  <c r="O82" i="4"/>
  <c r="M82" i="4"/>
  <c r="O34" i="4"/>
  <c r="M34" i="4"/>
  <c r="O26" i="4"/>
  <c r="M26" i="4"/>
  <c r="O10" i="4"/>
  <c r="M10" i="4"/>
  <c r="N269" i="4"/>
  <c r="Q269" i="4" s="1"/>
  <c r="O217" i="4"/>
  <c r="M217" i="4"/>
  <c r="O209" i="4"/>
  <c r="M209" i="4"/>
  <c r="O201" i="4"/>
  <c r="M201" i="4"/>
  <c r="O193" i="4"/>
  <c r="M193" i="4"/>
  <c r="O161" i="4"/>
  <c r="M161" i="4"/>
  <c r="O153" i="4"/>
  <c r="M153" i="4"/>
  <c r="O145" i="4"/>
  <c r="M145" i="4"/>
  <c r="O137" i="4"/>
  <c r="M137" i="4"/>
  <c r="O129" i="4"/>
  <c r="M129" i="4"/>
  <c r="O97" i="4"/>
  <c r="M97" i="4"/>
  <c r="O89" i="4"/>
  <c r="M89" i="4"/>
  <c r="O81" i="4"/>
  <c r="M81" i="4"/>
  <c r="O73" i="4"/>
  <c r="M73" i="4"/>
  <c r="O65" i="4"/>
  <c r="M65" i="4"/>
  <c r="O33" i="4"/>
  <c r="M33" i="4"/>
  <c r="O25" i="4"/>
  <c r="M25" i="4"/>
  <c r="O17" i="4"/>
  <c r="M17" i="4"/>
  <c r="N253" i="4"/>
  <c r="Q253" i="4" s="1"/>
  <c r="O160" i="4"/>
  <c r="M160" i="4"/>
  <c r="O120" i="4"/>
  <c r="M120" i="4"/>
  <c r="O88" i="4"/>
  <c r="M88" i="4"/>
  <c r="O48" i="4"/>
  <c r="M48" i="4"/>
  <c r="O207" i="4"/>
  <c r="M207" i="4"/>
  <c r="O128" i="4"/>
  <c r="O184" i="4"/>
  <c r="M184" i="4"/>
  <c r="O40" i="4"/>
  <c r="M40" i="4"/>
  <c r="O15" i="4"/>
  <c r="M15" i="4"/>
  <c r="E4" i="6"/>
  <c r="O38" i="4"/>
  <c r="M38" i="4"/>
  <c r="O72" i="4"/>
  <c r="O208" i="4"/>
  <c r="M208" i="4"/>
  <c r="O144" i="4"/>
  <c r="M144" i="4"/>
  <c r="O64" i="4"/>
  <c r="M64" i="4"/>
  <c r="O24" i="4"/>
  <c r="M24" i="4"/>
  <c r="O136" i="4"/>
  <c r="O192" i="4"/>
  <c r="M192" i="4"/>
  <c r="O96" i="4"/>
  <c r="M96" i="4"/>
  <c r="O56" i="4"/>
  <c r="M56" i="4"/>
  <c r="O127" i="4"/>
  <c r="M127" i="4"/>
  <c r="H4" i="6"/>
  <c r="I4" i="6" s="1"/>
  <c r="O216" i="4"/>
  <c r="M216" i="4"/>
  <c r="O176" i="4"/>
  <c r="M176" i="4"/>
  <c r="O152" i="4"/>
  <c r="M152" i="4"/>
  <c r="O112" i="4"/>
  <c r="M112" i="4"/>
  <c r="O80" i="4"/>
  <c r="M80" i="4"/>
  <c r="O32" i="4"/>
  <c r="M32" i="4"/>
  <c r="O119" i="4"/>
  <c r="M119" i="4"/>
  <c r="E160" i="4"/>
  <c r="N3" i="4"/>
  <c r="Q3" i="4" s="1"/>
  <c r="C8" i="6"/>
  <c r="N397" i="4"/>
  <c r="Q397" i="4" s="1"/>
  <c r="N463" i="4"/>
  <c r="Q463" i="4" s="1"/>
  <c r="N191" i="4"/>
  <c r="Q191" i="4" s="1"/>
  <c r="N133" i="4"/>
  <c r="Q133" i="4" s="1"/>
  <c r="N59" i="4"/>
  <c r="Q59" i="4" s="1"/>
  <c r="N415" i="4"/>
  <c r="Q415" i="4" s="1"/>
  <c r="N137" i="4"/>
  <c r="Q137" i="4" s="1"/>
  <c r="N272" i="4"/>
  <c r="Q272" i="4" s="1"/>
  <c r="N400" i="4"/>
  <c r="Q400" i="4" s="1"/>
  <c r="N121" i="4"/>
  <c r="Q121" i="4" s="1"/>
  <c r="N349" i="4"/>
  <c r="Q349" i="4" s="1"/>
  <c r="N205" i="4"/>
  <c r="Q205" i="4" s="1"/>
  <c r="N373" i="4"/>
  <c r="Q373" i="4" s="1"/>
  <c r="N221" i="4"/>
  <c r="Q221" i="4" s="1"/>
  <c r="N101" i="4"/>
  <c r="Q101" i="4" s="1"/>
  <c r="N307" i="4"/>
  <c r="Q307" i="4" s="1"/>
  <c r="N200" i="4"/>
  <c r="Q200" i="4" s="1"/>
  <c r="N37" i="4"/>
  <c r="Q37" i="4" s="1"/>
  <c r="N480" i="4"/>
  <c r="Q480" i="4" s="1"/>
  <c r="N304" i="4"/>
  <c r="Q304" i="4" s="1"/>
  <c r="N192" i="4"/>
  <c r="Q192" i="4" s="1"/>
  <c r="N288" i="4"/>
  <c r="Q288" i="4" s="1"/>
  <c r="N27" i="4"/>
  <c r="Q27" i="4" s="1"/>
  <c r="N459" i="4"/>
  <c r="Q459" i="4" s="1"/>
  <c r="N352" i="4"/>
  <c r="Q352" i="4" s="1"/>
  <c r="N91" i="4"/>
  <c r="Q91" i="4" s="1"/>
  <c r="N25" i="4"/>
  <c r="Q25" i="4" s="1"/>
  <c r="N447" i="4"/>
  <c r="Q447" i="4" s="1"/>
  <c r="N90" i="4"/>
  <c r="Q90" i="4" s="1"/>
  <c r="N445" i="4"/>
  <c r="Q445" i="4" s="1"/>
  <c r="N344" i="4"/>
  <c r="Q344" i="4" s="1"/>
  <c r="N245" i="4"/>
  <c r="Q245" i="4" s="1"/>
  <c r="N153" i="4"/>
  <c r="Q153" i="4" s="1"/>
  <c r="N89" i="4"/>
  <c r="Q89" i="4" s="1"/>
  <c r="N26" i="4"/>
  <c r="Q26" i="4" s="1"/>
  <c r="N169" i="4"/>
  <c r="Q169" i="4" s="1"/>
  <c r="N18" i="4"/>
  <c r="Q18" i="4" s="1"/>
  <c r="N437" i="4"/>
  <c r="Q437" i="4" s="1"/>
  <c r="N331" i="4"/>
  <c r="Q331" i="4" s="1"/>
  <c r="N240" i="4"/>
  <c r="Q240" i="4" s="1"/>
  <c r="N141" i="4"/>
  <c r="Q141" i="4" s="1"/>
  <c r="N69" i="4"/>
  <c r="Q69" i="4" s="1"/>
  <c r="H350" i="4"/>
  <c r="N350" i="4"/>
  <c r="Q350" i="4" s="1"/>
  <c r="H326" i="4"/>
  <c r="N326" i="4"/>
  <c r="Q326" i="4" s="1"/>
  <c r="N294" i="4"/>
  <c r="Q294" i="4" s="1"/>
  <c r="N446" i="4"/>
  <c r="Q446" i="4" s="1"/>
  <c r="N374" i="4"/>
  <c r="Q374" i="4" s="1"/>
  <c r="N238" i="4"/>
  <c r="Q238" i="4" s="1"/>
  <c r="N479" i="4"/>
  <c r="Q479" i="4" s="1"/>
  <c r="N440" i="4"/>
  <c r="Q440" i="4" s="1"/>
  <c r="N328" i="4"/>
  <c r="Q328" i="4" s="1"/>
  <c r="N230" i="4"/>
  <c r="Q230" i="4" s="1"/>
  <c r="H486" i="4"/>
  <c r="N486" i="4"/>
  <c r="Q486" i="4" s="1"/>
  <c r="H454" i="4"/>
  <c r="N454" i="4"/>
  <c r="Q454" i="4" s="1"/>
  <c r="H342" i="4"/>
  <c r="N342" i="4"/>
  <c r="Q342" i="4" s="1"/>
  <c r="H318" i="4"/>
  <c r="N318" i="4"/>
  <c r="Q318" i="4" s="1"/>
  <c r="H302" i="4"/>
  <c r="N302" i="4"/>
  <c r="Q302" i="4" s="1"/>
  <c r="H214" i="4"/>
  <c r="N214" i="4"/>
  <c r="Q214" i="4" s="1"/>
  <c r="N398" i="4"/>
  <c r="Q398" i="4" s="1"/>
  <c r="H472" i="4"/>
  <c r="N472" i="4"/>
  <c r="Q472" i="4" s="1"/>
  <c r="H456" i="4"/>
  <c r="N456" i="4"/>
  <c r="Q456" i="4" s="1"/>
  <c r="H432" i="4"/>
  <c r="N432" i="4"/>
  <c r="Q432" i="4" s="1"/>
  <c r="H424" i="4"/>
  <c r="N424" i="4"/>
  <c r="Q424" i="4" s="1"/>
  <c r="H408" i="4"/>
  <c r="N408" i="4"/>
  <c r="Q408" i="4" s="1"/>
  <c r="H392" i="4"/>
  <c r="N392" i="4"/>
  <c r="Q392" i="4" s="1"/>
  <c r="H384" i="4"/>
  <c r="N384" i="4"/>
  <c r="Q384" i="4" s="1"/>
  <c r="H376" i="4"/>
  <c r="N376" i="4"/>
  <c r="Q376" i="4" s="1"/>
  <c r="H360" i="4"/>
  <c r="N360" i="4"/>
  <c r="Q360" i="4" s="1"/>
  <c r="H336" i="4"/>
  <c r="N336" i="4"/>
  <c r="Q336" i="4" s="1"/>
  <c r="H320" i="4"/>
  <c r="N320" i="4"/>
  <c r="Q320" i="4" s="1"/>
  <c r="H312" i="4"/>
  <c r="N312" i="4"/>
  <c r="Q312" i="4" s="1"/>
  <c r="H296" i="4"/>
  <c r="N296" i="4"/>
  <c r="Q296" i="4" s="1"/>
  <c r="H280" i="4"/>
  <c r="N280" i="4"/>
  <c r="Q280" i="4" s="1"/>
  <c r="H256" i="4"/>
  <c r="N256" i="4"/>
  <c r="Q256" i="4" s="1"/>
  <c r="H248" i="4"/>
  <c r="N248" i="4"/>
  <c r="Q248" i="4" s="1"/>
  <c r="H232" i="4"/>
  <c r="N232" i="4"/>
  <c r="Q232" i="4" s="1"/>
  <c r="H216" i="4"/>
  <c r="N216" i="4"/>
  <c r="Q216" i="4" s="1"/>
  <c r="H208" i="4"/>
  <c r="N208" i="4"/>
  <c r="Q208" i="4" s="1"/>
  <c r="H168" i="4"/>
  <c r="N168" i="4"/>
  <c r="Q168" i="4" s="1"/>
  <c r="H160" i="4"/>
  <c r="N160" i="4"/>
  <c r="Q160" i="4" s="1"/>
  <c r="H152" i="4"/>
  <c r="N152" i="4"/>
  <c r="Q152" i="4" s="1"/>
  <c r="H144" i="4"/>
  <c r="N144" i="4"/>
  <c r="Q144" i="4" s="1"/>
  <c r="H120" i="4"/>
  <c r="N120" i="4"/>
  <c r="Q120" i="4" s="1"/>
  <c r="H112" i="4"/>
  <c r="N112" i="4"/>
  <c r="Q112" i="4" s="1"/>
  <c r="H104" i="4"/>
  <c r="N104" i="4"/>
  <c r="Q104" i="4" s="1"/>
  <c r="H88" i="4"/>
  <c r="N88" i="4"/>
  <c r="Q88" i="4" s="1"/>
  <c r="H72" i="4"/>
  <c r="N72" i="4"/>
  <c r="Q72" i="4" s="1"/>
  <c r="H56" i="4"/>
  <c r="N56" i="4"/>
  <c r="Q56" i="4" s="1"/>
  <c r="H48" i="4"/>
  <c r="N48" i="4"/>
  <c r="Q48" i="4" s="1"/>
  <c r="H40" i="4"/>
  <c r="N40" i="4"/>
  <c r="Q40" i="4" s="1"/>
  <c r="N478" i="4"/>
  <c r="Q478" i="4" s="1"/>
  <c r="N368" i="4"/>
  <c r="Q368" i="4" s="1"/>
  <c r="N327" i="4"/>
  <c r="Q327" i="4" s="1"/>
  <c r="N264" i="4"/>
  <c r="Q264" i="4" s="1"/>
  <c r="N224" i="4"/>
  <c r="Q224" i="4" s="1"/>
  <c r="H462" i="4"/>
  <c r="N462" i="4"/>
  <c r="Q462" i="4" s="1"/>
  <c r="H422" i="4"/>
  <c r="N422" i="4"/>
  <c r="Q422" i="4" s="1"/>
  <c r="H414" i="4"/>
  <c r="N414" i="4"/>
  <c r="Q414" i="4" s="1"/>
  <c r="H390" i="4"/>
  <c r="N390" i="4"/>
  <c r="Q390" i="4" s="1"/>
  <c r="H286" i="4"/>
  <c r="N286" i="4"/>
  <c r="Q286" i="4" s="1"/>
  <c r="H278" i="4"/>
  <c r="N278" i="4"/>
  <c r="Q278" i="4" s="1"/>
  <c r="H254" i="4"/>
  <c r="N254" i="4"/>
  <c r="Q254" i="4" s="1"/>
  <c r="H206" i="4"/>
  <c r="N206" i="4"/>
  <c r="Q206" i="4" s="1"/>
  <c r="N262" i="4"/>
  <c r="Q262" i="4" s="1"/>
  <c r="N334" i="4"/>
  <c r="Q334" i="4" s="1"/>
  <c r="H487" i="4"/>
  <c r="N487" i="4"/>
  <c r="Q487" i="4" s="1"/>
  <c r="H455" i="4"/>
  <c r="N455" i="4"/>
  <c r="Q455" i="4" s="1"/>
  <c r="H423" i="4"/>
  <c r="N423" i="4"/>
  <c r="Q423" i="4" s="1"/>
  <c r="H391" i="4"/>
  <c r="N391" i="4"/>
  <c r="Q391" i="4" s="1"/>
  <c r="H375" i="4"/>
  <c r="N375" i="4"/>
  <c r="Q375" i="4" s="1"/>
  <c r="H351" i="4"/>
  <c r="N351" i="4"/>
  <c r="Q351" i="4" s="1"/>
  <c r="H311" i="4"/>
  <c r="N311" i="4"/>
  <c r="Q311" i="4" s="1"/>
  <c r="H287" i="4"/>
  <c r="N287" i="4"/>
  <c r="Q287" i="4" s="1"/>
  <c r="H279" i="4"/>
  <c r="N279" i="4"/>
  <c r="Q279" i="4" s="1"/>
  <c r="H255" i="4"/>
  <c r="N255" i="4"/>
  <c r="Q255" i="4" s="1"/>
  <c r="H231" i="4"/>
  <c r="N231" i="4"/>
  <c r="Q231" i="4" s="1"/>
  <c r="H215" i="4"/>
  <c r="N215" i="4"/>
  <c r="Q215" i="4" s="1"/>
  <c r="H151" i="4"/>
  <c r="N151" i="4"/>
  <c r="Q151" i="4" s="1"/>
  <c r="N464" i="4"/>
  <c r="Q464" i="4" s="1"/>
  <c r="N416" i="4"/>
  <c r="Q416" i="4" s="1"/>
  <c r="N366" i="4"/>
  <c r="Q366" i="4" s="1"/>
  <c r="N310" i="4"/>
  <c r="Q310" i="4" s="1"/>
  <c r="N263" i="4"/>
  <c r="Q263" i="4" s="1"/>
  <c r="N58" i="4"/>
  <c r="Q58" i="4" s="1"/>
  <c r="H426" i="4"/>
  <c r="N426" i="4"/>
  <c r="Q426" i="4" s="1"/>
  <c r="H10" i="4"/>
  <c r="N10" i="4"/>
  <c r="Q10" i="4" s="1"/>
  <c r="N57" i="4"/>
  <c r="Q57" i="4" s="1"/>
  <c r="H105" i="4"/>
  <c r="N105" i="4"/>
  <c r="Q105" i="4" s="1"/>
  <c r="H73" i="4"/>
  <c r="N73" i="4"/>
  <c r="Q73" i="4" s="1"/>
  <c r="H41" i="4"/>
  <c r="N41" i="4"/>
  <c r="Q41" i="4" s="1"/>
  <c r="N154" i="4"/>
  <c r="Q154" i="4" s="1"/>
  <c r="N477" i="4"/>
  <c r="Q477" i="4" s="1"/>
  <c r="N365" i="4"/>
  <c r="Q365" i="4" s="1"/>
  <c r="N237" i="4"/>
  <c r="Q237" i="4" s="1"/>
  <c r="N189" i="4"/>
  <c r="Q189" i="4" s="1"/>
  <c r="N13" i="4"/>
  <c r="Q13" i="4" s="1"/>
  <c r="P191" i="4"/>
  <c r="N427" i="4"/>
  <c r="Q427" i="4" s="1"/>
  <c r="N413" i="4"/>
  <c r="Q413" i="4" s="1"/>
  <c r="N341" i="4"/>
  <c r="Q341" i="4" s="1"/>
  <c r="N301" i="4"/>
  <c r="Q301" i="4" s="1"/>
  <c r="N213" i="4"/>
  <c r="Q213" i="4" s="1"/>
  <c r="N181" i="4"/>
  <c r="Q181" i="4" s="1"/>
  <c r="N109" i="4"/>
  <c r="Q109" i="4" s="1"/>
  <c r="N469" i="4"/>
  <c r="Q469" i="4" s="1"/>
  <c r="N453" i="4"/>
  <c r="Q453" i="4" s="1"/>
  <c r="N355" i="4"/>
  <c r="Q355" i="4" s="1"/>
  <c r="N317" i="4"/>
  <c r="Q317" i="4" s="1"/>
  <c r="N277" i="4"/>
  <c r="Q277" i="4" s="1"/>
  <c r="N173" i="4"/>
  <c r="Q173" i="4" s="1"/>
  <c r="O223" i="4"/>
  <c r="O199" i="4"/>
  <c r="O135" i="4"/>
  <c r="O95" i="4"/>
  <c r="O79" i="4"/>
  <c r="O63" i="4"/>
  <c r="O47" i="4"/>
  <c r="H156" i="4"/>
  <c r="N156" i="4"/>
  <c r="Q156" i="4" s="1"/>
  <c r="H148" i="4"/>
  <c r="N148" i="4"/>
  <c r="Q148" i="4" s="1"/>
  <c r="H92" i="4"/>
  <c r="N92" i="4"/>
  <c r="Q92" i="4" s="1"/>
  <c r="H52" i="4"/>
  <c r="N52" i="4"/>
  <c r="Q52" i="4" s="1"/>
  <c r="N380" i="4"/>
  <c r="Q380" i="4" s="1"/>
  <c r="N196" i="4"/>
  <c r="Q196" i="4" s="1"/>
  <c r="N124" i="4"/>
  <c r="Q124" i="4" s="1"/>
  <c r="N44" i="4"/>
  <c r="Q44" i="4" s="1"/>
  <c r="L390" i="4"/>
  <c r="M390" i="4" s="1"/>
  <c r="E390" i="4"/>
  <c r="O110" i="4"/>
  <c r="H467" i="4"/>
  <c r="N467" i="4"/>
  <c r="Q467" i="4" s="1"/>
  <c r="H411" i="4"/>
  <c r="N411" i="4"/>
  <c r="Q411" i="4" s="1"/>
  <c r="H379" i="4"/>
  <c r="N379" i="4"/>
  <c r="Q379" i="4" s="1"/>
  <c r="H347" i="4"/>
  <c r="N347" i="4"/>
  <c r="Q347" i="4" s="1"/>
  <c r="H315" i="4"/>
  <c r="N315" i="4"/>
  <c r="Q315" i="4" s="1"/>
  <c r="H283" i="4"/>
  <c r="N283" i="4"/>
  <c r="Q283" i="4" s="1"/>
  <c r="H251" i="4"/>
  <c r="N251" i="4"/>
  <c r="Q251" i="4" s="1"/>
  <c r="H147" i="4"/>
  <c r="N147" i="4"/>
  <c r="Q147" i="4" s="1"/>
  <c r="H139" i="4"/>
  <c r="N139" i="4"/>
  <c r="Q139" i="4" s="1"/>
  <c r="H107" i="4"/>
  <c r="N107" i="4"/>
  <c r="Q107" i="4" s="1"/>
  <c r="H75" i="4"/>
  <c r="N75" i="4"/>
  <c r="Q75" i="4" s="1"/>
  <c r="O488" i="4"/>
  <c r="N468" i="4"/>
  <c r="Q468" i="4" s="1"/>
  <c r="N436" i="4"/>
  <c r="Q436" i="4" s="1"/>
  <c r="N292" i="4"/>
  <c r="Q292" i="4" s="1"/>
  <c r="N220" i="4"/>
  <c r="Q220" i="4" s="1"/>
  <c r="N180" i="4"/>
  <c r="Q180" i="4" s="1"/>
  <c r="N140" i="4"/>
  <c r="Q140" i="4" s="1"/>
  <c r="N4" i="4"/>
  <c r="Q4" i="4" s="1"/>
  <c r="O333" i="4"/>
  <c r="H418" i="4"/>
  <c r="N418" i="4"/>
  <c r="Q418" i="4" s="1"/>
  <c r="H394" i="4"/>
  <c r="N394" i="4"/>
  <c r="Q394" i="4" s="1"/>
  <c r="H378" i="4"/>
  <c r="N378" i="4"/>
  <c r="Q378" i="4" s="1"/>
  <c r="H362" i="4"/>
  <c r="N362" i="4"/>
  <c r="Q362" i="4" s="1"/>
  <c r="H338" i="4"/>
  <c r="N338" i="4"/>
  <c r="Q338" i="4" s="1"/>
  <c r="H322" i="4"/>
  <c r="N322" i="4"/>
  <c r="Q322" i="4" s="1"/>
  <c r="H306" i="4"/>
  <c r="N306" i="4"/>
  <c r="Q306" i="4" s="1"/>
  <c r="H282" i="4"/>
  <c r="N282" i="4"/>
  <c r="Q282" i="4" s="1"/>
  <c r="H266" i="4"/>
  <c r="N266" i="4"/>
  <c r="Q266" i="4" s="1"/>
  <c r="H250" i="4"/>
  <c r="N250" i="4"/>
  <c r="Q250" i="4" s="1"/>
  <c r="H226" i="4"/>
  <c r="N226" i="4"/>
  <c r="Q226" i="4" s="1"/>
  <c r="H210" i="4"/>
  <c r="N210" i="4"/>
  <c r="Q210" i="4" s="1"/>
  <c r="H194" i="4"/>
  <c r="N194" i="4"/>
  <c r="Q194" i="4" s="1"/>
  <c r="H138" i="4"/>
  <c r="N138" i="4"/>
  <c r="H106" i="4"/>
  <c r="N106" i="4"/>
  <c r="Q106" i="4" s="1"/>
  <c r="H74" i="4"/>
  <c r="N74" i="4"/>
  <c r="Q74" i="4" s="1"/>
  <c r="H50" i="4"/>
  <c r="N50" i="4"/>
  <c r="Q50" i="4" s="1"/>
  <c r="H42" i="4"/>
  <c r="N42" i="4"/>
  <c r="Q42" i="4" s="1"/>
  <c r="N466" i="4"/>
  <c r="Q466" i="4" s="1"/>
  <c r="N340" i="4"/>
  <c r="Q340" i="4" s="1"/>
  <c r="N291" i="4"/>
  <c r="Q291" i="4" s="1"/>
  <c r="N243" i="4"/>
  <c r="Q243" i="4" s="1"/>
  <c r="N164" i="4"/>
  <c r="Q164" i="4" s="1"/>
  <c r="O215" i="4"/>
  <c r="O23" i="4"/>
  <c r="O28" i="4"/>
  <c r="H481" i="4"/>
  <c r="N481" i="4"/>
  <c r="Q481" i="4" s="1"/>
  <c r="H457" i="4"/>
  <c r="N457" i="4"/>
  <c r="Q457" i="4" s="1"/>
  <c r="H449" i="4"/>
  <c r="N449" i="4"/>
  <c r="Q449" i="4" s="1"/>
  <c r="H425" i="4"/>
  <c r="N425" i="4"/>
  <c r="Q425" i="4" s="1"/>
  <c r="H417" i="4"/>
  <c r="N417" i="4"/>
  <c r="Q417" i="4" s="1"/>
  <c r="H393" i="4"/>
  <c r="N393" i="4"/>
  <c r="Q393" i="4" s="1"/>
  <c r="H385" i="4"/>
  <c r="N385" i="4"/>
  <c r="Q385" i="4" s="1"/>
  <c r="H361" i="4"/>
  <c r="N361" i="4"/>
  <c r="Q361" i="4" s="1"/>
  <c r="H353" i="4"/>
  <c r="N353" i="4"/>
  <c r="Q353" i="4" s="1"/>
  <c r="H329" i="4"/>
  <c r="N329" i="4"/>
  <c r="Q329" i="4" s="1"/>
  <c r="H305" i="4"/>
  <c r="N305" i="4"/>
  <c r="Q305" i="4" s="1"/>
  <c r="H289" i="4"/>
  <c r="N289" i="4"/>
  <c r="Q289" i="4" s="1"/>
  <c r="H273" i="4"/>
  <c r="N273" i="4"/>
  <c r="Q273" i="4" s="1"/>
  <c r="H249" i="4"/>
  <c r="N249" i="4"/>
  <c r="Q249" i="4" s="1"/>
  <c r="H233" i="4"/>
  <c r="N233" i="4"/>
  <c r="Q233" i="4" s="1"/>
  <c r="H217" i="4"/>
  <c r="N217" i="4"/>
  <c r="Q217" i="4" s="1"/>
  <c r="H193" i="4"/>
  <c r="N193" i="4"/>
  <c r="Q193" i="4" s="1"/>
  <c r="H129" i="4"/>
  <c r="N129" i="4"/>
  <c r="Q129" i="4" s="1"/>
  <c r="H97" i="4"/>
  <c r="N97" i="4"/>
  <c r="H65" i="4"/>
  <c r="N65" i="4"/>
  <c r="H33" i="4"/>
  <c r="N33" i="4"/>
  <c r="Q33" i="4" s="1"/>
  <c r="H9" i="4"/>
  <c r="N9" i="4"/>
  <c r="Q9" i="4" s="1"/>
  <c r="N444" i="4"/>
  <c r="Q444" i="4" s="1"/>
  <c r="N387" i="4"/>
  <c r="Q387" i="4" s="1"/>
  <c r="N474" i="4"/>
  <c r="Q474" i="4" s="1"/>
  <c r="N324" i="4"/>
  <c r="Q324" i="4" s="1"/>
  <c r="N227" i="4"/>
  <c r="Q227" i="4" s="1"/>
  <c r="N146" i="4"/>
  <c r="Q146" i="4" s="1"/>
  <c r="N100" i="4"/>
  <c r="Q100" i="4" s="1"/>
  <c r="N51" i="4"/>
  <c r="Q51" i="4" s="1"/>
  <c r="H399" i="4"/>
  <c r="N399" i="4"/>
  <c r="Q399" i="4" s="1"/>
  <c r="H335" i="4"/>
  <c r="N335" i="4"/>
  <c r="Q335" i="4" s="1"/>
  <c r="H303" i="4"/>
  <c r="N303" i="4"/>
  <c r="Q303" i="4" s="1"/>
  <c r="H175" i="4"/>
  <c r="N175" i="4"/>
  <c r="Q175" i="4" s="1"/>
  <c r="H127" i="4"/>
  <c r="N127" i="4"/>
  <c r="Q127" i="4" s="1"/>
  <c r="H111" i="4"/>
  <c r="N111" i="4"/>
  <c r="H95" i="4"/>
  <c r="N95" i="4"/>
  <c r="H79" i="4"/>
  <c r="N79" i="4"/>
  <c r="H63" i="4"/>
  <c r="N63" i="4"/>
  <c r="H31" i="4"/>
  <c r="N31" i="4"/>
  <c r="H7" i="4"/>
  <c r="N7" i="4"/>
  <c r="Q7" i="4" s="1"/>
  <c r="N452" i="4"/>
  <c r="Q452" i="4" s="1"/>
  <c r="N420" i="4"/>
  <c r="Q420" i="4" s="1"/>
  <c r="N359" i="4"/>
  <c r="Q359" i="4" s="1"/>
  <c r="N145" i="4"/>
  <c r="Q145" i="4" s="1"/>
  <c r="N114" i="4"/>
  <c r="Q114" i="4" s="1"/>
  <c r="N82" i="4"/>
  <c r="N49" i="4"/>
  <c r="Q49" i="4" s="1"/>
  <c r="O151" i="4"/>
  <c r="O159" i="4"/>
  <c r="O31" i="4"/>
  <c r="O7" i="4"/>
  <c r="H476" i="4"/>
  <c r="N476" i="4"/>
  <c r="Q476" i="4" s="1"/>
  <c r="N76" i="4"/>
  <c r="Q76" i="4" s="1"/>
  <c r="H43" i="4"/>
  <c r="N43" i="4"/>
  <c r="Q43" i="4" s="1"/>
  <c r="N244" i="4"/>
  <c r="Q244" i="4" s="1"/>
  <c r="N195" i="4"/>
  <c r="Q195" i="4" s="1"/>
  <c r="E159" i="4"/>
  <c r="O37" i="4"/>
  <c r="H410" i="4"/>
  <c r="N410" i="4"/>
  <c r="Q410" i="4" s="1"/>
  <c r="H386" i="4"/>
  <c r="N386" i="4"/>
  <c r="Q386" i="4" s="1"/>
  <c r="H354" i="4"/>
  <c r="N354" i="4"/>
  <c r="Q354" i="4" s="1"/>
  <c r="H330" i="4"/>
  <c r="N330" i="4"/>
  <c r="Q330" i="4" s="1"/>
  <c r="H298" i="4"/>
  <c r="N298" i="4"/>
  <c r="Q298" i="4" s="1"/>
  <c r="H274" i="4"/>
  <c r="N274" i="4"/>
  <c r="Q274" i="4" s="1"/>
  <c r="H242" i="4"/>
  <c r="N242" i="4"/>
  <c r="Q242" i="4" s="1"/>
  <c r="H218" i="4"/>
  <c r="N218" i="4"/>
  <c r="H122" i="4"/>
  <c r="N122" i="4"/>
  <c r="Q122" i="4" s="1"/>
  <c r="H66" i="4"/>
  <c r="N66" i="4"/>
  <c r="Q66" i="4" s="1"/>
  <c r="N435" i="4"/>
  <c r="Q435" i="4" s="1"/>
  <c r="N364" i="4"/>
  <c r="Q364" i="4" s="1"/>
  <c r="O212" i="4"/>
  <c r="O36" i="4"/>
  <c r="H465" i="4"/>
  <c r="N465" i="4"/>
  <c r="Q465" i="4" s="1"/>
  <c r="H433" i="4"/>
  <c r="N433" i="4"/>
  <c r="Q433" i="4" s="1"/>
  <c r="H401" i="4"/>
  <c r="N401" i="4"/>
  <c r="Q401" i="4" s="1"/>
  <c r="H369" i="4"/>
  <c r="N369" i="4"/>
  <c r="Q369" i="4" s="1"/>
  <c r="H337" i="4"/>
  <c r="N337" i="4"/>
  <c r="Q337" i="4" s="1"/>
  <c r="H313" i="4"/>
  <c r="N313" i="4"/>
  <c r="Q313" i="4" s="1"/>
  <c r="H281" i="4"/>
  <c r="N281" i="4"/>
  <c r="Q281" i="4" s="1"/>
  <c r="H257" i="4"/>
  <c r="N257" i="4"/>
  <c r="Q257" i="4" s="1"/>
  <c r="H225" i="4"/>
  <c r="N225" i="4"/>
  <c r="Q225" i="4" s="1"/>
  <c r="H201" i="4"/>
  <c r="N201" i="4"/>
  <c r="H185" i="4"/>
  <c r="N185" i="4"/>
  <c r="Q185" i="4" s="1"/>
  <c r="N412" i="4"/>
  <c r="Q412" i="4" s="1"/>
  <c r="N339" i="4"/>
  <c r="Q339" i="4" s="1"/>
  <c r="N204" i="4"/>
  <c r="Q204" i="4" s="1"/>
  <c r="N178" i="4"/>
  <c r="Q178" i="4" s="1"/>
  <c r="O175" i="4"/>
  <c r="N300" i="4"/>
  <c r="Q300" i="4" s="1"/>
  <c r="N252" i="4"/>
  <c r="Q252" i="4" s="1"/>
  <c r="N203" i="4"/>
  <c r="Q203" i="4" s="1"/>
  <c r="N162" i="4"/>
  <c r="N132" i="4"/>
  <c r="Q132" i="4" s="1"/>
  <c r="N83" i="4"/>
  <c r="Q83" i="4" s="1"/>
  <c r="N35" i="4"/>
  <c r="Q35" i="4" s="1"/>
  <c r="H439" i="4"/>
  <c r="N439" i="4"/>
  <c r="Q439" i="4" s="1"/>
  <c r="H367" i="4"/>
  <c r="N367" i="4"/>
  <c r="Q367" i="4" s="1"/>
  <c r="H239" i="4"/>
  <c r="N239" i="4"/>
  <c r="Q239" i="4" s="1"/>
  <c r="H167" i="4"/>
  <c r="N167" i="4"/>
  <c r="Q167" i="4" s="1"/>
  <c r="H119" i="4"/>
  <c r="N119" i="4"/>
  <c r="Q119" i="4" s="1"/>
  <c r="H103" i="4"/>
  <c r="N103" i="4"/>
  <c r="Q103" i="4" s="1"/>
  <c r="H87" i="4"/>
  <c r="N87" i="4"/>
  <c r="Q87" i="4" s="1"/>
  <c r="H71" i="4"/>
  <c r="N71" i="4"/>
  <c r="Q71" i="4" s="1"/>
  <c r="H55" i="4"/>
  <c r="N55" i="4"/>
  <c r="H39" i="4"/>
  <c r="N39" i="4"/>
  <c r="H23" i="4"/>
  <c r="N23" i="4"/>
  <c r="H15" i="4"/>
  <c r="N15" i="4"/>
  <c r="Q15" i="4" s="1"/>
  <c r="N483" i="4"/>
  <c r="Q483" i="4" s="1"/>
  <c r="N442" i="4"/>
  <c r="Q442" i="4" s="1"/>
  <c r="N431" i="4"/>
  <c r="Q431" i="4" s="1"/>
  <c r="N407" i="4"/>
  <c r="Q407" i="4" s="1"/>
  <c r="N396" i="4"/>
  <c r="Q396" i="4" s="1"/>
  <c r="N383" i="4"/>
  <c r="Q383" i="4" s="1"/>
  <c r="N372" i="4"/>
  <c r="Q372" i="4" s="1"/>
  <c r="N348" i="4"/>
  <c r="Q348" i="4" s="1"/>
  <c r="N323" i="4"/>
  <c r="Q323" i="4" s="1"/>
  <c r="N299" i="4"/>
  <c r="Q299" i="4" s="1"/>
  <c r="N275" i="4"/>
  <c r="Q275" i="4" s="1"/>
  <c r="N188" i="4"/>
  <c r="Q188" i="4" s="1"/>
  <c r="N131" i="4"/>
  <c r="Q131" i="4" s="1"/>
  <c r="N99" i="4"/>
  <c r="Q99" i="4" s="1"/>
  <c r="N67" i="4"/>
  <c r="Q67" i="4" s="1"/>
  <c r="N34" i="4"/>
  <c r="Q34" i="4" s="1"/>
  <c r="H108" i="4"/>
  <c r="H430" i="4"/>
  <c r="N430" i="4"/>
  <c r="Q430" i="4" s="1"/>
  <c r="H190" i="4"/>
  <c r="N190" i="4"/>
  <c r="Q190" i="4" s="1"/>
  <c r="H182" i="4"/>
  <c r="N182" i="4"/>
  <c r="Q182" i="4" s="1"/>
  <c r="H174" i="4"/>
  <c r="N174" i="4"/>
  <c r="Q174" i="4" s="1"/>
  <c r="H166" i="4"/>
  <c r="N166" i="4"/>
  <c r="Q166" i="4" s="1"/>
  <c r="H158" i="4"/>
  <c r="N158" i="4"/>
  <c r="Q158" i="4" s="1"/>
  <c r="H150" i="4"/>
  <c r="N150" i="4"/>
  <c r="Q150" i="4" s="1"/>
  <c r="H142" i="4"/>
  <c r="N142" i="4"/>
  <c r="Q142" i="4" s="1"/>
  <c r="H134" i="4"/>
  <c r="N134" i="4"/>
  <c r="Q134" i="4" s="1"/>
  <c r="H126" i="4"/>
  <c r="N126" i="4"/>
  <c r="Q126" i="4" s="1"/>
  <c r="H118" i="4"/>
  <c r="N118" i="4"/>
  <c r="Q118" i="4" s="1"/>
  <c r="H110" i="4"/>
  <c r="N110" i="4"/>
  <c r="H102" i="4"/>
  <c r="N102" i="4"/>
  <c r="Q102" i="4" s="1"/>
  <c r="H94" i="4"/>
  <c r="N94" i="4"/>
  <c r="Q94" i="4" s="1"/>
  <c r="H86" i="4"/>
  <c r="N86" i="4"/>
  <c r="Q86" i="4" s="1"/>
  <c r="H78" i="4"/>
  <c r="N78" i="4"/>
  <c r="Q78" i="4" s="1"/>
  <c r="H70" i="4"/>
  <c r="N70" i="4"/>
  <c r="Q70" i="4" s="1"/>
  <c r="H62" i="4"/>
  <c r="N62" i="4"/>
  <c r="Q62" i="4" s="1"/>
  <c r="H54" i="4"/>
  <c r="N54" i="4"/>
  <c r="Q54" i="4" s="1"/>
  <c r="H46" i="4"/>
  <c r="N46" i="4"/>
  <c r="Q46" i="4" s="1"/>
  <c r="H38" i="4"/>
  <c r="N38" i="4"/>
  <c r="H30" i="4"/>
  <c r="N30" i="4"/>
  <c r="Q30" i="4" s="1"/>
  <c r="H22" i="4"/>
  <c r="N22" i="4"/>
  <c r="Q22" i="4" s="1"/>
  <c r="H14" i="4"/>
  <c r="N14" i="4"/>
  <c r="Q14" i="4" s="1"/>
  <c r="H6" i="4"/>
  <c r="N6" i="4"/>
  <c r="Q6" i="4" s="1"/>
  <c r="N482" i="4"/>
  <c r="Q482" i="4" s="1"/>
  <c r="N471" i="4"/>
  <c r="Q471" i="4" s="1"/>
  <c r="N461" i="4"/>
  <c r="Q461" i="4" s="1"/>
  <c r="N451" i="4"/>
  <c r="Q451" i="4" s="1"/>
  <c r="N429" i="4"/>
  <c r="Q429" i="4" s="1"/>
  <c r="N419" i="4"/>
  <c r="Q419" i="4" s="1"/>
  <c r="N406" i="4"/>
  <c r="Q406" i="4" s="1"/>
  <c r="N395" i="4"/>
  <c r="Q395" i="4" s="1"/>
  <c r="N382" i="4"/>
  <c r="Q382" i="4" s="1"/>
  <c r="N371" i="4"/>
  <c r="Q371" i="4" s="1"/>
  <c r="N358" i="4"/>
  <c r="Q358" i="4" s="1"/>
  <c r="N333" i="4"/>
  <c r="N309" i="4"/>
  <c r="Q309" i="4" s="1"/>
  <c r="N285" i="4"/>
  <c r="Q285" i="4" s="1"/>
  <c r="N260" i="4"/>
  <c r="Q260" i="4" s="1"/>
  <c r="N247" i="4"/>
  <c r="Q247" i="4" s="1"/>
  <c r="N236" i="4"/>
  <c r="Q236" i="4" s="1"/>
  <c r="N223" i="4"/>
  <c r="N212" i="4"/>
  <c r="Q212" i="4" s="1"/>
  <c r="N199" i="4"/>
  <c r="Q199" i="4" s="1"/>
  <c r="N187" i="4"/>
  <c r="Q187" i="4" s="1"/>
  <c r="N171" i="4"/>
  <c r="Q171" i="4" s="1"/>
  <c r="N159" i="4"/>
  <c r="N130" i="4"/>
  <c r="Q130" i="4" s="1"/>
  <c r="N113" i="4"/>
  <c r="Q113" i="4" s="1"/>
  <c r="N98" i="4"/>
  <c r="Q98" i="4" s="1"/>
  <c r="N81" i="4"/>
  <c r="Q81" i="4" s="1"/>
  <c r="N61" i="4"/>
  <c r="Q61" i="4" s="1"/>
  <c r="N29" i="4"/>
  <c r="Q29" i="4" s="1"/>
  <c r="N12" i="4"/>
  <c r="Q12" i="4" s="1"/>
  <c r="O478" i="4"/>
  <c r="O55" i="4"/>
  <c r="O71" i="4"/>
  <c r="H116" i="4"/>
  <c r="N116" i="4"/>
  <c r="Q116" i="4" s="1"/>
  <c r="H84" i="4"/>
  <c r="N84" i="4"/>
  <c r="Q84" i="4" s="1"/>
  <c r="H36" i="4"/>
  <c r="N36" i="4"/>
  <c r="Q36" i="4" s="1"/>
  <c r="H20" i="4"/>
  <c r="N20" i="4"/>
  <c r="Q20" i="4" s="1"/>
  <c r="N404" i="4"/>
  <c r="Q404" i="4" s="1"/>
  <c r="O438" i="4"/>
  <c r="O238" i="4"/>
  <c r="H219" i="4"/>
  <c r="N219" i="4"/>
  <c r="Q219" i="4" s="1"/>
  <c r="H19" i="4"/>
  <c r="N19" i="4"/>
  <c r="Q19" i="4" s="1"/>
  <c r="N403" i="4"/>
  <c r="Q403" i="4" s="1"/>
  <c r="N268" i="4"/>
  <c r="Q268" i="4" s="1"/>
  <c r="N123" i="4"/>
  <c r="Q123" i="4" s="1"/>
  <c r="O477" i="4"/>
  <c r="H458" i="4"/>
  <c r="N458" i="4"/>
  <c r="Q458" i="4" s="1"/>
  <c r="H402" i="4"/>
  <c r="N402" i="4"/>
  <c r="Q402" i="4" s="1"/>
  <c r="H370" i="4"/>
  <c r="N370" i="4"/>
  <c r="Q370" i="4" s="1"/>
  <c r="H346" i="4"/>
  <c r="N346" i="4"/>
  <c r="Q346" i="4" s="1"/>
  <c r="H314" i="4"/>
  <c r="N314" i="4"/>
  <c r="Q314" i="4" s="1"/>
  <c r="H290" i="4"/>
  <c r="N290" i="4"/>
  <c r="Q290" i="4" s="1"/>
  <c r="H258" i="4"/>
  <c r="N258" i="4"/>
  <c r="Q258" i="4" s="1"/>
  <c r="H234" i="4"/>
  <c r="N234" i="4"/>
  <c r="Q234" i="4" s="1"/>
  <c r="H202" i="4"/>
  <c r="N202" i="4"/>
  <c r="Q202" i="4" s="1"/>
  <c r="H186" i="4"/>
  <c r="N186" i="4"/>
  <c r="Q186" i="4" s="1"/>
  <c r="N388" i="4"/>
  <c r="Q388" i="4" s="1"/>
  <c r="N316" i="4"/>
  <c r="Q316" i="4" s="1"/>
  <c r="N267" i="4"/>
  <c r="Q267" i="4" s="1"/>
  <c r="N179" i="4"/>
  <c r="Q179" i="4" s="1"/>
  <c r="E31" i="4"/>
  <c r="H473" i="4"/>
  <c r="N473" i="4"/>
  <c r="Q473" i="4" s="1"/>
  <c r="H441" i="4"/>
  <c r="N441" i="4"/>
  <c r="Q441" i="4" s="1"/>
  <c r="H409" i="4"/>
  <c r="N409" i="4"/>
  <c r="Q409" i="4" s="1"/>
  <c r="H377" i="4"/>
  <c r="N377" i="4"/>
  <c r="Q377" i="4" s="1"/>
  <c r="H345" i="4"/>
  <c r="N345" i="4"/>
  <c r="Q345" i="4" s="1"/>
  <c r="H321" i="4"/>
  <c r="N321" i="4"/>
  <c r="Q321" i="4" s="1"/>
  <c r="H297" i="4"/>
  <c r="N297" i="4"/>
  <c r="Q297" i="4" s="1"/>
  <c r="H265" i="4"/>
  <c r="N265" i="4"/>
  <c r="Q265" i="4" s="1"/>
  <c r="H241" i="4"/>
  <c r="N241" i="4"/>
  <c r="Q241" i="4" s="1"/>
  <c r="H209" i="4"/>
  <c r="N209" i="4"/>
  <c r="H161" i="4"/>
  <c r="N161" i="4"/>
  <c r="Q161" i="4" s="1"/>
  <c r="N475" i="4"/>
  <c r="Q475" i="4" s="1"/>
  <c r="N434" i="4"/>
  <c r="Q434" i="4" s="1"/>
  <c r="N363" i="4"/>
  <c r="Q363" i="4" s="1"/>
  <c r="N228" i="4"/>
  <c r="Q228" i="4" s="1"/>
  <c r="N163" i="4"/>
  <c r="Q163" i="4" s="1"/>
  <c r="O111" i="4"/>
  <c r="N484" i="4"/>
  <c r="Q484" i="4" s="1"/>
  <c r="N443" i="4"/>
  <c r="Q443" i="4" s="1"/>
  <c r="N276" i="4"/>
  <c r="Q276" i="4" s="1"/>
  <c r="N177" i="4"/>
  <c r="Q177" i="4" s="1"/>
  <c r="N115" i="4"/>
  <c r="Q115" i="4" s="1"/>
  <c r="N68" i="4"/>
  <c r="Q68" i="4" s="1"/>
  <c r="N17" i="4"/>
  <c r="Q17" i="4" s="1"/>
  <c r="O191" i="4"/>
  <c r="O87" i="4"/>
  <c r="O39" i="4"/>
  <c r="H172" i="4"/>
  <c r="H271" i="4"/>
  <c r="N271" i="4"/>
  <c r="Q271" i="4" s="1"/>
  <c r="H207" i="4"/>
  <c r="N207" i="4"/>
  <c r="H135" i="4"/>
  <c r="N135" i="4"/>
  <c r="H47" i="4"/>
  <c r="N47" i="4"/>
  <c r="Q47" i="4" s="1"/>
  <c r="E207" i="4"/>
  <c r="H485" i="4"/>
  <c r="N485" i="4"/>
  <c r="Q485" i="4" s="1"/>
  <c r="H421" i="4"/>
  <c r="N421" i="4"/>
  <c r="Q421" i="4" s="1"/>
  <c r="H389" i="4"/>
  <c r="N389" i="4"/>
  <c r="Q389" i="4" s="1"/>
  <c r="H357" i="4"/>
  <c r="N357" i="4"/>
  <c r="Q357" i="4" s="1"/>
  <c r="H325" i="4"/>
  <c r="N325" i="4"/>
  <c r="Q325" i="4" s="1"/>
  <c r="H293" i="4"/>
  <c r="N293" i="4"/>
  <c r="Q293" i="4" s="1"/>
  <c r="H261" i="4"/>
  <c r="N261" i="4"/>
  <c r="Q261" i="4" s="1"/>
  <c r="H229" i="4"/>
  <c r="N229" i="4"/>
  <c r="Q229" i="4" s="1"/>
  <c r="H197" i="4"/>
  <c r="N197" i="4"/>
  <c r="Q197" i="4" s="1"/>
  <c r="H165" i="4"/>
  <c r="N165" i="4"/>
  <c r="Q165" i="4" s="1"/>
  <c r="H157" i="4"/>
  <c r="N157" i="4"/>
  <c r="Q157" i="4" s="1"/>
  <c r="H149" i="4"/>
  <c r="N149" i="4"/>
  <c r="Q149" i="4" s="1"/>
  <c r="H117" i="4"/>
  <c r="N117" i="4"/>
  <c r="Q117" i="4" s="1"/>
  <c r="H85" i="4"/>
  <c r="N85" i="4"/>
  <c r="Q85" i="4" s="1"/>
  <c r="H53" i="4"/>
  <c r="N53" i="4"/>
  <c r="Q53" i="4" s="1"/>
  <c r="H21" i="4"/>
  <c r="N21" i="4"/>
  <c r="Q21" i="4" s="1"/>
  <c r="N470" i="4"/>
  <c r="Q470" i="4" s="1"/>
  <c r="N460" i="4"/>
  <c r="Q460" i="4" s="1"/>
  <c r="N450" i="4"/>
  <c r="Q450" i="4" s="1"/>
  <c r="N438" i="4"/>
  <c r="N428" i="4"/>
  <c r="Q428" i="4" s="1"/>
  <c r="N405" i="4"/>
  <c r="Q405" i="4" s="1"/>
  <c r="N381" i="4"/>
  <c r="Q381" i="4" s="1"/>
  <c r="N356" i="4"/>
  <c r="Q356" i="4" s="1"/>
  <c r="N343" i="4"/>
  <c r="Q343" i="4" s="1"/>
  <c r="N332" i="4"/>
  <c r="Q332" i="4" s="1"/>
  <c r="N319" i="4"/>
  <c r="Q319" i="4" s="1"/>
  <c r="N308" i="4"/>
  <c r="Q308" i="4" s="1"/>
  <c r="N295" i="4"/>
  <c r="Q295" i="4" s="1"/>
  <c r="N284" i="4"/>
  <c r="Q284" i="4" s="1"/>
  <c r="N270" i="4"/>
  <c r="Q270" i="4" s="1"/>
  <c r="N259" i="4"/>
  <c r="Q259" i="4" s="1"/>
  <c r="N246" i="4"/>
  <c r="Q246" i="4" s="1"/>
  <c r="N235" i="4"/>
  <c r="Q235" i="4" s="1"/>
  <c r="N222" i="4"/>
  <c r="Q222" i="4" s="1"/>
  <c r="N211" i="4"/>
  <c r="Q211" i="4" s="1"/>
  <c r="N198" i="4"/>
  <c r="Q198" i="4" s="1"/>
  <c r="N183" i="4"/>
  <c r="Q183" i="4" s="1"/>
  <c r="N170" i="4"/>
  <c r="Q170" i="4" s="1"/>
  <c r="N155" i="4"/>
  <c r="Q155" i="4" s="1"/>
  <c r="N143" i="4"/>
  <c r="Q143" i="4" s="1"/>
  <c r="N125" i="4"/>
  <c r="Q125" i="4" s="1"/>
  <c r="N93" i="4"/>
  <c r="Q93" i="4" s="1"/>
  <c r="N77" i="4"/>
  <c r="Q77" i="4" s="1"/>
  <c r="N60" i="4"/>
  <c r="Q60" i="4" s="1"/>
  <c r="N45" i="4"/>
  <c r="Q45" i="4" s="1"/>
  <c r="N28" i="4"/>
  <c r="Q28" i="4" s="1"/>
  <c r="N11" i="4"/>
  <c r="Q11" i="4" s="1"/>
  <c r="O183" i="4"/>
  <c r="O143" i="4"/>
  <c r="H184" i="4"/>
  <c r="N184" i="4"/>
  <c r="Q184" i="4" s="1"/>
  <c r="H176" i="4"/>
  <c r="N176" i="4"/>
  <c r="Q176" i="4" s="1"/>
  <c r="H128" i="4"/>
  <c r="N128" i="4"/>
  <c r="Q128" i="4" s="1"/>
  <c r="H96" i="4"/>
  <c r="N96" i="4"/>
  <c r="H64" i="4"/>
  <c r="N64" i="4"/>
  <c r="H32" i="4"/>
  <c r="N32" i="4"/>
  <c r="Q32" i="4" s="1"/>
  <c r="H24" i="4"/>
  <c r="N24" i="4"/>
  <c r="H16" i="4"/>
  <c r="N16" i="4"/>
  <c r="Q16" i="4" s="1"/>
  <c r="H8" i="4"/>
  <c r="N8" i="4"/>
  <c r="Q8" i="4" s="1"/>
  <c r="N448" i="4"/>
  <c r="Q448" i="4" s="1"/>
  <c r="N136" i="4"/>
  <c r="Q136" i="4" s="1"/>
  <c r="N80" i="4"/>
  <c r="Q80" i="4" s="1"/>
  <c r="P210" i="4"/>
  <c r="P137" i="4"/>
  <c r="P192" i="4"/>
  <c r="E210" i="4"/>
  <c r="E119" i="4"/>
  <c r="E111" i="4"/>
  <c r="L447" i="4"/>
  <c r="M447" i="4" s="1"/>
  <c r="E209" i="4"/>
  <c r="E71" i="4"/>
  <c r="L415" i="4"/>
  <c r="M415" i="4" s="1"/>
  <c r="E208" i="4"/>
  <c r="E32" i="4"/>
  <c r="L319" i="4"/>
  <c r="M319" i="4" s="1"/>
  <c r="E333" i="4"/>
  <c r="L334" i="4"/>
  <c r="M334" i="4" s="1"/>
  <c r="E110" i="4"/>
  <c r="L318" i="4"/>
  <c r="M318" i="4" s="1"/>
  <c r="L190" i="4"/>
  <c r="M190" i="4" s="1"/>
  <c r="E438" i="4"/>
  <c r="E162" i="4"/>
  <c r="E37" i="4"/>
  <c r="L182" i="4"/>
  <c r="M182" i="4" s="1"/>
  <c r="E64" i="4"/>
  <c r="L408" i="4"/>
  <c r="M408" i="4" s="1"/>
  <c r="L168" i="4"/>
  <c r="M168" i="4" s="1"/>
  <c r="E199" i="4"/>
  <c r="E143" i="4"/>
  <c r="E63" i="4"/>
  <c r="L294" i="4"/>
  <c r="M294" i="4" s="1"/>
  <c r="L479" i="4"/>
  <c r="M479" i="4" s="1"/>
  <c r="L279" i="4"/>
  <c r="M279" i="4" s="1"/>
  <c r="E238" i="4"/>
  <c r="E183" i="4"/>
  <c r="E136" i="4"/>
  <c r="E89" i="4"/>
  <c r="E47" i="4"/>
  <c r="E15" i="4"/>
  <c r="L472" i="4"/>
  <c r="M472" i="4" s="1"/>
  <c r="L382" i="4"/>
  <c r="M382" i="4" s="1"/>
  <c r="L278" i="4"/>
  <c r="M278" i="4" s="1"/>
  <c r="L86" i="4"/>
  <c r="M86" i="4" s="1"/>
  <c r="E65" i="4"/>
  <c r="L407" i="4"/>
  <c r="M407" i="4" s="1"/>
  <c r="L167" i="4"/>
  <c r="M167" i="4" s="1"/>
  <c r="E191" i="4"/>
  <c r="E95" i="4"/>
  <c r="E23" i="4"/>
  <c r="L118" i="4"/>
  <c r="M118" i="4" s="1"/>
  <c r="E478" i="4"/>
  <c r="E215" i="4"/>
  <c r="E135" i="4"/>
  <c r="E88" i="4"/>
  <c r="E39" i="4"/>
  <c r="L471" i="4"/>
  <c r="M471" i="4" s="1"/>
  <c r="L343" i="4"/>
  <c r="M343" i="4" s="1"/>
  <c r="L270" i="4"/>
  <c r="M270" i="4" s="1"/>
  <c r="E96" i="4"/>
  <c r="E24" i="4"/>
  <c r="E137" i="4"/>
  <c r="E48" i="4"/>
  <c r="E477" i="4"/>
  <c r="E120" i="4"/>
  <c r="E87" i="4"/>
  <c r="E38" i="4"/>
  <c r="L448" i="4"/>
  <c r="M448" i="4" s="1"/>
  <c r="L342" i="4"/>
  <c r="M342" i="4" s="1"/>
  <c r="L200" i="4"/>
  <c r="M200" i="4" s="1"/>
  <c r="L70" i="4"/>
  <c r="M70" i="4" s="1"/>
  <c r="E192" i="4"/>
  <c r="E112" i="4"/>
  <c r="E73" i="4"/>
  <c r="E40" i="4"/>
  <c r="L440" i="4"/>
  <c r="M440" i="4" s="1"/>
  <c r="L358" i="4"/>
  <c r="M358" i="4" s="1"/>
  <c r="L304" i="4"/>
  <c r="M304" i="4" s="1"/>
  <c r="L239" i="4"/>
  <c r="M239" i="4" s="1"/>
  <c r="L150" i="4"/>
  <c r="M150" i="4" s="1"/>
  <c r="L264" i="4"/>
  <c r="M264" i="4" s="1"/>
  <c r="E216" i="4"/>
  <c r="E144" i="4"/>
  <c r="E72" i="4"/>
  <c r="E10" i="4"/>
  <c r="L439" i="4"/>
  <c r="M439" i="4" s="1"/>
  <c r="L353" i="4"/>
  <c r="M353" i="4" s="1"/>
  <c r="L303" i="4"/>
  <c r="M303" i="4" s="1"/>
  <c r="L231" i="4"/>
  <c r="M231" i="4" s="1"/>
  <c r="L30" i="4"/>
  <c r="M30" i="4" s="1"/>
  <c r="E184" i="4"/>
  <c r="L480" i="4"/>
  <c r="M480" i="4" s="1"/>
  <c r="L416" i="4"/>
  <c r="M416" i="4" s="1"/>
  <c r="L344" i="4"/>
  <c r="M344" i="4" s="1"/>
  <c r="L295" i="4"/>
  <c r="M295" i="4" s="1"/>
  <c r="L230" i="4"/>
  <c r="M230" i="4" s="1"/>
  <c r="L134" i="4"/>
  <c r="M134" i="4" s="1"/>
  <c r="L16" i="4"/>
  <c r="M16" i="4" s="1"/>
  <c r="L387" i="4"/>
  <c r="M387" i="4" s="1"/>
  <c r="L116" i="4"/>
  <c r="M116" i="4" s="1"/>
  <c r="L83" i="4"/>
  <c r="M83" i="4" s="1"/>
  <c r="E28" i="4"/>
  <c r="L225" i="4"/>
  <c r="M225" i="4" s="1"/>
  <c r="L464" i="4"/>
  <c r="M464" i="4" s="1"/>
  <c r="L432" i="4"/>
  <c r="M432" i="4" s="1"/>
  <c r="L400" i="4"/>
  <c r="M400" i="4" s="1"/>
  <c r="L256" i="4"/>
  <c r="M256" i="4" s="1"/>
  <c r="L104" i="4"/>
  <c r="M104" i="4" s="1"/>
  <c r="L12" i="4"/>
  <c r="M12" i="4" s="1"/>
  <c r="L431" i="4"/>
  <c r="M431" i="4" s="1"/>
  <c r="L368" i="4"/>
  <c r="M368" i="4" s="1"/>
  <c r="L255" i="4"/>
  <c r="M255" i="4" s="1"/>
  <c r="L103" i="4"/>
  <c r="M103" i="4" s="1"/>
  <c r="E223" i="4"/>
  <c r="E218" i="4"/>
  <c r="E201" i="4"/>
  <c r="E175" i="4"/>
  <c r="E152" i="4"/>
  <c r="E128" i="4"/>
  <c r="E80" i="4"/>
  <c r="E56" i="4"/>
  <c r="E36" i="4"/>
  <c r="E17" i="4"/>
  <c r="L456" i="4"/>
  <c r="M456" i="4" s="1"/>
  <c r="L424" i="4"/>
  <c r="M424" i="4" s="1"/>
  <c r="L392" i="4"/>
  <c r="M392" i="4" s="1"/>
  <c r="L367" i="4"/>
  <c r="M367" i="4" s="1"/>
  <c r="L328" i="4"/>
  <c r="M328" i="4" s="1"/>
  <c r="L289" i="4"/>
  <c r="M289" i="4" s="1"/>
  <c r="L254" i="4"/>
  <c r="M254" i="4" s="1"/>
  <c r="L214" i="4"/>
  <c r="M214" i="4" s="1"/>
  <c r="L149" i="4"/>
  <c r="M149" i="4" s="1"/>
  <c r="L102" i="4"/>
  <c r="M102" i="4" s="1"/>
  <c r="E26" i="4"/>
  <c r="L379" i="4"/>
  <c r="M379" i="4" s="1"/>
  <c r="L377" i="4"/>
  <c r="M377" i="4" s="1"/>
  <c r="E176" i="4"/>
  <c r="E153" i="4"/>
  <c r="E129" i="4"/>
  <c r="E82" i="4"/>
  <c r="L463" i="4"/>
  <c r="M463" i="4" s="1"/>
  <c r="L399" i="4"/>
  <c r="M399" i="4" s="1"/>
  <c r="E7" i="4"/>
  <c r="E217" i="4"/>
  <c r="E151" i="4"/>
  <c r="E127" i="4"/>
  <c r="E97" i="4"/>
  <c r="E79" i="4"/>
  <c r="E55" i="4"/>
  <c r="E33" i="4"/>
  <c r="L487" i="4"/>
  <c r="M487" i="4" s="1"/>
  <c r="L455" i="4"/>
  <c r="M455" i="4" s="1"/>
  <c r="L423" i="4"/>
  <c r="M423" i="4" s="1"/>
  <c r="L391" i="4"/>
  <c r="M391" i="4" s="1"/>
  <c r="L359" i="4"/>
  <c r="M359" i="4" s="1"/>
  <c r="L320" i="4"/>
  <c r="M320" i="4" s="1"/>
  <c r="L280" i="4"/>
  <c r="M280" i="4" s="1"/>
  <c r="L240" i="4"/>
  <c r="M240" i="4" s="1"/>
  <c r="L206" i="4"/>
  <c r="M206" i="4" s="1"/>
  <c r="E397" i="4"/>
  <c r="L397" i="4"/>
  <c r="M397" i="4" s="1"/>
  <c r="E389" i="4"/>
  <c r="L389" i="4"/>
  <c r="M389" i="4" s="1"/>
  <c r="E381" i="4"/>
  <c r="L381" i="4"/>
  <c r="M381" i="4" s="1"/>
  <c r="E373" i="4"/>
  <c r="L373" i="4"/>
  <c r="M373" i="4" s="1"/>
  <c r="E365" i="4"/>
  <c r="L365" i="4"/>
  <c r="M365" i="4" s="1"/>
  <c r="E357" i="4"/>
  <c r="L357" i="4"/>
  <c r="M357" i="4" s="1"/>
  <c r="E349" i="4"/>
  <c r="L349" i="4"/>
  <c r="M349" i="4" s="1"/>
  <c r="E341" i="4"/>
  <c r="L341" i="4"/>
  <c r="M341" i="4" s="1"/>
  <c r="E325" i="4"/>
  <c r="L325" i="4"/>
  <c r="M325" i="4" s="1"/>
  <c r="E317" i="4"/>
  <c r="L317" i="4"/>
  <c r="M317" i="4" s="1"/>
  <c r="E309" i="4"/>
  <c r="L309" i="4"/>
  <c r="M309" i="4" s="1"/>
  <c r="E301" i="4"/>
  <c r="L301" i="4"/>
  <c r="M301" i="4" s="1"/>
  <c r="E293" i="4"/>
  <c r="L293" i="4"/>
  <c r="M293" i="4" s="1"/>
  <c r="E285" i="4"/>
  <c r="L285" i="4"/>
  <c r="M285" i="4" s="1"/>
  <c r="E277" i="4"/>
  <c r="L277" i="4"/>
  <c r="M277" i="4" s="1"/>
  <c r="E269" i="4"/>
  <c r="L269" i="4"/>
  <c r="M269" i="4" s="1"/>
  <c r="E261" i="4"/>
  <c r="L261" i="4"/>
  <c r="M261" i="4" s="1"/>
  <c r="E253" i="4"/>
  <c r="L253" i="4"/>
  <c r="M253" i="4" s="1"/>
  <c r="E245" i="4"/>
  <c r="L245" i="4"/>
  <c r="M245" i="4" s="1"/>
  <c r="E237" i="4"/>
  <c r="L237" i="4"/>
  <c r="M237" i="4" s="1"/>
  <c r="E229" i="4"/>
  <c r="L229" i="4"/>
  <c r="M229" i="4" s="1"/>
  <c r="E221" i="4"/>
  <c r="L221" i="4"/>
  <c r="M221" i="4" s="1"/>
  <c r="E213" i="4"/>
  <c r="L213" i="4"/>
  <c r="M213" i="4" s="1"/>
  <c r="E205" i="4"/>
  <c r="L205" i="4"/>
  <c r="M205" i="4" s="1"/>
  <c r="E197" i="4"/>
  <c r="L197" i="4"/>
  <c r="M197" i="4" s="1"/>
  <c r="E173" i="4"/>
  <c r="L173" i="4"/>
  <c r="M173" i="4" s="1"/>
  <c r="E165" i="4"/>
  <c r="L165" i="4"/>
  <c r="M165" i="4" s="1"/>
  <c r="E141" i="4"/>
  <c r="L141" i="4"/>
  <c r="M141" i="4" s="1"/>
  <c r="E133" i="4"/>
  <c r="L133" i="4"/>
  <c r="M133" i="4" s="1"/>
  <c r="E109" i="4"/>
  <c r="L109" i="4"/>
  <c r="M109" i="4" s="1"/>
  <c r="E101" i="4"/>
  <c r="L101" i="4"/>
  <c r="M101" i="4" s="1"/>
  <c r="E77" i="4"/>
  <c r="L77" i="4"/>
  <c r="M77" i="4" s="1"/>
  <c r="E69" i="4"/>
  <c r="L69" i="4"/>
  <c r="M69" i="4" s="1"/>
  <c r="E45" i="4"/>
  <c r="L45" i="4"/>
  <c r="M45" i="4" s="1"/>
  <c r="E13" i="4"/>
  <c r="L13" i="4"/>
  <c r="M13" i="4" s="1"/>
  <c r="E5" i="4"/>
  <c r="L5" i="4"/>
  <c r="M5" i="4" s="1"/>
  <c r="L482" i="4"/>
  <c r="M482" i="4" s="1"/>
  <c r="L474" i="4"/>
  <c r="M474" i="4" s="1"/>
  <c r="L466" i="4"/>
  <c r="M466" i="4" s="1"/>
  <c r="L458" i="4"/>
  <c r="M458" i="4" s="1"/>
  <c r="L450" i="4"/>
  <c r="M450" i="4" s="1"/>
  <c r="L442" i="4"/>
  <c r="M442" i="4" s="1"/>
  <c r="L434" i="4"/>
  <c r="M434" i="4" s="1"/>
  <c r="L426" i="4"/>
  <c r="M426" i="4" s="1"/>
  <c r="L418" i="4"/>
  <c r="M418" i="4" s="1"/>
  <c r="L410" i="4"/>
  <c r="M410" i="4" s="1"/>
  <c r="L402" i="4"/>
  <c r="M402" i="4" s="1"/>
  <c r="L370" i="4"/>
  <c r="M370" i="4" s="1"/>
  <c r="L345" i="4"/>
  <c r="M345" i="4" s="1"/>
  <c r="L306" i="4"/>
  <c r="M306" i="4" s="1"/>
  <c r="L281" i="4"/>
  <c r="M281" i="4" s="1"/>
  <c r="L242" i="4"/>
  <c r="M242" i="4" s="1"/>
  <c r="L172" i="4"/>
  <c r="M172" i="4" s="1"/>
  <c r="L157" i="4"/>
  <c r="M157" i="4" s="1"/>
  <c r="L139" i="4"/>
  <c r="M139" i="4" s="1"/>
  <c r="L124" i="4"/>
  <c r="M124" i="4" s="1"/>
  <c r="L53" i="4"/>
  <c r="M53" i="4" s="1"/>
  <c r="L20" i="4"/>
  <c r="M20" i="4" s="1"/>
  <c r="L202" i="4"/>
  <c r="M202" i="4" s="1"/>
  <c r="L189" i="4"/>
  <c r="M189" i="4" s="1"/>
  <c r="L171" i="4"/>
  <c r="M171" i="4" s="1"/>
  <c r="L156" i="4"/>
  <c r="M156" i="4" s="1"/>
  <c r="L85" i="4"/>
  <c r="M85" i="4" s="1"/>
  <c r="L52" i="4"/>
  <c r="M52" i="4" s="1"/>
  <c r="L19" i="4"/>
  <c r="M19" i="4" s="1"/>
  <c r="E204" i="4"/>
  <c r="L204" i="4"/>
  <c r="M204" i="4" s="1"/>
  <c r="E196" i="4"/>
  <c r="L196" i="4"/>
  <c r="M196" i="4" s="1"/>
  <c r="E164" i="4"/>
  <c r="L164" i="4"/>
  <c r="M164" i="4" s="1"/>
  <c r="E132" i="4"/>
  <c r="L132" i="4"/>
  <c r="M132" i="4" s="1"/>
  <c r="E100" i="4"/>
  <c r="L100" i="4"/>
  <c r="M100" i="4" s="1"/>
  <c r="E68" i="4"/>
  <c r="L68" i="4"/>
  <c r="M68" i="4" s="1"/>
  <c r="E4" i="4"/>
  <c r="L4" i="4"/>
  <c r="M4" i="4" s="1"/>
  <c r="L481" i="4"/>
  <c r="M481" i="4" s="1"/>
  <c r="L473" i="4"/>
  <c r="M473" i="4" s="1"/>
  <c r="L465" i="4"/>
  <c r="M465" i="4" s="1"/>
  <c r="L457" i="4"/>
  <c r="M457" i="4" s="1"/>
  <c r="L449" i="4"/>
  <c r="M449" i="4" s="1"/>
  <c r="L441" i="4"/>
  <c r="M441" i="4" s="1"/>
  <c r="L433" i="4"/>
  <c r="M433" i="4" s="1"/>
  <c r="L425" i="4"/>
  <c r="M425" i="4" s="1"/>
  <c r="L417" i="4"/>
  <c r="M417" i="4" s="1"/>
  <c r="L409" i="4"/>
  <c r="M409" i="4" s="1"/>
  <c r="L401" i="4"/>
  <c r="M401" i="4" s="1"/>
  <c r="L369" i="4"/>
  <c r="M369" i="4" s="1"/>
  <c r="L330" i="4"/>
  <c r="M330" i="4" s="1"/>
  <c r="L305" i="4"/>
  <c r="M305" i="4" s="1"/>
  <c r="L266" i="4"/>
  <c r="M266" i="4" s="1"/>
  <c r="L241" i="4"/>
  <c r="M241" i="4" s="1"/>
  <c r="E212" i="4"/>
  <c r="E193" i="4"/>
  <c r="E145" i="4"/>
  <c r="E81" i="4"/>
  <c r="E25" i="4"/>
  <c r="E363" i="4"/>
  <c r="L363" i="4"/>
  <c r="M363" i="4" s="1"/>
  <c r="E355" i="4"/>
  <c r="L355" i="4"/>
  <c r="M355" i="4" s="1"/>
  <c r="E347" i="4"/>
  <c r="L347" i="4"/>
  <c r="M347" i="4" s="1"/>
  <c r="E339" i="4"/>
  <c r="L339" i="4"/>
  <c r="M339" i="4" s="1"/>
  <c r="E331" i="4"/>
  <c r="L331" i="4"/>
  <c r="M331" i="4" s="1"/>
  <c r="E323" i="4"/>
  <c r="L323" i="4"/>
  <c r="M323" i="4" s="1"/>
  <c r="E315" i="4"/>
  <c r="L315" i="4"/>
  <c r="M315" i="4" s="1"/>
  <c r="E307" i="4"/>
  <c r="L307" i="4"/>
  <c r="M307" i="4" s="1"/>
  <c r="E299" i="4"/>
  <c r="L299" i="4"/>
  <c r="M299" i="4" s="1"/>
  <c r="E291" i="4"/>
  <c r="L291" i="4"/>
  <c r="M291" i="4" s="1"/>
  <c r="E283" i="4"/>
  <c r="L283" i="4"/>
  <c r="M283" i="4" s="1"/>
  <c r="E275" i="4"/>
  <c r="L275" i="4"/>
  <c r="M275" i="4" s="1"/>
  <c r="E267" i="4"/>
  <c r="L267" i="4"/>
  <c r="M267" i="4" s="1"/>
  <c r="E259" i="4"/>
  <c r="L259" i="4"/>
  <c r="M259" i="4" s="1"/>
  <c r="E251" i="4"/>
  <c r="L251" i="4"/>
  <c r="M251" i="4" s="1"/>
  <c r="E243" i="4"/>
  <c r="L243" i="4"/>
  <c r="M243" i="4" s="1"/>
  <c r="E235" i="4"/>
  <c r="L235" i="4"/>
  <c r="M235" i="4" s="1"/>
  <c r="E227" i="4"/>
  <c r="L227" i="4"/>
  <c r="M227" i="4" s="1"/>
  <c r="E219" i="4"/>
  <c r="L219" i="4"/>
  <c r="M219" i="4" s="1"/>
  <c r="E211" i="4"/>
  <c r="L211" i="4"/>
  <c r="M211" i="4" s="1"/>
  <c r="E203" i="4"/>
  <c r="L203" i="4"/>
  <c r="M203" i="4" s="1"/>
  <c r="E195" i="4"/>
  <c r="L195" i="4"/>
  <c r="M195" i="4" s="1"/>
  <c r="E187" i="4"/>
  <c r="L187" i="4"/>
  <c r="M187" i="4" s="1"/>
  <c r="E163" i="4"/>
  <c r="L163" i="4"/>
  <c r="M163" i="4" s="1"/>
  <c r="E155" i="4"/>
  <c r="L155" i="4"/>
  <c r="M155" i="4" s="1"/>
  <c r="E131" i="4"/>
  <c r="L131" i="4"/>
  <c r="M131" i="4" s="1"/>
  <c r="E123" i="4"/>
  <c r="L123" i="4"/>
  <c r="M123" i="4" s="1"/>
  <c r="E99" i="4"/>
  <c r="L99" i="4"/>
  <c r="M99" i="4" s="1"/>
  <c r="E91" i="4"/>
  <c r="L91" i="4"/>
  <c r="M91" i="4" s="1"/>
  <c r="E67" i="4"/>
  <c r="L67" i="4"/>
  <c r="M67" i="4" s="1"/>
  <c r="E59" i="4"/>
  <c r="L59" i="4"/>
  <c r="M59" i="4" s="1"/>
  <c r="E35" i="4"/>
  <c r="L35" i="4"/>
  <c r="M35" i="4" s="1"/>
  <c r="E27" i="4"/>
  <c r="L27" i="4"/>
  <c r="M27" i="4" s="1"/>
  <c r="L378" i="4"/>
  <c r="M378" i="4" s="1"/>
  <c r="L354" i="4"/>
  <c r="M354" i="4" s="1"/>
  <c r="L329" i="4"/>
  <c r="M329" i="4" s="1"/>
  <c r="L290" i="4"/>
  <c r="M290" i="4" s="1"/>
  <c r="L265" i="4"/>
  <c r="M265" i="4" s="1"/>
  <c r="L226" i="4"/>
  <c r="M226" i="4" s="1"/>
  <c r="L188" i="4"/>
  <c r="M188" i="4" s="1"/>
  <c r="L117" i="4"/>
  <c r="M117" i="4" s="1"/>
  <c r="L84" i="4"/>
  <c r="M84" i="4" s="1"/>
  <c r="L51" i="4"/>
  <c r="M51" i="4" s="1"/>
  <c r="E356" i="4"/>
  <c r="L356" i="4"/>
  <c r="M356" i="4" s="1"/>
  <c r="E340" i="4"/>
  <c r="L340" i="4"/>
  <c r="M340" i="4" s="1"/>
  <c r="E324" i="4"/>
  <c r="L324" i="4"/>
  <c r="M324" i="4" s="1"/>
  <c r="E308" i="4"/>
  <c r="L308" i="4"/>
  <c r="M308" i="4" s="1"/>
  <c r="E292" i="4"/>
  <c r="L292" i="4"/>
  <c r="M292" i="4" s="1"/>
  <c r="E276" i="4"/>
  <c r="L276" i="4"/>
  <c r="M276" i="4" s="1"/>
  <c r="E260" i="4"/>
  <c r="L260" i="4"/>
  <c r="M260" i="4" s="1"/>
  <c r="E194" i="4"/>
  <c r="L194" i="4"/>
  <c r="M194" i="4" s="1"/>
  <c r="E178" i="4"/>
  <c r="L178" i="4"/>
  <c r="M178" i="4" s="1"/>
  <c r="E122" i="4"/>
  <c r="L122" i="4"/>
  <c r="M122" i="4" s="1"/>
  <c r="E106" i="4"/>
  <c r="L106" i="4"/>
  <c r="M106" i="4" s="1"/>
  <c r="E66" i="4"/>
  <c r="L66" i="4"/>
  <c r="M66" i="4" s="1"/>
  <c r="E50" i="4"/>
  <c r="L50" i="4"/>
  <c r="M50" i="4" s="1"/>
  <c r="E18" i="4"/>
  <c r="L18" i="4"/>
  <c r="M18" i="4" s="1"/>
  <c r="L314" i="4"/>
  <c r="M314" i="4" s="1"/>
  <c r="E34" i="4"/>
  <c r="E185" i="4"/>
  <c r="L185" i="4"/>
  <c r="M185" i="4" s="1"/>
  <c r="E177" i="4"/>
  <c r="L177" i="4"/>
  <c r="M177" i="4" s="1"/>
  <c r="E169" i="4"/>
  <c r="L169" i="4"/>
  <c r="M169" i="4" s="1"/>
  <c r="E121" i="4"/>
  <c r="L121" i="4"/>
  <c r="M121" i="4" s="1"/>
  <c r="E113" i="4"/>
  <c r="L113" i="4"/>
  <c r="M113" i="4" s="1"/>
  <c r="E105" i="4"/>
  <c r="L105" i="4"/>
  <c r="M105" i="4" s="1"/>
  <c r="E57" i="4"/>
  <c r="L57" i="4"/>
  <c r="M57" i="4" s="1"/>
  <c r="E49" i="4"/>
  <c r="L49" i="4"/>
  <c r="M49" i="4" s="1"/>
  <c r="E41" i="4"/>
  <c r="L41" i="4"/>
  <c r="M41" i="4" s="1"/>
  <c r="E9" i="4"/>
  <c r="L9" i="4"/>
  <c r="M9" i="4" s="1"/>
  <c r="L486" i="4"/>
  <c r="M486" i="4" s="1"/>
  <c r="L470" i="4"/>
  <c r="M470" i="4" s="1"/>
  <c r="L462" i="4"/>
  <c r="M462" i="4" s="1"/>
  <c r="L454" i="4"/>
  <c r="M454" i="4" s="1"/>
  <c r="L446" i="4"/>
  <c r="M446" i="4" s="1"/>
  <c r="L430" i="4"/>
  <c r="M430" i="4" s="1"/>
  <c r="L422" i="4"/>
  <c r="M422" i="4" s="1"/>
  <c r="L414" i="4"/>
  <c r="M414" i="4" s="1"/>
  <c r="L406" i="4"/>
  <c r="M406" i="4" s="1"/>
  <c r="L398" i="4"/>
  <c r="M398" i="4" s="1"/>
  <c r="L386" i="4"/>
  <c r="M386" i="4" s="1"/>
  <c r="L376" i="4"/>
  <c r="M376" i="4" s="1"/>
  <c r="L366" i="4"/>
  <c r="M366" i="4" s="1"/>
  <c r="L352" i="4"/>
  <c r="M352" i="4" s="1"/>
  <c r="L338" i="4"/>
  <c r="M338" i="4" s="1"/>
  <c r="L327" i="4"/>
  <c r="M327" i="4" s="1"/>
  <c r="L313" i="4"/>
  <c r="M313" i="4" s="1"/>
  <c r="L302" i="4"/>
  <c r="M302" i="4" s="1"/>
  <c r="L288" i="4"/>
  <c r="M288" i="4" s="1"/>
  <c r="L274" i="4"/>
  <c r="M274" i="4" s="1"/>
  <c r="L263" i="4"/>
  <c r="M263" i="4" s="1"/>
  <c r="L249" i="4"/>
  <c r="M249" i="4" s="1"/>
  <c r="L224" i="4"/>
  <c r="M224" i="4" s="1"/>
  <c r="L181" i="4"/>
  <c r="M181" i="4" s="1"/>
  <c r="L166" i="4"/>
  <c r="M166" i="4" s="1"/>
  <c r="L148" i="4"/>
  <c r="M148" i="4" s="1"/>
  <c r="L115" i="4"/>
  <c r="M115" i="4" s="1"/>
  <c r="L62" i="4"/>
  <c r="M62" i="4" s="1"/>
  <c r="L44" i="4"/>
  <c r="M44" i="4" s="1"/>
  <c r="L29" i="4"/>
  <c r="M29" i="4" s="1"/>
  <c r="L11" i="4"/>
  <c r="M11" i="4" s="1"/>
  <c r="E396" i="4"/>
  <c r="L396" i="4"/>
  <c r="M396" i="4" s="1"/>
  <c r="E388" i="4"/>
  <c r="L388" i="4"/>
  <c r="M388" i="4" s="1"/>
  <c r="E380" i="4"/>
  <c r="L380" i="4"/>
  <c r="M380" i="4" s="1"/>
  <c r="E372" i="4"/>
  <c r="L372" i="4"/>
  <c r="M372" i="4" s="1"/>
  <c r="E364" i="4"/>
  <c r="L364" i="4"/>
  <c r="M364" i="4" s="1"/>
  <c r="E348" i="4"/>
  <c r="L348" i="4"/>
  <c r="M348" i="4" s="1"/>
  <c r="E332" i="4"/>
  <c r="L332" i="4"/>
  <c r="M332" i="4" s="1"/>
  <c r="E316" i="4"/>
  <c r="L316" i="4"/>
  <c r="M316" i="4" s="1"/>
  <c r="E300" i="4"/>
  <c r="L300" i="4"/>
  <c r="M300" i="4" s="1"/>
  <c r="E284" i="4"/>
  <c r="L284" i="4"/>
  <c r="M284" i="4" s="1"/>
  <c r="E268" i="4"/>
  <c r="L268" i="4"/>
  <c r="M268" i="4" s="1"/>
  <c r="E252" i="4"/>
  <c r="L252" i="4"/>
  <c r="M252" i="4" s="1"/>
  <c r="E244" i="4"/>
  <c r="L244" i="4"/>
  <c r="M244" i="4" s="1"/>
  <c r="E220" i="4"/>
  <c r="L220" i="4"/>
  <c r="M220" i="4" s="1"/>
  <c r="E186" i="4"/>
  <c r="L186" i="4"/>
  <c r="M186" i="4" s="1"/>
  <c r="E170" i="4"/>
  <c r="L170" i="4"/>
  <c r="M170" i="4" s="1"/>
  <c r="E154" i="4"/>
  <c r="L154" i="4"/>
  <c r="M154" i="4" s="1"/>
  <c r="E146" i="4"/>
  <c r="L146" i="4"/>
  <c r="M146" i="4" s="1"/>
  <c r="E130" i="4"/>
  <c r="L130" i="4"/>
  <c r="M130" i="4" s="1"/>
  <c r="E114" i="4"/>
  <c r="L114" i="4"/>
  <c r="M114" i="4" s="1"/>
  <c r="E98" i="4"/>
  <c r="L98" i="4"/>
  <c r="M98" i="4" s="1"/>
  <c r="E90" i="4"/>
  <c r="L90" i="4"/>
  <c r="M90" i="4" s="1"/>
  <c r="E74" i="4"/>
  <c r="L74" i="4"/>
  <c r="M74" i="4" s="1"/>
  <c r="E58" i="4"/>
  <c r="L58" i="4"/>
  <c r="M58" i="4" s="1"/>
  <c r="E42" i="4"/>
  <c r="L42" i="4"/>
  <c r="M42" i="4" s="1"/>
  <c r="L250" i="4"/>
  <c r="M250" i="4" s="1"/>
  <c r="E138" i="4"/>
  <c r="L485" i="4"/>
  <c r="M485" i="4" s="1"/>
  <c r="L469" i="4"/>
  <c r="M469" i="4" s="1"/>
  <c r="L461" i="4"/>
  <c r="M461" i="4" s="1"/>
  <c r="L453" i="4"/>
  <c r="M453" i="4" s="1"/>
  <c r="L445" i="4"/>
  <c r="M445" i="4" s="1"/>
  <c r="L437" i="4"/>
  <c r="M437" i="4" s="1"/>
  <c r="L429" i="4"/>
  <c r="M429" i="4" s="1"/>
  <c r="L421" i="4"/>
  <c r="M421" i="4" s="1"/>
  <c r="L413" i="4"/>
  <c r="M413" i="4" s="1"/>
  <c r="L405" i="4"/>
  <c r="M405" i="4" s="1"/>
  <c r="L395" i="4"/>
  <c r="M395" i="4" s="1"/>
  <c r="L385" i="4"/>
  <c r="M385" i="4" s="1"/>
  <c r="L375" i="4"/>
  <c r="M375" i="4" s="1"/>
  <c r="L362" i="4"/>
  <c r="M362" i="4" s="1"/>
  <c r="L351" i="4"/>
  <c r="M351" i="4" s="1"/>
  <c r="L337" i="4"/>
  <c r="M337" i="4" s="1"/>
  <c r="L326" i="4"/>
  <c r="M326" i="4" s="1"/>
  <c r="L312" i="4"/>
  <c r="M312" i="4" s="1"/>
  <c r="L298" i="4"/>
  <c r="M298" i="4" s="1"/>
  <c r="L287" i="4"/>
  <c r="M287" i="4" s="1"/>
  <c r="L273" i="4"/>
  <c r="M273" i="4" s="1"/>
  <c r="L262" i="4"/>
  <c r="M262" i="4" s="1"/>
  <c r="L248" i="4"/>
  <c r="M248" i="4" s="1"/>
  <c r="L234" i="4"/>
  <c r="M234" i="4" s="1"/>
  <c r="L198" i="4"/>
  <c r="M198" i="4" s="1"/>
  <c r="L180" i="4"/>
  <c r="M180" i="4" s="1"/>
  <c r="L147" i="4"/>
  <c r="M147" i="4" s="1"/>
  <c r="L94" i="4"/>
  <c r="M94" i="4" s="1"/>
  <c r="L76" i="4"/>
  <c r="M76" i="4" s="1"/>
  <c r="L61" i="4"/>
  <c r="M61" i="4" s="1"/>
  <c r="L43" i="4"/>
  <c r="M43" i="4" s="1"/>
  <c r="L8" i="4"/>
  <c r="M8" i="4" s="1"/>
  <c r="E228" i="4"/>
  <c r="L228" i="4"/>
  <c r="M228" i="4" s="1"/>
  <c r="L484" i="4"/>
  <c r="M484" i="4" s="1"/>
  <c r="L476" i="4"/>
  <c r="M476" i="4" s="1"/>
  <c r="L468" i="4"/>
  <c r="M468" i="4" s="1"/>
  <c r="L460" i="4"/>
  <c r="M460" i="4" s="1"/>
  <c r="L452" i="4"/>
  <c r="M452" i="4" s="1"/>
  <c r="L444" i="4"/>
  <c r="M444" i="4" s="1"/>
  <c r="L436" i="4"/>
  <c r="M436" i="4" s="1"/>
  <c r="L428" i="4"/>
  <c r="M428" i="4" s="1"/>
  <c r="L420" i="4"/>
  <c r="M420" i="4" s="1"/>
  <c r="L412" i="4"/>
  <c r="M412" i="4" s="1"/>
  <c r="L404" i="4"/>
  <c r="M404" i="4" s="1"/>
  <c r="L394" i="4"/>
  <c r="M394" i="4" s="1"/>
  <c r="L384" i="4"/>
  <c r="M384" i="4" s="1"/>
  <c r="L374" i="4"/>
  <c r="M374" i="4" s="1"/>
  <c r="L361" i="4"/>
  <c r="M361" i="4" s="1"/>
  <c r="L350" i="4"/>
  <c r="M350" i="4" s="1"/>
  <c r="L336" i="4"/>
  <c r="M336" i="4" s="1"/>
  <c r="L322" i="4"/>
  <c r="M322" i="4" s="1"/>
  <c r="L311" i="4"/>
  <c r="M311" i="4" s="1"/>
  <c r="L297" i="4"/>
  <c r="M297" i="4" s="1"/>
  <c r="L286" i="4"/>
  <c r="M286" i="4" s="1"/>
  <c r="L272" i="4"/>
  <c r="M272" i="4" s="1"/>
  <c r="L258" i="4"/>
  <c r="M258" i="4" s="1"/>
  <c r="L247" i="4"/>
  <c r="M247" i="4" s="1"/>
  <c r="L233" i="4"/>
  <c r="M233" i="4" s="1"/>
  <c r="L222" i="4"/>
  <c r="M222" i="4" s="1"/>
  <c r="L179" i="4"/>
  <c r="M179" i="4" s="1"/>
  <c r="L126" i="4"/>
  <c r="M126" i="4" s="1"/>
  <c r="L108" i="4"/>
  <c r="M108" i="4" s="1"/>
  <c r="L93" i="4"/>
  <c r="M93" i="4" s="1"/>
  <c r="L75" i="4"/>
  <c r="M75" i="4" s="1"/>
  <c r="L60" i="4"/>
  <c r="M60" i="4" s="1"/>
  <c r="L22" i="4"/>
  <c r="M22" i="4" s="1"/>
  <c r="E236" i="4"/>
  <c r="L236" i="4"/>
  <c r="M236" i="4" s="1"/>
  <c r="E174" i="4"/>
  <c r="L174" i="4"/>
  <c r="M174" i="4" s="1"/>
  <c r="E142" i="4"/>
  <c r="L142" i="4"/>
  <c r="M142" i="4" s="1"/>
  <c r="E78" i="4"/>
  <c r="L78" i="4"/>
  <c r="M78" i="4" s="1"/>
  <c r="E46" i="4"/>
  <c r="L46" i="4"/>
  <c r="M46" i="4" s="1"/>
  <c r="E14" i="4"/>
  <c r="L14" i="4"/>
  <c r="M14" i="4" s="1"/>
  <c r="L483" i="4"/>
  <c r="M483" i="4" s="1"/>
  <c r="L475" i="4"/>
  <c r="M475" i="4" s="1"/>
  <c r="L467" i="4"/>
  <c r="M467" i="4" s="1"/>
  <c r="L459" i="4"/>
  <c r="M459" i="4" s="1"/>
  <c r="L451" i="4"/>
  <c r="M451" i="4" s="1"/>
  <c r="L443" i="4"/>
  <c r="M443" i="4" s="1"/>
  <c r="L435" i="4"/>
  <c r="M435" i="4" s="1"/>
  <c r="L427" i="4"/>
  <c r="M427" i="4" s="1"/>
  <c r="L419" i="4"/>
  <c r="M419" i="4" s="1"/>
  <c r="L411" i="4"/>
  <c r="M411" i="4" s="1"/>
  <c r="L403" i="4"/>
  <c r="M403" i="4" s="1"/>
  <c r="L393" i="4"/>
  <c r="M393" i="4" s="1"/>
  <c r="L383" i="4"/>
  <c r="M383" i="4" s="1"/>
  <c r="L371" i="4"/>
  <c r="M371" i="4" s="1"/>
  <c r="L360" i="4"/>
  <c r="M360" i="4" s="1"/>
  <c r="L346" i="4"/>
  <c r="M346" i="4" s="1"/>
  <c r="L335" i="4"/>
  <c r="M335" i="4" s="1"/>
  <c r="L321" i="4"/>
  <c r="M321" i="4" s="1"/>
  <c r="L310" i="4"/>
  <c r="M310" i="4" s="1"/>
  <c r="L296" i="4"/>
  <c r="M296" i="4" s="1"/>
  <c r="L282" i="4"/>
  <c r="M282" i="4" s="1"/>
  <c r="L271" i="4"/>
  <c r="M271" i="4" s="1"/>
  <c r="L257" i="4"/>
  <c r="M257" i="4" s="1"/>
  <c r="L246" i="4"/>
  <c r="M246" i="4" s="1"/>
  <c r="L232" i="4"/>
  <c r="M232" i="4" s="1"/>
  <c r="L158" i="4"/>
  <c r="M158" i="4" s="1"/>
  <c r="L140" i="4"/>
  <c r="M140" i="4" s="1"/>
  <c r="L125" i="4"/>
  <c r="M125" i="4" s="1"/>
  <c r="L107" i="4"/>
  <c r="M107" i="4" s="1"/>
  <c r="L92" i="4"/>
  <c r="M92" i="4" s="1"/>
  <c r="L54" i="4"/>
  <c r="M54" i="4" s="1"/>
  <c r="L21" i="4"/>
  <c r="M21" i="4" s="1"/>
  <c r="L6" i="4"/>
  <c r="M6" i="4" s="1"/>
  <c r="E3" i="6"/>
  <c r="H3" i="6"/>
  <c r="I3" i="6" s="1"/>
  <c r="H3" i="4"/>
  <c r="F4" i="6" l="1"/>
  <c r="G4" i="6" s="1"/>
  <c r="H11" i="6"/>
  <c r="P238" i="4"/>
  <c r="C3" i="6"/>
  <c r="D3" i="6" s="1"/>
  <c r="J3" i="6" s="1"/>
  <c r="H12" i="6"/>
  <c r="P128" i="4"/>
  <c r="C4" i="6"/>
  <c r="D4" i="6" s="1"/>
  <c r="P176" i="4"/>
  <c r="P3" i="4"/>
  <c r="P184" i="4"/>
  <c r="P143" i="4"/>
  <c r="O3" i="4"/>
  <c r="P37" i="4"/>
  <c r="P129" i="4"/>
  <c r="P28" i="4"/>
  <c r="P72" i="4"/>
  <c r="P80" i="4"/>
  <c r="P153" i="4"/>
  <c r="P88" i="4"/>
  <c r="P112" i="4"/>
  <c r="P161" i="4"/>
  <c r="P120" i="4"/>
  <c r="P193" i="4"/>
  <c r="P7" i="4"/>
  <c r="P183" i="4"/>
  <c r="P33" i="4"/>
  <c r="P10" i="4"/>
  <c r="P32" i="4"/>
  <c r="P136" i="4"/>
  <c r="P81" i="4"/>
  <c r="P87" i="4"/>
  <c r="P26" i="4"/>
  <c r="P25" i="4"/>
  <c r="P56" i="4"/>
  <c r="P160" i="4"/>
  <c r="P89" i="4"/>
  <c r="P110" i="4"/>
  <c r="Q110" i="4"/>
  <c r="P82" i="4"/>
  <c r="Q82" i="4"/>
  <c r="P111" i="4"/>
  <c r="Q111" i="4"/>
  <c r="P65" i="4"/>
  <c r="Q65" i="4"/>
  <c r="P207" i="4"/>
  <c r="Q207" i="4"/>
  <c r="P478" i="4"/>
  <c r="P97" i="4"/>
  <c r="Q97" i="4"/>
  <c r="P216" i="4"/>
  <c r="P144" i="4"/>
  <c r="P24" i="4"/>
  <c r="Q24" i="4"/>
  <c r="P71" i="4"/>
  <c r="P223" i="4"/>
  <c r="Q223" i="4"/>
  <c r="P162" i="4"/>
  <c r="Q162" i="4"/>
  <c r="P36" i="4"/>
  <c r="P79" i="4"/>
  <c r="Q79" i="4"/>
  <c r="P151" i="4"/>
  <c r="P135" i="4"/>
  <c r="Q135" i="4"/>
  <c r="P55" i="4"/>
  <c r="Q55" i="4"/>
  <c r="P201" i="4"/>
  <c r="Q201" i="4"/>
  <c r="P64" i="4"/>
  <c r="Q64" i="4"/>
  <c r="P209" i="4"/>
  <c r="Q209" i="4"/>
  <c r="P31" i="4"/>
  <c r="Q31" i="4"/>
  <c r="P73" i="4"/>
  <c r="P208" i="4"/>
  <c r="P333" i="4"/>
  <c r="Q333" i="4"/>
  <c r="P152" i="4"/>
  <c r="P34" i="4"/>
  <c r="P119" i="4"/>
  <c r="P39" i="4"/>
  <c r="Q39" i="4"/>
  <c r="P218" i="4"/>
  <c r="Q218" i="4"/>
  <c r="P175" i="4"/>
  <c r="P47" i="4"/>
  <c r="P199" i="4"/>
  <c r="P159" i="4"/>
  <c r="Q159" i="4"/>
  <c r="P438" i="4"/>
  <c r="Q438" i="4"/>
  <c r="P138" i="4"/>
  <c r="Q138" i="4"/>
  <c r="P40" i="4"/>
  <c r="P217" i="4"/>
  <c r="P96" i="4"/>
  <c r="Q96" i="4"/>
  <c r="P15" i="4"/>
  <c r="P63" i="4"/>
  <c r="Q63" i="4"/>
  <c r="P48" i="4"/>
  <c r="P23" i="4"/>
  <c r="Q23" i="4"/>
  <c r="P127" i="4"/>
  <c r="P17" i="4"/>
  <c r="P145" i="4"/>
  <c r="P477" i="4"/>
  <c r="P38" i="4"/>
  <c r="Q38" i="4"/>
  <c r="P212" i="4"/>
  <c r="P95" i="4"/>
  <c r="Q95" i="4"/>
  <c r="P215" i="4"/>
  <c r="P113" i="4"/>
  <c r="O113" i="4"/>
  <c r="P411" i="4"/>
  <c r="O411" i="4"/>
  <c r="P75" i="4"/>
  <c r="O75" i="4"/>
  <c r="P198" i="4"/>
  <c r="O198" i="4"/>
  <c r="P49" i="4"/>
  <c r="O49" i="4"/>
  <c r="P260" i="4"/>
  <c r="O260" i="4"/>
  <c r="P155" i="4"/>
  <c r="O155" i="4"/>
  <c r="P299" i="4"/>
  <c r="O299" i="4"/>
  <c r="P474" i="4"/>
  <c r="O474" i="4"/>
  <c r="P261" i="4"/>
  <c r="O261" i="4"/>
  <c r="P391" i="4"/>
  <c r="O391" i="4"/>
  <c r="P30" i="4"/>
  <c r="O30" i="4"/>
  <c r="P343" i="4"/>
  <c r="O343" i="4"/>
  <c r="P234" i="4"/>
  <c r="O234" i="4"/>
  <c r="P220" i="4"/>
  <c r="O220" i="4"/>
  <c r="P386" i="4"/>
  <c r="O386" i="4"/>
  <c r="P305" i="4"/>
  <c r="O305" i="4"/>
  <c r="P196" i="4"/>
  <c r="O196" i="4"/>
  <c r="P418" i="4"/>
  <c r="O418" i="4"/>
  <c r="P423" i="4"/>
  <c r="O423" i="4"/>
  <c r="P231" i="4"/>
  <c r="O231" i="4"/>
  <c r="P243" i="4"/>
  <c r="O243" i="4"/>
  <c r="P150" i="4"/>
  <c r="O150" i="4"/>
  <c r="P294" i="4"/>
  <c r="O294" i="4"/>
  <c r="P107" i="4"/>
  <c r="O107" i="4"/>
  <c r="P383" i="4"/>
  <c r="O383" i="4"/>
  <c r="P222" i="4"/>
  <c r="O222" i="4"/>
  <c r="P412" i="4"/>
  <c r="O412" i="4"/>
  <c r="P94" i="4"/>
  <c r="O94" i="4"/>
  <c r="P385" i="4"/>
  <c r="O385" i="4"/>
  <c r="P58" i="4"/>
  <c r="O58" i="4"/>
  <c r="P170" i="4"/>
  <c r="O170" i="4"/>
  <c r="P316" i="4"/>
  <c r="O316" i="4"/>
  <c r="P11" i="4"/>
  <c r="O11" i="4"/>
  <c r="P338" i="4"/>
  <c r="O338" i="4"/>
  <c r="P329" i="4"/>
  <c r="O329" i="4"/>
  <c r="P409" i="4"/>
  <c r="O409" i="4"/>
  <c r="P132" i="4"/>
  <c r="O132" i="4"/>
  <c r="P53" i="4"/>
  <c r="O53" i="4"/>
  <c r="P450" i="4"/>
  <c r="O450" i="4"/>
  <c r="P280" i="4"/>
  <c r="O280" i="4"/>
  <c r="P463" i="4"/>
  <c r="O463" i="4"/>
  <c r="P424" i="4"/>
  <c r="O424" i="4"/>
  <c r="P12" i="4"/>
  <c r="O12" i="4"/>
  <c r="P416" i="4"/>
  <c r="O416" i="4"/>
  <c r="P358" i="4"/>
  <c r="O358" i="4"/>
  <c r="P415" i="4"/>
  <c r="O415" i="4"/>
  <c r="P296" i="4"/>
  <c r="O296" i="4"/>
  <c r="P459" i="4"/>
  <c r="O459" i="4"/>
  <c r="P22" i="4"/>
  <c r="O22" i="4"/>
  <c r="P336" i="4"/>
  <c r="O336" i="4"/>
  <c r="P484" i="4"/>
  <c r="O484" i="4"/>
  <c r="P298" i="4"/>
  <c r="O298" i="4"/>
  <c r="P461" i="4"/>
  <c r="O461" i="4"/>
  <c r="P249" i="4"/>
  <c r="O249" i="4"/>
  <c r="P430" i="4"/>
  <c r="O430" i="4"/>
  <c r="P185" i="4"/>
  <c r="O185" i="4"/>
  <c r="P194" i="4"/>
  <c r="O194" i="4"/>
  <c r="P51" i="4"/>
  <c r="O51" i="4"/>
  <c r="P67" i="4"/>
  <c r="O67" i="4"/>
  <c r="P195" i="4"/>
  <c r="O195" i="4"/>
  <c r="P259" i="4"/>
  <c r="O259" i="4"/>
  <c r="P323" i="4"/>
  <c r="O323" i="4"/>
  <c r="P481" i="4"/>
  <c r="O481" i="4"/>
  <c r="P52" i="4"/>
  <c r="O52" i="4"/>
  <c r="P370" i="4"/>
  <c r="O370" i="4"/>
  <c r="P45" i="4"/>
  <c r="O45" i="4"/>
  <c r="P173" i="4"/>
  <c r="O173" i="4"/>
  <c r="P253" i="4"/>
  <c r="O253" i="4"/>
  <c r="P317" i="4"/>
  <c r="O317" i="4"/>
  <c r="P389" i="4"/>
  <c r="O389" i="4"/>
  <c r="P149" i="4"/>
  <c r="O149" i="4"/>
  <c r="P116" i="4"/>
  <c r="O116" i="4"/>
  <c r="P448" i="4"/>
  <c r="O448" i="4"/>
  <c r="P86" i="4"/>
  <c r="O86" i="4"/>
  <c r="P168" i="4"/>
  <c r="O168" i="4"/>
  <c r="P390" i="4"/>
  <c r="O390" i="4"/>
  <c r="P140" i="4"/>
  <c r="O140" i="4"/>
  <c r="P403" i="4"/>
  <c r="O403" i="4"/>
  <c r="P247" i="4"/>
  <c r="O247" i="4"/>
  <c r="P428" i="4"/>
  <c r="O428" i="4"/>
  <c r="P180" i="4"/>
  <c r="O180" i="4"/>
  <c r="P405" i="4"/>
  <c r="O405" i="4"/>
  <c r="P74" i="4"/>
  <c r="O74" i="4"/>
  <c r="P186" i="4"/>
  <c r="O186" i="4"/>
  <c r="P332" i="4"/>
  <c r="O332" i="4"/>
  <c r="P44" i="4"/>
  <c r="O44" i="4"/>
  <c r="P366" i="4"/>
  <c r="O366" i="4"/>
  <c r="P84" i="4"/>
  <c r="O84" i="4"/>
  <c r="P241" i="4"/>
  <c r="O241" i="4"/>
  <c r="P4" i="4"/>
  <c r="O4" i="4"/>
  <c r="P85" i="4"/>
  <c r="O85" i="4"/>
  <c r="P402" i="4"/>
  <c r="O402" i="4"/>
  <c r="P466" i="4"/>
  <c r="O466" i="4"/>
  <c r="P359" i="4"/>
  <c r="O359" i="4"/>
  <c r="P256" i="4"/>
  <c r="O256" i="4"/>
  <c r="P270" i="4"/>
  <c r="O270" i="4"/>
  <c r="P278" i="4"/>
  <c r="O278" i="4"/>
  <c r="P408" i="4"/>
  <c r="O408" i="4"/>
  <c r="P321" i="4"/>
  <c r="O321" i="4"/>
  <c r="P142" i="4"/>
  <c r="O142" i="4"/>
  <c r="P361" i="4"/>
  <c r="O361" i="4"/>
  <c r="P413" i="4"/>
  <c r="O413" i="4"/>
  <c r="P62" i="4"/>
  <c r="O62" i="4"/>
  <c r="P376" i="4"/>
  <c r="O376" i="4"/>
  <c r="P121" i="4"/>
  <c r="O121" i="4"/>
  <c r="P106" i="4"/>
  <c r="O106" i="4"/>
  <c r="P117" i="4"/>
  <c r="O117" i="4"/>
  <c r="P91" i="4"/>
  <c r="O91" i="4"/>
  <c r="P235" i="4"/>
  <c r="O235" i="4"/>
  <c r="P331" i="4"/>
  <c r="O331" i="4"/>
  <c r="P266" i="4"/>
  <c r="O266" i="4"/>
  <c r="P157" i="4"/>
  <c r="O157" i="4"/>
  <c r="P69" i="4"/>
  <c r="O69" i="4"/>
  <c r="P197" i="4"/>
  <c r="O197" i="4"/>
  <c r="P293" i="4"/>
  <c r="O293" i="4"/>
  <c r="P365" i="4"/>
  <c r="O365" i="4"/>
  <c r="P254" i="4"/>
  <c r="O254" i="4"/>
  <c r="P400" i="4"/>
  <c r="O400" i="4"/>
  <c r="P382" i="4"/>
  <c r="O382" i="4"/>
  <c r="P334" i="4"/>
  <c r="O334" i="4"/>
  <c r="P447" i="4"/>
  <c r="O447" i="4"/>
  <c r="P232" i="4"/>
  <c r="O232" i="4"/>
  <c r="P419" i="4"/>
  <c r="O419" i="4"/>
  <c r="P93" i="4"/>
  <c r="O93" i="4"/>
  <c r="P374" i="4"/>
  <c r="O374" i="4"/>
  <c r="P8" i="4"/>
  <c r="O8" i="4"/>
  <c r="P421" i="4"/>
  <c r="O421" i="4"/>
  <c r="P90" i="4"/>
  <c r="O90" i="4"/>
  <c r="P284" i="4"/>
  <c r="O284" i="4"/>
  <c r="P388" i="4"/>
  <c r="O388" i="4"/>
  <c r="P288" i="4"/>
  <c r="O288" i="4"/>
  <c r="P462" i="4"/>
  <c r="O462" i="4"/>
  <c r="P188" i="4"/>
  <c r="O188" i="4"/>
  <c r="P441" i="4"/>
  <c r="O441" i="4"/>
  <c r="P171" i="4"/>
  <c r="O171" i="4"/>
  <c r="P482" i="4"/>
  <c r="O482" i="4"/>
  <c r="P289" i="4"/>
  <c r="O289" i="4"/>
  <c r="P103" i="4"/>
  <c r="O103" i="4"/>
  <c r="P134" i="4"/>
  <c r="O134" i="4"/>
  <c r="P471" i="4"/>
  <c r="O471" i="4"/>
  <c r="P472" i="4"/>
  <c r="O472" i="4"/>
  <c r="P182" i="4"/>
  <c r="O182" i="4"/>
  <c r="F3" i="6"/>
  <c r="P246" i="4"/>
  <c r="O246" i="4"/>
  <c r="P427" i="4"/>
  <c r="O427" i="4"/>
  <c r="P174" i="4"/>
  <c r="O174" i="4"/>
  <c r="P286" i="4"/>
  <c r="O286" i="4"/>
  <c r="P452" i="4"/>
  <c r="O452" i="4"/>
  <c r="P351" i="4"/>
  <c r="O351" i="4"/>
  <c r="P250" i="4"/>
  <c r="O250" i="4"/>
  <c r="P302" i="4"/>
  <c r="O302" i="4"/>
  <c r="P470" i="4"/>
  <c r="O470" i="4"/>
  <c r="P169" i="4"/>
  <c r="O169" i="4"/>
  <c r="P122" i="4"/>
  <c r="O122" i="4"/>
  <c r="P340" i="4"/>
  <c r="O340" i="4"/>
  <c r="P35" i="4"/>
  <c r="O35" i="4"/>
  <c r="P163" i="4"/>
  <c r="O163" i="4"/>
  <c r="P275" i="4"/>
  <c r="O275" i="4"/>
  <c r="P339" i="4"/>
  <c r="O339" i="4"/>
  <c r="P330" i="4"/>
  <c r="O330" i="4"/>
  <c r="P189" i="4"/>
  <c r="O189" i="4"/>
  <c r="P426" i="4"/>
  <c r="O426" i="4"/>
  <c r="P141" i="4"/>
  <c r="O141" i="4"/>
  <c r="P455" i="4"/>
  <c r="O455" i="4"/>
  <c r="P54" i="4"/>
  <c r="O54" i="4"/>
  <c r="P257" i="4"/>
  <c r="O257" i="4"/>
  <c r="P360" i="4"/>
  <c r="O360" i="4"/>
  <c r="P435" i="4"/>
  <c r="O435" i="4"/>
  <c r="P126" i="4"/>
  <c r="O126" i="4"/>
  <c r="P297" i="4"/>
  <c r="O297" i="4"/>
  <c r="P394" i="4"/>
  <c r="O394" i="4"/>
  <c r="P460" i="4"/>
  <c r="O460" i="4"/>
  <c r="P61" i="4"/>
  <c r="O61" i="4"/>
  <c r="P262" i="4"/>
  <c r="O262" i="4"/>
  <c r="P362" i="4"/>
  <c r="O362" i="4"/>
  <c r="P437" i="4"/>
  <c r="O437" i="4"/>
  <c r="P42" i="4"/>
  <c r="O42" i="4"/>
  <c r="P98" i="4"/>
  <c r="O98" i="4"/>
  <c r="P154" i="4"/>
  <c r="O154" i="4"/>
  <c r="P244" i="4"/>
  <c r="O244" i="4"/>
  <c r="P300" i="4"/>
  <c r="O300" i="4"/>
  <c r="P364" i="4"/>
  <c r="O364" i="4"/>
  <c r="P396" i="4"/>
  <c r="O396" i="4"/>
  <c r="P166" i="4"/>
  <c r="O166" i="4"/>
  <c r="P313" i="4"/>
  <c r="O313" i="4"/>
  <c r="P406" i="4"/>
  <c r="O406" i="4"/>
  <c r="P486" i="4"/>
  <c r="O486" i="4"/>
  <c r="P265" i="4"/>
  <c r="O265" i="4"/>
  <c r="P369" i="4"/>
  <c r="O369" i="4"/>
  <c r="P457" i="4"/>
  <c r="O457" i="4"/>
  <c r="P100" i="4"/>
  <c r="O100" i="4"/>
  <c r="P204" i="4"/>
  <c r="O204" i="4"/>
  <c r="P202" i="4"/>
  <c r="O202" i="4"/>
  <c r="P281" i="4"/>
  <c r="O281" i="4"/>
  <c r="P434" i="4"/>
  <c r="O434" i="4"/>
  <c r="P206" i="4"/>
  <c r="O206" i="4"/>
  <c r="P487" i="4"/>
  <c r="O487" i="4"/>
  <c r="P379" i="4"/>
  <c r="O379" i="4"/>
  <c r="P367" i="4"/>
  <c r="O367" i="4"/>
  <c r="P368" i="4"/>
  <c r="O368" i="4"/>
  <c r="P225" i="4"/>
  <c r="O225" i="4"/>
  <c r="P295" i="4"/>
  <c r="O295" i="4"/>
  <c r="P353" i="4"/>
  <c r="O353" i="4"/>
  <c r="P239" i="4"/>
  <c r="O239" i="4"/>
  <c r="P70" i="4"/>
  <c r="O70" i="4"/>
  <c r="P167" i="4"/>
  <c r="O167" i="4"/>
  <c r="P282" i="4"/>
  <c r="O282" i="4"/>
  <c r="P451" i="4"/>
  <c r="O451" i="4"/>
  <c r="P322" i="4"/>
  <c r="O322" i="4"/>
  <c r="P476" i="4"/>
  <c r="O476" i="4"/>
  <c r="P287" i="4"/>
  <c r="O287" i="4"/>
  <c r="P453" i="4"/>
  <c r="O453" i="4"/>
  <c r="P114" i="4"/>
  <c r="O114" i="4"/>
  <c r="P252" i="4"/>
  <c r="O252" i="4"/>
  <c r="P372" i="4"/>
  <c r="O372" i="4"/>
  <c r="P224" i="4"/>
  <c r="O224" i="4"/>
  <c r="P422" i="4"/>
  <c r="O422" i="4"/>
  <c r="P473" i="4"/>
  <c r="O473" i="4"/>
  <c r="P19" i="4"/>
  <c r="O19" i="4"/>
  <c r="P345" i="4"/>
  <c r="O345" i="4"/>
  <c r="P102" i="4"/>
  <c r="O102" i="4"/>
  <c r="P83" i="4"/>
  <c r="O83" i="4"/>
  <c r="P342" i="4"/>
  <c r="O342" i="4"/>
  <c r="P190" i="4"/>
  <c r="O190" i="4"/>
  <c r="P125" i="4"/>
  <c r="O125" i="4"/>
  <c r="P393" i="4"/>
  <c r="O393" i="4"/>
  <c r="P78" i="4"/>
  <c r="O78" i="4"/>
  <c r="P233" i="4"/>
  <c r="O233" i="4"/>
  <c r="P420" i="4"/>
  <c r="O420" i="4"/>
  <c r="P147" i="4"/>
  <c r="O147" i="4"/>
  <c r="P395" i="4"/>
  <c r="O395" i="4"/>
  <c r="P29" i="4"/>
  <c r="O29" i="4"/>
  <c r="P352" i="4"/>
  <c r="O352" i="4"/>
  <c r="P41" i="4"/>
  <c r="O41" i="4"/>
  <c r="P66" i="4"/>
  <c r="O66" i="4"/>
  <c r="P308" i="4"/>
  <c r="O308" i="4"/>
  <c r="P354" i="4"/>
  <c r="O354" i="4"/>
  <c r="P131" i="4"/>
  <c r="O131" i="4"/>
  <c r="P227" i="4"/>
  <c r="O227" i="4"/>
  <c r="P291" i="4"/>
  <c r="O291" i="4"/>
  <c r="P355" i="4"/>
  <c r="O355" i="4"/>
  <c r="P417" i="4"/>
  <c r="O417" i="4"/>
  <c r="P124" i="4"/>
  <c r="O124" i="4"/>
  <c r="P458" i="4"/>
  <c r="O458" i="4"/>
  <c r="P109" i="4"/>
  <c r="O109" i="4"/>
  <c r="P221" i="4"/>
  <c r="O221" i="4"/>
  <c r="P285" i="4"/>
  <c r="O285" i="4"/>
  <c r="P357" i="4"/>
  <c r="O357" i="4"/>
  <c r="P320" i="4"/>
  <c r="O320" i="4"/>
  <c r="P456" i="4"/>
  <c r="O456" i="4"/>
  <c r="P104" i="4"/>
  <c r="O104" i="4"/>
  <c r="P480" i="4"/>
  <c r="O480" i="4"/>
  <c r="P440" i="4"/>
  <c r="O440" i="4"/>
  <c r="P318" i="4"/>
  <c r="O318" i="4"/>
  <c r="P310" i="4"/>
  <c r="O310" i="4"/>
  <c r="P467" i="4"/>
  <c r="O467" i="4"/>
  <c r="P60" i="4"/>
  <c r="O60" i="4"/>
  <c r="P350" i="4"/>
  <c r="O350" i="4"/>
  <c r="P228" i="4"/>
  <c r="O228" i="4"/>
  <c r="P312" i="4"/>
  <c r="O312" i="4"/>
  <c r="P469" i="4"/>
  <c r="O469" i="4"/>
  <c r="P130" i="4"/>
  <c r="O130" i="4"/>
  <c r="P268" i="4"/>
  <c r="O268" i="4"/>
  <c r="P380" i="4"/>
  <c r="O380" i="4"/>
  <c r="P263" i="4"/>
  <c r="O263" i="4"/>
  <c r="P446" i="4"/>
  <c r="O446" i="4"/>
  <c r="P378" i="4"/>
  <c r="O378" i="4"/>
  <c r="P425" i="4"/>
  <c r="O425" i="4"/>
  <c r="P164" i="4"/>
  <c r="O164" i="4"/>
  <c r="P139" i="4"/>
  <c r="O139" i="4"/>
  <c r="P214" i="4"/>
  <c r="O214" i="4"/>
  <c r="P387" i="4"/>
  <c r="O387" i="4"/>
  <c r="P118" i="4"/>
  <c r="O118" i="4"/>
  <c r="P158" i="4"/>
  <c r="O158" i="4"/>
  <c r="P475" i="4"/>
  <c r="O475" i="4"/>
  <c r="P258" i="4"/>
  <c r="O258" i="4"/>
  <c r="P436" i="4"/>
  <c r="O436" i="4"/>
  <c r="P326" i="4"/>
  <c r="O326" i="4"/>
  <c r="P485" i="4"/>
  <c r="O485" i="4"/>
  <c r="P274" i="4"/>
  <c r="O274" i="4"/>
  <c r="P454" i="4"/>
  <c r="O454" i="4"/>
  <c r="P324" i="4"/>
  <c r="O324" i="4"/>
  <c r="P27" i="4"/>
  <c r="O27" i="4"/>
  <c r="P203" i="4"/>
  <c r="O203" i="4"/>
  <c r="P267" i="4"/>
  <c r="O267" i="4"/>
  <c r="P363" i="4"/>
  <c r="O363" i="4"/>
  <c r="P433" i="4"/>
  <c r="O433" i="4"/>
  <c r="P156" i="4"/>
  <c r="O156" i="4"/>
  <c r="P410" i="4"/>
  <c r="O410" i="4"/>
  <c r="P133" i="4"/>
  <c r="O133" i="4"/>
  <c r="P229" i="4"/>
  <c r="O229" i="4"/>
  <c r="P325" i="4"/>
  <c r="O325" i="4"/>
  <c r="P397" i="4"/>
  <c r="O397" i="4"/>
  <c r="P16" i="4"/>
  <c r="O16" i="4"/>
  <c r="P279" i="4"/>
  <c r="O279" i="4"/>
  <c r="P6" i="4"/>
  <c r="O6" i="4"/>
  <c r="P335" i="4"/>
  <c r="O335" i="4"/>
  <c r="P483" i="4"/>
  <c r="O483" i="4"/>
  <c r="P272" i="4"/>
  <c r="O272" i="4"/>
  <c r="P444" i="4"/>
  <c r="O444" i="4"/>
  <c r="P337" i="4"/>
  <c r="O337" i="4"/>
  <c r="P146" i="4"/>
  <c r="O146" i="4"/>
  <c r="P348" i="4"/>
  <c r="O348" i="4"/>
  <c r="P115" i="4"/>
  <c r="O115" i="4"/>
  <c r="P314" i="4"/>
  <c r="O314" i="4"/>
  <c r="P68" i="4"/>
  <c r="O68" i="4"/>
  <c r="P172" i="4"/>
  <c r="O172" i="4"/>
  <c r="P432" i="4"/>
  <c r="O432" i="4"/>
  <c r="P264" i="4"/>
  <c r="O264" i="4"/>
  <c r="P479" i="4"/>
  <c r="O479" i="4"/>
  <c r="P21" i="4"/>
  <c r="O21" i="4"/>
  <c r="P346" i="4"/>
  <c r="O346" i="4"/>
  <c r="P14" i="4"/>
  <c r="O14" i="4"/>
  <c r="P108" i="4"/>
  <c r="O108" i="4"/>
  <c r="P384" i="4"/>
  <c r="O384" i="4"/>
  <c r="P43" i="4"/>
  <c r="O43" i="4"/>
  <c r="P248" i="4"/>
  <c r="O248" i="4"/>
  <c r="P429" i="4"/>
  <c r="O429" i="4"/>
  <c r="P148" i="4"/>
  <c r="O148" i="4"/>
  <c r="P398" i="4"/>
  <c r="O398" i="4"/>
  <c r="P57" i="4"/>
  <c r="O57" i="4"/>
  <c r="P18" i="4"/>
  <c r="O18" i="4"/>
  <c r="P276" i="4"/>
  <c r="O276" i="4"/>
  <c r="P226" i="4"/>
  <c r="O226" i="4"/>
  <c r="P99" i="4"/>
  <c r="O99" i="4"/>
  <c r="P211" i="4"/>
  <c r="O211" i="4"/>
  <c r="P307" i="4"/>
  <c r="O307" i="4"/>
  <c r="P449" i="4"/>
  <c r="O449" i="4"/>
  <c r="P242" i="4"/>
  <c r="O242" i="4"/>
  <c r="P5" i="4"/>
  <c r="O5" i="4"/>
  <c r="P77" i="4"/>
  <c r="O77" i="4"/>
  <c r="P205" i="4"/>
  <c r="O205" i="4"/>
  <c r="P237" i="4"/>
  <c r="O237" i="4"/>
  <c r="P269" i="4"/>
  <c r="O269" i="4"/>
  <c r="P301" i="4"/>
  <c r="O301" i="4"/>
  <c r="P341" i="4"/>
  <c r="O341" i="4"/>
  <c r="P373" i="4"/>
  <c r="O373" i="4"/>
  <c r="P377" i="4"/>
  <c r="O377" i="4"/>
  <c r="P328" i="4"/>
  <c r="O328" i="4"/>
  <c r="P255" i="4"/>
  <c r="O255" i="4"/>
  <c r="P464" i="4"/>
  <c r="O464" i="4"/>
  <c r="P230" i="4"/>
  <c r="O230" i="4"/>
  <c r="P303" i="4"/>
  <c r="O303" i="4"/>
  <c r="P319" i="4"/>
  <c r="O319" i="4"/>
  <c r="P92" i="4"/>
  <c r="O92" i="4"/>
  <c r="P271" i="4"/>
  <c r="O271" i="4"/>
  <c r="P371" i="4"/>
  <c r="O371" i="4"/>
  <c r="P443" i="4"/>
  <c r="O443" i="4"/>
  <c r="P46" i="4"/>
  <c r="O46" i="4"/>
  <c r="P236" i="4"/>
  <c r="O236" i="4"/>
  <c r="P179" i="4"/>
  <c r="O179" i="4"/>
  <c r="P311" i="4"/>
  <c r="O311" i="4"/>
  <c r="P404" i="4"/>
  <c r="O404" i="4"/>
  <c r="P468" i="4"/>
  <c r="O468" i="4"/>
  <c r="P76" i="4"/>
  <c r="O76" i="4"/>
  <c r="P273" i="4"/>
  <c r="O273" i="4"/>
  <c r="P375" i="4"/>
  <c r="O375" i="4"/>
  <c r="P445" i="4"/>
  <c r="O445" i="4"/>
  <c r="P181" i="4"/>
  <c r="O181" i="4"/>
  <c r="P327" i="4"/>
  <c r="O327" i="4"/>
  <c r="P414" i="4"/>
  <c r="O414" i="4"/>
  <c r="P9" i="4"/>
  <c r="O9" i="4"/>
  <c r="P105" i="4"/>
  <c r="O105" i="4"/>
  <c r="P177" i="4"/>
  <c r="O177" i="4"/>
  <c r="P50" i="4"/>
  <c r="O50" i="4"/>
  <c r="P178" i="4"/>
  <c r="O178" i="4"/>
  <c r="P292" i="4"/>
  <c r="O292" i="4"/>
  <c r="P356" i="4"/>
  <c r="O356" i="4"/>
  <c r="P290" i="4"/>
  <c r="O290" i="4"/>
  <c r="P59" i="4"/>
  <c r="O59" i="4"/>
  <c r="P123" i="4"/>
  <c r="O123" i="4"/>
  <c r="P187" i="4"/>
  <c r="O187" i="4"/>
  <c r="P219" i="4"/>
  <c r="O219" i="4"/>
  <c r="P251" i="4"/>
  <c r="O251" i="4"/>
  <c r="P283" i="4"/>
  <c r="O283" i="4"/>
  <c r="P315" i="4"/>
  <c r="O315" i="4"/>
  <c r="P347" i="4"/>
  <c r="O347" i="4"/>
  <c r="P401" i="4"/>
  <c r="O401" i="4"/>
  <c r="P465" i="4"/>
  <c r="O465" i="4"/>
  <c r="P20" i="4"/>
  <c r="O20" i="4"/>
  <c r="P306" i="4"/>
  <c r="O306" i="4"/>
  <c r="P442" i="4"/>
  <c r="O442" i="4"/>
  <c r="P13" i="4"/>
  <c r="O13" i="4"/>
  <c r="P101" i="4"/>
  <c r="O101" i="4"/>
  <c r="P165" i="4"/>
  <c r="O165" i="4"/>
  <c r="P213" i="4"/>
  <c r="O213" i="4"/>
  <c r="P245" i="4"/>
  <c r="O245" i="4"/>
  <c r="P277" i="4"/>
  <c r="O277" i="4"/>
  <c r="P309" i="4"/>
  <c r="O309" i="4"/>
  <c r="P349" i="4"/>
  <c r="O349" i="4"/>
  <c r="P381" i="4"/>
  <c r="O381" i="4"/>
  <c r="P240" i="4"/>
  <c r="O240" i="4"/>
  <c r="P399" i="4"/>
  <c r="O399" i="4"/>
  <c r="P392" i="4"/>
  <c r="O392" i="4"/>
  <c r="P431" i="4"/>
  <c r="O431" i="4"/>
  <c r="P344" i="4"/>
  <c r="O344" i="4"/>
  <c r="P439" i="4"/>
  <c r="O439" i="4"/>
  <c r="P304" i="4"/>
  <c r="O304" i="4"/>
  <c r="P200" i="4"/>
  <c r="O200" i="4"/>
  <c r="P407" i="4"/>
  <c r="O407" i="4"/>
  <c r="K4" i="6"/>
  <c r="I17" i="1"/>
  <c r="J17" i="3"/>
  <c r="K17" i="3"/>
  <c r="J16" i="3"/>
  <c r="J15" i="3"/>
  <c r="K15" i="3"/>
  <c r="I17" i="3"/>
  <c r="I16" i="3"/>
  <c r="I15" i="3"/>
  <c r="K8" i="3"/>
  <c r="K8" i="2"/>
  <c r="J10" i="3"/>
  <c r="J9" i="3"/>
  <c r="J8" i="3"/>
  <c r="J8" i="2"/>
  <c r="I9" i="3"/>
  <c r="I8" i="3"/>
  <c r="I10" i="3"/>
  <c r="I8" i="2"/>
  <c r="J17" i="2"/>
  <c r="K17" i="2"/>
  <c r="J16" i="2"/>
  <c r="K16" i="2"/>
  <c r="J15" i="2"/>
  <c r="K15" i="2"/>
  <c r="I17" i="2"/>
  <c r="I16" i="2"/>
  <c r="I15" i="2"/>
  <c r="J10" i="2"/>
  <c r="K10" i="2"/>
  <c r="J9" i="2"/>
  <c r="K9" i="2"/>
  <c r="I10" i="2"/>
  <c r="I9" i="2"/>
  <c r="K10" i="1"/>
  <c r="J19" i="1"/>
  <c r="K19" i="1"/>
  <c r="J17" i="1"/>
  <c r="K17" i="1"/>
  <c r="I19" i="1"/>
  <c r="I12" i="1"/>
  <c r="J12" i="1"/>
  <c r="K12" i="1"/>
  <c r="J10" i="1"/>
  <c r="G3" i="6" l="1"/>
  <c r="K3" i="6" s="1"/>
  <c r="I11" i="6"/>
  <c r="G11" i="6"/>
  <c r="D12" i="6"/>
  <c r="C12" i="6"/>
  <c r="E12" i="6"/>
  <c r="J4" i="6"/>
  <c r="I12" i="6" s="1"/>
  <c r="C11" i="6" l="1"/>
  <c r="E11" i="6"/>
  <c r="D11" i="6"/>
  <c r="F11" i="6"/>
  <c r="G12" i="6"/>
  <c r="F12" i="6"/>
  <c r="K18" i="1"/>
  <c r="I11" i="1"/>
  <c r="J11" i="1"/>
  <c r="J18" i="1"/>
  <c r="I18" i="1"/>
  <c r="K11" i="1"/>
</calcChain>
</file>

<file path=xl/sharedStrings.xml><?xml version="1.0" encoding="utf-8"?>
<sst xmlns="http://schemas.openxmlformats.org/spreadsheetml/2006/main" count="671" uniqueCount="247">
  <si>
    <t>Portfolio</t>
  </si>
  <si>
    <t>Company / Issuer</t>
  </si>
  <si>
    <t>% of Net Assets</t>
  </si>
  <si>
    <t>Fund Category</t>
  </si>
  <si>
    <t>Hero MotoCorp Limited</t>
  </si>
  <si>
    <t>Samvardhana Motherson International Limited</t>
  </si>
  <si>
    <t>Schaeffler India Limited</t>
  </si>
  <si>
    <t>Endurance Technologies Limited</t>
  </si>
  <si>
    <t>Minda Corporation Limited</t>
  </si>
  <si>
    <t>Bharat Forge Ltd</t>
  </si>
  <si>
    <t>ZF Commercial Vehicle Control Systems India Limited</t>
  </si>
  <si>
    <t>Cummins India Ltd.</t>
  </si>
  <si>
    <t>CG Power and Industrial Solutions Limited</t>
  </si>
  <si>
    <t>Apar Industries Ltd</t>
  </si>
  <si>
    <t>Escorts Kubota Limited</t>
  </si>
  <si>
    <t>KEI Industries Ltd.</t>
  </si>
  <si>
    <t>Grindwell Norton Ltd.</t>
  </si>
  <si>
    <t>Suzlon Energy Ltd</t>
  </si>
  <si>
    <t>Lakshmi Machine Works Ltd.</t>
  </si>
  <si>
    <t>Kirloskar Oil Engines Limited</t>
  </si>
  <si>
    <t>Kaynes Technology India Limited</t>
  </si>
  <si>
    <t>Deepak Nitrite Limited</t>
  </si>
  <si>
    <t>Solar Industries India Limited</t>
  </si>
  <si>
    <t>Aarti Industries Ltd</t>
  </si>
  <si>
    <t>Linde India Limited</t>
  </si>
  <si>
    <t>Bayer Cropscience Limited</t>
  </si>
  <si>
    <t>The Ramco Cements Limited</t>
  </si>
  <si>
    <t>Dalmia Bharat Limited</t>
  </si>
  <si>
    <t>Dixon Technologies (India) Limited</t>
  </si>
  <si>
    <t>Voltas Ltd.</t>
  </si>
  <si>
    <t>Zomato Limited</t>
  </si>
  <si>
    <t>Aditya Birla Fashion and Retail Limited</t>
  </si>
  <si>
    <t>Vedant Fashions Limited</t>
  </si>
  <si>
    <t>Godrej Industries Ltd.</t>
  </si>
  <si>
    <t>Emami Ltd</t>
  </si>
  <si>
    <t>HDFC Bank Ltd.</t>
  </si>
  <si>
    <t>Indian Bank</t>
  </si>
  <si>
    <t>Nippon Life India Asset Management Limited</t>
  </si>
  <si>
    <t>State Bank of India</t>
  </si>
  <si>
    <t>L&amp;T Finance Limited</t>
  </si>
  <si>
    <t>LIC Housing Finance Ltd.</t>
  </si>
  <si>
    <t>REC Limited</t>
  </si>
  <si>
    <t>Power Finance Corporation Ltd</t>
  </si>
  <si>
    <t>Federal Bank Ltd.</t>
  </si>
  <si>
    <t>CRISIL Ltd.</t>
  </si>
  <si>
    <t>Max Financial Services Limited</t>
  </si>
  <si>
    <t>Piramal Enterprises Limited</t>
  </si>
  <si>
    <t>Century Textiles &amp; Industries Ltd.</t>
  </si>
  <si>
    <t>Max Healthcare Institute Limited</t>
  </si>
  <si>
    <t>Zydus Lifesciences Limited</t>
  </si>
  <si>
    <t>Biocon Ltd.</t>
  </si>
  <si>
    <t>Abbott India Ltd.</t>
  </si>
  <si>
    <t>Aurobindo Pharma Ltd.</t>
  </si>
  <si>
    <t>Alkem Laboratories Limited</t>
  </si>
  <si>
    <t>Gland Pharma Limited</t>
  </si>
  <si>
    <t>Persistent Systems Limited</t>
  </si>
  <si>
    <t>LTIMindtree Limited</t>
  </si>
  <si>
    <t>MphasiS Limited</t>
  </si>
  <si>
    <t>Jindal Steel &amp; Power Ltd</t>
  </si>
  <si>
    <t>Steel Authority of India Ltd.</t>
  </si>
  <si>
    <t>NMDC Ltd</t>
  </si>
  <si>
    <t>Jindal Stainless Limited</t>
  </si>
  <si>
    <t>Oil India Limited</t>
  </si>
  <si>
    <t>Hindustan Petroleum Corporation Ltd</t>
  </si>
  <si>
    <t>Coal India Limited</t>
  </si>
  <si>
    <t>Torrent Power Limited</t>
  </si>
  <si>
    <t>CESC Limited</t>
  </si>
  <si>
    <t>Anant Raj Limited</t>
  </si>
  <si>
    <t>Indus Towers Limited</t>
  </si>
  <si>
    <t>Bharti Hexacom Limited</t>
  </si>
  <si>
    <t>Page Industries Ltd.</t>
  </si>
  <si>
    <t>Large Cap</t>
  </si>
  <si>
    <t>Mid Cap</t>
  </si>
  <si>
    <t>Small Cap</t>
  </si>
  <si>
    <t>UNO Minda Limited</t>
  </si>
  <si>
    <t>Tata Motors Ltd.</t>
  </si>
  <si>
    <t>CIE Automotive India Limited</t>
  </si>
  <si>
    <t>Balkrishna Industries Ltd.</t>
  </si>
  <si>
    <t>TVS Motor Company Ltd.</t>
  </si>
  <si>
    <t>Automotive Axles Ltd.</t>
  </si>
  <si>
    <t>GrindweLl Norton Ltd.</t>
  </si>
  <si>
    <t>Astral Limited</t>
  </si>
  <si>
    <t>AIA Engineering Ltd.</t>
  </si>
  <si>
    <t>Hindustan Aeronautics Limited</t>
  </si>
  <si>
    <t>Polycab India Limited</t>
  </si>
  <si>
    <t>Bharat Heavy Electricals Ltd.</t>
  </si>
  <si>
    <t>Honeywell Automation India Ltd.</t>
  </si>
  <si>
    <t>Uniparts India Limited</t>
  </si>
  <si>
    <t>Harsha Engineers International Limited</t>
  </si>
  <si>
    <t>Gujarat Fluorochemicals Limited</t>
  </si>
  <si>
    <t>Tata Chemicals Ltd</t>
  </si>
  <si>
    <t>JK Lakshmi Cement Limited</t>
  </si>
  <si>
    <t>Kajaria Ceramics Ltd</t>
  </si>
  <si>
    <t>Crompton Greaves Consumer Electricals Limited</t>
  </si>
  <si>
    <t>Jubilant Foodworks Limited</t>
  </si>
  <si>
    <t>Triveni Engineering &amp; Industries Ltd</t>
  </si>
  <si>
    <t>L&amp;T Finance Holdings Limited</t>
  </si>
  <si>
    <t>IDFC Limited</t>
  </si>
  <si>
    <t>Punjab National Bank</t>
  </si>
  <si>
    <t>Mahindra &amp; Mahindra Financial Services Limited</t>
  </si>
  <si>
    <t>West Coast Paper Mills Limited</t>
  </si>
  <si>
    <t>Mankind Pharma Limited</t>
  </si>
  <si>
    <t>Birlasoft Limited</t>
  </si>
  <si>
    <t>NMDC Steel Limited</t>
  </si>
  <si>
    <t>Gujarat Gas Limited</t>
  </si>
  <si>
    <t>NLC India Limited</t>
  </si>
  <si>
    <t>NHPC Limited</t>
  </si>
  <si>
    <t>Oberoi Realty Limited</t>
  </si>
  <si>
    <t>VRL Logistics Limited</t>
  </si>
  <si>
    <t>Tata Communications Limited</t>
  </si>
  <si>
    <t>K.P.R. Mill Ltd.</t>
  </si>
  <si>
    <t>Maruti Suzuki India Ltd.</t>
  </si>
  <si>
    <t xml:space="preserve">ZF Commercial Vehicle Control </t>
  </si>
  <si>
    <t>Hero MotoCorp Ltd.</t>
  </si>
  <si>
    <t>Grindwell Norton Ltd</t>
  </si>
  <si>
    <t>Lakshmi Machine Works Ltd</t>
  </si>
  <si>
    <t>ABB India Limited</t>
  </si>
  <si>
    <t>Graphite India Ltd.</t>
  </si>
  <si>
    <t>Ashok Leyland Ltd.</t>
  </si>
  <si>
    <t>Thermax Ltd.</t>
  </si>
  <si>
    <t>Atul Ltd.</t>
  </si>
  <si>
    <t>Tata Chemicals Ltd.</t>
  </si>
  <si>
    <t>Solar Industries India Ltd</t>
  </si>
  <si>
    <t>Vinati Organics Ltd</t>
  </si>
  <si>
    <t>Bata India Ltd</t>
  </si>
  <si>
    <t>Voltas Ltd</t>
  </si>
  <si>
    <t>Jubilant Foodworks Ltd</t>
  </si>
  <si>
    <t>United Breweries Ltd</t>
  </si>
  <si>
    <t>Balrampur Chini Mills Ltd</t>
  </si>
  <si>
    <t>Federal Bank Ltd</t>
  </si>
  <si>
    <t>CRISIL Ltd</t>
  </si>
  <si>
    <t>Bank of Baroda</t>
  </si>
  <si>
    <t>LIC Housing Finance Ltd</t>
  </si>
  <si>
    <t>Bandhan Bank Limited</t>
  </si>
  <si>
    <t xml:space="preserve">Century Textiles &amp; Industries </t>
  </si>
  <si>
    <t>Fortis Healthcare Ltd</t>
  </si>
  <si>
    <t>Abbott India Ltd</t>
  </si>
  <si>
    <t>Infosys Limited</t>
  </si>
  <si>
    <t>Persistent Systems Ltd</t>
  </si>
  <si>
    <t>MphasiS Ltd</t>
  </si>
  <si>
    <t>Zee Entertainment Enterprises</t>
  </si>
  <si>
    <t>Gujarat Mineral Development Corporation Ltd.</t>
  </si>
  <si>
    <t>Oberoi Realty Ltd</t>
  </si>
  <si>
    <t>Arvind Ltd.</t>
  </si>
  <si>
    <t>P/B</t>
  </si>
  <si>
    <t>Gujarat Mineral Development Corporation Limited</t>
  </si>
  <si>
    <t>Growth</t>
  </si>
  <si>
    <t>Blend</t>
  </si>
  <si>
    <t>Value</t>
  </si>
  <si>
    <t>Category</t>
  </si>
  <si>
    <t>Mahindra Manulife Mid Cap Fund-Reg(G)</t>
  </si>
  <si>
    <t>NAV Date</t>
  </si>
  <si>
    <t>Nifty Midcap 150</t>
  </si>
  <si>
    <t>Daily Returns for Mahindra</t>
  </si>
  <si>
    <t>Daily Returns for Nifty Midcap 150</t>
  </si>
  <si>
    <t>Beta</t>
  </si>
  <si>
    <t>SMB</t>
  </si>
  <si>
    <t>HML</t>
  </si>
  <si>
    <t>WML</t>
  </si>
  <si>
    <t>Return on Portfolio</t>
  </si>
  <si>
    <t>2024 - 23</t>
  </si>
  <si>
    <t>2023 - 22</t>
  </si>
  <si>
    <t>Risk Free Rate</t>
  </si>
  <si>
    <t>Return on Market</t>
  </si>
  <si>
    <t>Average</t>
  </si>
  <si>
    <t>Percentage</t>
  </si>
  <si>
    <t xml:space="preserve">S.D </t>
  </si>
  <si>
    <t>Average Rp</t>
  </si>
  <si>
    <t>Average Rm</t>
  </si>
  <si>
    <t>Average S.D</t>
  </si>
  <si>
    <t>Rp-Rf</t>
  </si>
  <si>
    <t>Rm-Rf</t>
  </si>
  <si>
    <t>Year</t>
  </si>
  <si>
    <t>Rp</t>
  </si>
  <si>
    <t>Rm</t>
  </si>
  <si>
    <t>Sharpe</t>
  </si>
  <si>
    <t>RF</t>
  </si>
  <si>
    <t>Rp-Rm</t>
  </si>
  <si>
    <t>Rm - 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</si>
  <si>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</si>
  <si>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</si>
  <si>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</si>
  <si>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</si>
  <si>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</si>
  <si>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</si>
  <si>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</si>
  <si>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</si>
  <si>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</si>
  <si>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</si>
  <si>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</si>
  <si>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</si>
  <si>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</si>
  <si>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</si>
  <si>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</si>
  <si>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</si>
  <si>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</si>
  <si>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</si>
  <si>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</si>
  <si>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</si>
  <si>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</si>
  <si>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</si>
  <si>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</si>
  <si>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</si>
  <si>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2024-23</t>
  </si>
  <si>
    <t>2023-22</t>
  </si>
  <si>
    <t>Three factor</t>
  </si>
  <si>
    <t>Four Factor</t>
  </si>
  <si>
    <t>Treynor</t>
  </si>
  <si>
    <t>Jensen One factor</t>
  </si>
  <si>
    <t>Downside Deviation</t>
  </si>
  <si>
    <t>Sortino Ratio</t>
  </si>
  <si>
    <t>One factor</t>
  </si>
  <si>
    <t>One-Year Bond Yield Rate</t>
  </si>
  <si>
    <t>Name</t>
  </si>
  <si>
    <t>JGU ID</t>
  </si>
  <si>
    <t>Group Number</t>
  </si>
  <si>
    <t>Project Title</t>
  </si>
  <si>
    <t>Category of Scheme</t>
  </si>
  <si>
    <t>Choosen Scheme Name</t>
  </si>
  <si>
    <t>Index</t>
  </si>
  <si>
    <t>Submission Date</t>
  </si>
  <si>
    <t>References</t>
  </si>
  <si>
    <t>Neha Chowdary Ananthaneni</t>
  </si>
  <si>
    <t>Mid Cap Fund</t>
  </si>
  <si>
    <t>Mahindra Manulife Midcap Fund</t>
  </si>
  <si>
    <t>NIFTY MIDCAP 150</t>
  </si>
  <si>
    <t>11th November 2024</t>
  </si>
  <si>
    <t>investing.com</t>
  </si>
  <si>
    <t>mahindramanulife.com</t>
  </si>
  <si>
    <t>amfiindia.com</t>
  </si>
  <si>
    <t>Comments</t>
  </si>
  <si>
    <t>Style Map</t>
  </si>
  <si>
    <t>Ratios</t>
  </si>
  <si>
    <r>
      <rPr>
        <b/>
        <sz val="11"/>
        <color theme="1"/>
        <rFont val="Aptos Narrow"/>
        <family val="2"/>
        <scheme val="minor"/>
      </rPr>
      <t>Performance Overview:</t>
    </r>
    <r>
      <rPr>
        <sz val="11"/>
        <color theme="1"/>
        <rFont val="Aptos Narrow"/>
        <family val="2"/>
        <scheme val="minor"/>
      </rPr>
      <t xml:space="preserve"> Mahindra Manulife saw a strong rebound in 2024-23 with a return of 0.6236 after experiencing negative performance (-0.0349) in 2023-22. The average return on portfolio (Rp) aligns closely with the market return in both years.</t>
    </r>
  </si>
  <si>
    <t>Risk-Adjusted Metrics:</t>
  </si>
  <si>
    <r>
      <rPr>
        <u/>
        <sz val="11"/>
        <color theme="1"/>
        <rFont val="Aptos Narrow"/>
        <family val="2"/>
        <scheme val="minor"/>
      </rPr>
      <t>Sharpe Ratio:</t>
    </r>
    <r>
      <rPr>
        <sz val="11"/>
        <color theme="1"/>
        <rFont val="Aptos Narrow"/>
        <family val="2"/>
        <scheme val="minor"/>
      </rPr>
      <t xml:space="preserve"> The Sharpe ratio improved significantly from -0.006 in 2023-22 to 0.035 in 2024-23, indicating a better reward-to-variability ratio over the recent period.</t>
    </r>
  </si>
  <si>
    <r>
      <rPr>
        <u/>
        <sz val="11"/>
        <color theme="1"/>
        <rFont val="Aptos Narrow"/>
        <family val="2"/>
        <scheme val="minor"/>
      </rPr>
      <t>Treynor Ratio:</t>
    </r>
    <r>
      <rPr>
        <sz val="11"/>
        <color theme="1"/>
        <rFont val="Aptos Narrow"/>
        <family val="2"/>
        <scheme val="minor"/>
      </rPr>
      <t xml:space="preserve"> A positive Treynor ratio of 0.576 in 2024-23 versus a negative -0.103 in 2023-22 highlights enhanced performance against systematic risk in the latter year.</t>
    </r>
  </si>
  <si>
    <r>
      <rPr>
        <u/>
        <sz val="11"/>
        <color theme="1"/>
        <rFont val="Aptos Narrow"/>
        <family val="2"/>
        <scheme val="minor"/>
      </rPr>
      <t>Sortino Ratio</t>
    </r>
    <r>
      <rPr>
        <sz val="11"/>
        <color theme="1"/>
        <rFont val="Aptos Narrow"/>
        <family val="2"/>
        <scheme val="minor"/>
      </rPr>
      <t>: The Sortino ratio surged to 65.66 in 2024-23, outperforming all other funds, suggesting this fund managed downside risks exceptionally well relative to returns.</t>
    </r>
  </si>
  <si>
    <t>Overall, the fund has demonstrated a gradual shift towards Growth stocks over the years.</t>
  </si>
  <si>
    <r>
      <t>2024-23:</t>
    </r>
    <r>
      <rPr>
        <sz val="11"/>
        <color theme="1"/>
        <rFont val="Aptos Narrow"/>
        <family val="2"/>
        <scheme val="minor"/>
      </rPr>
      <t xml:space="preserve"> The fund was heavily invested in Growth stocks, with a significant allocation in Mid-Cap Growth stocks.</t>
    </r>
  </si>
  <si>
    <r>
      <t>2023-22:</t>
    </r>
    <r>
      <rPr>
        <sz val="11"/>
        <color theme="1"/>
        <rFont val="Aptos Narrow"/>
        <family val="2"/>
        <scheme val="minor"/>
      </rPr>
      <t xml:space="preserve"> This year saw a more balanced approach, with a slight decrease in Growth allocation and an increase in Blend stocks.</t>
    </r>
  </si>
  <si>
    <r>
      <t>2022-21:</t>
    </r>
    <r>
      <rPr>
        <sz val="11"/>
        <color theme="1"/>
        <rFont val="Aptos Narrow"/>
        <family val="2"/>
        <scheme val="minor"/>
      </rPr>
      <t xml:space="preserve"> The fund further diversified its style exposure, with a notable increase in Blend and Value stocks across all cap sizes.</t>
    </r>
  </si>
  <si>
    <t>This evolution suggests a more conservative approach in recent years, with a focus on mitigating risk and potentially seeking opportunities in undervalued stocks.</t>
  </si>
  <si>
    <r>
      <rPr>
        <b/>
        <sz val="11"/>
        <color theme="1"/>
        <rFont val="Aptos Narrow"/>
        <family val="2"/>
        <scheme val="minor"/>
      </rPr>
      <t>Comparison:</t>
    </r>
    <r>
      <rPr>
        <sz val="11"/>
        <color theme="1"/>
        <rFont val="Aptos Narrow"/>
        <family val="2"/>
        <scheme val="minor"/>
      </rPr>
      <t xml:space="preserve"> Compared to other funds, Mahindra Manulife Midcap showed the most significant recovery, especially in downside protection (as indicated by Sortino). Its higher beta (0.959) suggests a marginally higher sensitivity to market movements.</t>
    </r>
  </si>
  <si>
    <t>Based on numbers</t>
  </si>
  <si>
    <t>Based on weights</t>
  </si>
  <si>
    <t>Risk adjusted performance metrics and 
style map analysis of midcap mutual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</si>
</sst>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7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4" fontId="1" fillId="0" borderId="0" xfId="0" applyNumberFormat="1" applyFont="1"/>
    <xf numFmtId="0" fontId="0" fillId="0" borderId="0" xfId="1" applyNumberFormat="1" applyFont="1"/>
    <xf numFmtId="0" fontId="0" fillId="0" borderId="0" xfId="1" quotePrefix="1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left"/>
    </xf>
    <xf numFmtId="0" fontId="1" fillId="3" borderId="3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4" borderId="0" xfId="0" applyFon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CE1D-B5AD-4428-8B77-F9355304B8DC}">
  <dimension ref="C3:H20"/>
  <sheetViews>
    <sheetView tabSelected="1" workbookViewId="0">
      <selection activeCell="F12" sqref="F12"/>
    </sheetView>
  </sheetViews>
  <sheetFormatPr defaultRowHeight="14.5" x14ac:dyDescent="0.35"/>
  <cols>
    <col min="3" max="3" width="20.81640625" bestFit="1" customWidth="1"/>
    <col min="4" max="4" width="33.81640625" customWidth="1"/>
    <col min="7" max="7" width="10" bestFit="1" customWidth="1"/>
  </cols>
  <sheetData>
    <row r="3" spans="3:8" x14ac:dyDescent="0.35">
      <c r="C3" s="1" t="s">
        <v>213</v>
      </c>
      <c r="D3" t="s">
        <v>222</v>
      </c>
      <c r="G3" s="1" t="s">
        <v>230</v>
      </c>
    </row>
    <row r="4" spans="3:8" x14ac:dyDescent="0.35">
      <c r="C4" s="1" t="s">
        <v>214</v>
      </c>
      <c r="D4" s="18">
        <v>21020366</v>
      </c>
      <c r="G4" s="1" t="s">
        <v>231</v>
      </c>
      <c r="H4" t="s">
        <v>238</v>
      </c>
    </row>
    <row r="5" spans="3:8" x14ac:dyDescent="0.35">
      <c r="C5" s="1" t="s">
        <v>215</v>
      </c>
      <c r="D5" s="18">
        <v>3</v>
      </c>
      <c r="H5" s="21"/>
    </row>
    <row r="6" spans="3:8" x14ac:dyDescent="0.35">
      <c r="C6" s="1"/>
      <c r="H6" s="22" t="s">
        <v>239</v>
      </c>
    </row>
    <row r="7" spans="3:8" ht="26" customHeight="1" x14ac:dyDescent="0.35">
      <c r="C7" s="1" t="s">
        <v>216</v>
      </c>
      <c r="D7" s="24" t="s">
        <v>246</v>
      </c>
      <c r="H7" s="22" t="s">
        <v>240</v>
      </c>
    </row>
    <row r="8" spans="3:8" x14ac:dyDescent="0.35">
      <c r="C8" s="1" t="s">
        <v>217</v>
      </c>
      <c r="D8" t="s">
        <v>223</v>
      </c>
      <c r="H8" s="22" t="s">
        <v>241</v>
      </c>
    </row>
    <row r="9" spans="3:8" x14ac:dyDescent="0.35">
      <c r="C9" s="1" t="s">
        <v>218</v>
      </c>
      <c r="D9" t="s">
        <v>224</v>
      </c>
    </row>
    <row r="10" spans="3:8" x14ac:dyDescent="0.35">
      <c r="C10" s="1" t="s">
        <v>219</v>
      </c>
      <c r="D10" t="s">
        <v>225</v>
      </c>
      <c r="H10" t="s">
        <v>242</v>
      </c>
    </row>
    <row r="11" spans="3:8" x14ac:dyDescent="0.35">
      <c r="C11" s="1" t="s">
        <v>220</v>
      </c>
      <c r="D11" t="s">
        <v>226</v>
      </c>
    </row>
    <row r="12" spans="3:8" x14ac:dyDescent="0.35">
      <c r="C12" s="1"/>
    </row>
    <row r="13" spans="3:8" x14ac:dyDescent="0.35">
      <c r="C13" s="1" t="s">
        <v>221</v>
      </c>
      <c r="D13" t="s">
        <v>227</v>
      </c>
    </row>
    <row r="14" spans="3:8" x14ac:dyDescent="0.35">
      <c r="D14" t="s">
        <v>228</v>
      </c>
    </row>
    <row r="15" spans="3:8" x14ac:dyDescent="0.35">
      <c r="D15" t="s">
        <v>229</v>
      </c>
      <c r="G15" s="1" t="s">
        <v>232</v>
      </c>
      <c r="H15" t="s">
        <v>233</v>
      </c>
    </row>
    <row r="16" spans="3:8" x14ac:dyDescent="0.35">
      <c r="H16" s="1" t="s">
        <v>234</v>
      </c>
    </row>
    <row r="17" spans="8:8" x14ac:dyDescent="0.35">
      <c r="H17" t="s">
        <v>235</v>
      </c>
    </row>
    <row r="18" spans="8:8" x14ac:dyDescent="0.35">
      <c r="H18" t="s">
        <v>236</v>
      </c>
    </row>
    <row r="19" spans="8:8" x14ac:dyDescent="0.35">
      <c r="H19" t="s">
        <v>237</v>
      </c>
    </row>
    <row r="20" spans="8:8" x14ac:dyDescent="0.35">
      <c r="H20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189E-C73C-4B03-87CE-B89B1F9D23ED}">
  <dimension ref="A2:K70"/>
  <sheetViews>
    <sheetView topLeftCell="A5" workbookViewId="0">
      <selection activeCell="H14" sqref="H14"/>
    </sheetView>
  </sheetViews>
  <sheetFormatPr defaultRowHeight="14.5" x14ac:dyDescent="0.35"/>
  <cols>
    <col min="2" max="2" width="44.26953125" bestFit="1" customWidth="1"/>
    <col min="3" max="3" width="13.453125" bestFit="1" customWidth="1"/>
    <col min="4" max="4" width="12.453125" bestFit="1" customWidth="1"/>
    <col min="8" max="8" width="9.36328125" bestFit="1" customWidth="1"/>
  </cols>
  <sheetData>
    <row r="2" spans="1:11" x14ac:dyDescent="0.35">
      <c r="A2" s="1" t="s">
        <v>0</v>
      </c>
      <c r="B2" s="2">
        <v>45444</v>
      </c>
      <c r="C2" s="1"/>
      <c r="D2" s="1"/>
      <c r="E2" s="1"/>
    </row>
    <row r="3" spans="1:11" x14ac:dyDescent="0.35">
      <c r="A3" s="1"/>
      <c r="B3" s="1" t="s">
        <v>1</v>
      </c>
      <c r="C3" s="1" t="s">
        <v>2</v>
      </c>
      <c r="D3" s="1" t="s">
        <v>3</v>
      </c>
      <c r="E3" s="1" t="s">
        <v>144</v>
      </c>
      <c r="F3" s="1" t="s">
        <v>149</v>
      </c>
    </row>
    <row r="4" spans="1:11" x14ac:dyDescent="0.35">
      <c r="A4">
        <v>1</v>
      </c>
      <c r="B4" t="s">
        <v>28</v>
      </c>
      <c r="C4">
        <v>1.64</v>
      </c>
      <c r="D4" t="s">
        <v>72</v>
      </c>
      <c r="E4">
        <v>51.36</v>
      </c>
      <c r="F4" t="str">
        <f>IF(E4 &gt; 4.51, "Growth", IF(E4 &lt; 1.8, "Value", "Blend"))</f>
        <v>Growth</v>
      </c>
    </row>
    <row r="5" spans="1:11" x14ac:dyDescent="0.35">
      <c r="A5">
        <v>2</v>
      </c>
      <c r="B5" t="s">
        <v>22</v>
      </c>
      <c r="C5">
        <v>1.1299999999999999</v>
      </c>
      <c r="D5" t="s">
        <v>72</v>
      </c>
      <c r="E5">
        <v>38.630000000000003</v>
      </c>
      <c r="F5" t="str">
        <f>IF(E5 &gt; 4.51, "Growth", IF(E5 &lt; 1.8, "Value", "Blend"))</f>
        <v>Growth</v>
      </c>
      <c r="I5" s="4"/>
    </row>
    <row r="6" spans="1:11" x14ac:dyDescent="0.35">
      <c r="A6">
        <v>3</v>
      </c>
      <c r="B6" t="s">
        <v>12</v>
      </c>
      <c r="C6">
        <v>2.0099999999999998</v>
      </c>
      <c r="D6" t="s">
        <v>72</v>
      </c>
      <c r="E6">
        <v>33.08</v>
      </c>
      <c r="F6" t="str">
        <f t="shared" ref="F6:F68" si="0">IF(E6 &gt; 4.51, "Growth", IF(E6 &lt; 1.8, "Value", "Blend"))</f>
        <v>Growth</v>
      </c>
    </row>
    <row r="7" spans="1:11" x14ac:dyDescent="0.35">
      <c r="A7">
        <v>4</v>
      </c>
      <c r="B7" t="s">
        <v>70</v>
      </c>
      <c r="C7">
        <v>0.91</v>
      </c>
      <c r="D7" t="s">
        <v>72</v>
      </c>
      <c r="E7">
        <v>29.87</v>
      </c>
      <c r="F7" t="str">
        <f t="shared" si="0"/>
        <v>Growth</v>
      </c>
      <c r="H7" s="1" t="s">
        <v>244</v>
      </c>
    </row>
    <row r="8" spans="1:11" x14ac:dyDescent="0.35">
      <c r="A8">
        <v>5</v>
      </c>
      <c r="B8" t="s">
        <v>44</v>
      </c>
      <c r="C8">
        <v>1.08</v>
      </c>
      <c r="D8" t="s">
        <v>72</v>
      </c>
      <c r="E8">
        <v>23.64</v>
      </c>
      <c r="F8" t="str">
        <f t="shared" si="0"/>
        <v>Growth</v>
      </c>
    </row>
    <row r="9" spans="1:11" x14ac:dyDescent="0.35">
      <c r="A9">
        <v>6</v>
      </c>
      <c r="B9" t="s">
        <v>24</v>
      </c>
      <c r="C9">
        <v>0.87</v>
      </c>
      <c r="D9" t="s">
        <v>72</v>
      </c>
      <c r="E9">
        <v>20.6</v>
      </c>
      <c r="F9" t="str">
        <f t="shared" si="0"/>
        <v>Growth</v>
      </c>
      <c r="H9" s="17"/>
      <c r="I9" s="19" t="s">
        <v>148</v>
      </c>
      <c r="J9" s="19" t="s">
        <v>147</v>
      </c>
      <c r="K9" s="19" t="s">
        <v>146</v>
      </c>
    </row>
    <row r="10" spans="1:11" x14ac:dyDescent="0.35">
      <c r="A10">
        <v>7</v>
      </c>
      <c r="B10" t="s">
        <v>17</v>
      </c>
      <c r="C10">
        <v>1.01</v>
      </c>
      <c r="D10" t="s">
        <v>72</v>
      </c>
      <c r="E10">
        <v>19.91</v>
      </c>
      <c r="F10" t="str">
        <f t="shared" si="0"/>
        <v>Growth</v>
      </c>
      <c r="H10" s="20" t="s">
        <v>71</v>
      </c>
      <c r="I10" s="17">
        <f>COUNTIFS($D$4:$D$70, H10, $F$4:$F$70, I9)</f>
        <v>0</v>
      </c>
      <c r="J10" s="17">
        <f>COUNTIFS($D$4:$D$70, H10, $F$4:$F$70, J9)</f>
        <v>6</v>
      </c>
      <c r="K10" s="17">
        <f>COUNTIFS($D$4:$D$70, H10, $F$4:$F$70, K9)</f>
        <v>5</v>
      </c>
    </row>
    <row r="11" spans="1:11" x14ac:dyDescent="0.35">
      <c r="A11">
        <v>8</v>
      </c>
      <c r="B11" t="s">
        <v>33</v>
      </c>
      <c r="C11">
        <v>1.61</v>
      </c>
      <c r="D11" t="s">
        <v>72</v>
      </c>
      <c r="E11">
        <v>18.989999999999998</v>
      </c>
      <c r="F11" t="str">
        <f t="shared" si="0"/>
        <v>Growth</v>
      </c>
      <c r="H11" s="20" t="s">
        <v>72</v>
      </c>
      <c r="I11" s="17">
        <f>COUNTIFS($D$4:$D$70, H11, $F$4:$F$70, I9)</f>
        <v>7</v>
      </c>
      <c r="J11" s="17">
        <f>COUNTIFS($D$4:$D$70, H11, $F$4:$F$70, J9)</f>
        <v>6</v>
      </c>
      <c r="K11" s="17">
        <f>COUNTIFS($D$4:$D$70, H11, $F$4:$F$70, K9)</f>
        <v>28</v>
      </c>
    </row>
    <row r="12" spans="1:11" x14ac:dyDescent="0.35">
      <c r="A12">
        <v>9</v>
      </c>
      <c r="B12" t="s">
        <v>11</v>
      </c>
      <c r="C12">
        <v>2.0699999999999998</v>
      </c>
      <c r="D12" t="s">
        <v>72</v>
      </c>
      <c r="E12">
        <v>17.93</v>
      </c>
      <c r="F12" t="str">
        <f t="shared" si="0"/>
        <v>Growth</v>
      </c>
      <c r="H12" s="20" t="s">
        <v>73</v>
      </c>
      <c r="I12" s="17">
        <f>COUNTIFS($D$4:$D$70, H12, $F$4:$F$70, I9)</f>
        <v>1</v>
      </c>
      <c r="J12" s="17">
        <f>COUNTIFS($D$4:$D$70, H12, $F$4:$F$70, J9)</f>
        <v>3</v>
      </c>
      <c r="K12" s="17">
        <f>COUNTIFS($D$4:$D$70, H12, $F$4:$F$70, K9)</f>
        <v>11</v>
      </c>
    </row>
    <row r="13" spans="1:11" x14ac:dyDescent="0.35">
      <c r="A13">
        <v>10</v>
      </c>
      <c r="B13" t="s">
        <v>64</v>
      </c>
      <c r="C13">
        <v>0.74</v>
      </c>
      <c r="D13" t="s">
        <v>71</v>
      </c>
      <c r="E13">
        <v>16.829999999999998</v>
      </c>
      <c r="F13" t="str">
        <f t="shared" si="0"/>
        <v>Growth</v>
      </c>
      <c r="H13" s="1"/>
    </row>
    <row r="14" spans="1:11" x14ac:dyDescent="0.35">
      <c r="A14">
        <v>11</v>
      </c>
      <c r="B14" t="s">
        <v>32</v>
      </c>
      <c r="C14">
        <v>0.73</v>
      </c>
      <c r="D14" t="s">
        <v>73</v>
      </c>
      <c r="E14">
        <v>16.010000000000002</v>
      </c>
      <c r="F14" t="str">
        <f t="shared" si="0"/>
        <v>Growth</v>
      </c>
      <c r="H14" s="1" t="s">
        <v>245</v>
      </c>
    </row>
    <row r="15" spans="1:11" x14ac:dyDescent="0.35">
      <c r="A15">
        <v>12</v>
      </c>
      <c r="B15" t="s">
        <v>6</v>
      </c>
      <c r="C15">
        <v>1.79</v>
      </c>
      <c r="D15" t="s">
        <v>72</v>
      </c>
      <c r="E15">
        <v>15.98</v>
      </c>
      <c r="F15" t="str">
        <f t="shared" si="0"/>
        <v>Growth</v>
      </c>
    </row>
    <row r="16" spans="1:11" x14ac:dyDescent="0.35">
      <c r="A16">
        <v>13</v>
      </c>
      <c r="B16" t="s">
        <v>51</v>
      </c>
      <c r="C16">
        <v>1.35</v>
      </c>
      <c r="D16" t="s">
        <v>72</v>
      </c>
      <c r="E16">
        <v>15.88</v>
      </c>
      <c r="F16" t="str">
        <f t="shared" si="0"/>
        <v>Growth</v>
      </c>
      <c r="H16" s="17"/>
      <c r="I16" s="19" t="s">
        <v>148</v>
      </c>
      <c r="J16" s="19" t="s">
        <v>147</v>
      </c>
      <c r="K16" s="19" t="s">
        <v>146</v>
      </c>
    </row>
    <row r="17" spans="1:11" x14ac:dyDescent="0.35">
      <c r="A17">
        <v>14</v>
      </c>
      <c r="B17" t="s">
        <v>16</v>
      </c>
      <c r="C17">
        <v>1.08</v>
      </c>
      <c r="D17" t="s">
        <v>73</v>
      </c>
      <c r="E17">
        <v>14.76</v>
      </c>
      <c r="F17" t="str">
        <f t="shared" si="0"/>
        <v>Growth</v>
      </c>
      <c r="H17" s="20" t="s">
        <v>71</v>
      </c>
      <c r="I17" s="17">
        <f>SUMIFS($C$4:$C$70, $D$4:$D$70, $H$17, $F$4:$F$70, I16)</f>
        <v>0</v>
      </c>
      <c r="J17" s="17">
        <f>SUMIFS($C$4:$C$70, $D$4:$D$70, $H$17, $F$4:$F$70, J16)</f>
        <v>11.85</v>
      </c>
      <c r="K17" s="17">
        <f>SUMIFS($C$4:$C$70, $D$4:$D$70, $H$17, $F$4:$F$70, K16)</f>
        <v>10.1</v>
      </c>
    </row>
    <row r="18" spans="1:11" x14ac:dyDescent="0.35">
      <c r="A18">
        <v>15</v>
      </c>
      <c r="B18" t="s">
        <v>55</v>
      </c>
      <c r="C18">
        <v>3.28</v>
      </c>
      <c r="D18" t="s">
        <v>72</v>
      </c>
      <c r="E18">
        <v>13.69</v>
      </c>
      <c r="F18" t="str">
        <f t="shared" si="0"/>
        <v>Growth</v>
      </c>
      <c r="H18" s="20" t="s">
        <v>72</v>
      </c>
      <c r="I18" s="17">
        <f>SUMIFS($C$4:$C$70, $D$4:$D$70, $H$18, $F$4:$F$70, I16)</f>
        <v>10.69</v>
      </c>
      <c r="J18" s="17">
        <f>SUMIFS($C$4:$C$70, $D$4:$D$70, $H$18, $F$4:$F$70, J16)</f>
        <v>8.9600000000000009</v>
      </c>
      <c r="K18" s="17">
        <f>SUMIFS($C$4:$C$70, $D$4:$D$70, $H$18, $F$4:$F$70, K16)</f>
        <v>41.199999999999982</v>
      </c>
    </row>
    <row r="19" spans="1:11" x14ac:dyDescent="0.35">
      <c r="A19">
        <v>16</v>
      </c>
      <c r="B19" t="s">
        <v>37</v>
      </c>
      <c r="C19">
        <v>2.02</v>
      </c>
      <c r="D19" t="s">
        <v>72</v>
      </c>
      <c r="E19">
        <v>12.91</v>
      </c>
      <c r="F19" t="str">
        <f t="shared" si="0"/>
        <v>Growth</v>
      </c>
      <c r="H19" s="20" t="s">
        <v>73</v>
      </c>
      <c r="I19" s="17">
        <f>SUMIFS($C$4:$C$70, $D$4:$D$70, $H$19, $F$4:$F$70, I16)</f>
        <v>0.65</v>
      </c>
      <c r="J19" s="17">
        <f>SUMIFS($C$4:$C$70, $D$4:$D$70, $H$19, $F$4:$F$70, J16)</f>
        <v>2.62</v>
      </c>
      <c r="K19" s="17">
        <f>SUMIFS($C$4:$C$70, $D$4:$D$70, $H$19, $F$4:$F$70, K16)</f>
        <v>9.620000000000001</v>
      </c>
    </row>
    <row r="20" spans="1:11" x14ac:dyDescent="0.35">
      <c r="A20">
        <v>17</v>
      </c>
      <c r="B20" t="s">
        <v>15</v>
      </c>
      <c r="C20">
        <v>1.23</v>
      </c>
      <c r="D20" t="s">
        <v>72</v>
      </c>
      <c r="E20">
        <v>12.68</v>
      </c>
      <c r="F20" t="str">
        <f t="shared" si="0"/>
        <v>Growth</v>
      </c>
    </row>
    <row r="21" spans="1:11" x14ac:dyDescent="0.35">
      <c r="A21">
        <v>18</v>
      </c>
      <c r="B21" t="s">
        <v>34</v>
      </c>
      <c r="C21">
        <v>0.9</v>
      </c>
      <c r="D21" t="s">
        <v>73</v>
      </c>
      <c r="E21">
        <v>12.62</v>
      </c>
      <c r="F21" t="str">
        <f t="shared" si="0"/>
        <v>Growth</v>
      </c>
    </row>
    <row r="22" spans="1:11" x14ac:dyDescent="0.35">
      <c r="A22">
        <v>19</v>
      </c>
      <c r="B22" t="s">
        <v>48</v>
      </c>
      <c r="C22">
        <v>3.08</v>
      </c>
      <c r="D22" t="s">
        <v>72</v>
      </c>
      <c r="E22">
        <v>11.93</v>
      </c>
      <c r="F22" t="str">
        <f t="shared" si="0"/>
        <v>Growth</v>
      </c>
    </row>
    <row r="23" spans="1:11" x14ac:dyDescent="0.35">
      <c r="A23">
        <v>20</v>
      </c>
      <c r="B23" t="s">
        <v>21</v>
      </c>
      <c r="C23">
        <v>1.74</v>
      </c>
      <c r="D23" t="s">
        <v>72</v>
      </c>
      <c r="E23">
        <v>11.55</v>
      </c>
      <c r="F23" t="str">
        <f t="shared" si="0"/>
        <v>Growth</v>
      </c>
    </row>
    <row r="24" spans="1:11" x14ac:dyDescent="0.35">
      <c r="A24">
        <v>21</v>
      </c>
      <c r="B24" t="s">
        <v>25</v>
      </c>
      <c r="C24">
        <v>0.62</v>
      </c>
      <c r="D24" t="s">
        <v>73</v>
      </c>
      <c r="E24">
        <v>10.64</v>
      </c>
      <c r="F24" t="str">
        <f t="shared" si="0"/>
        <v>Growth</v>
      </c>
    </row>
    <row r="25" spans="1:11" x14ac:dyDescent="0.35">
      <c r="A25">
        <v>22</v>
      </c>
      <c r="B25" t="s">
        <v>10</v>
      </c>
      <c r="C25">
        <v>0.81</v>
      </c>
      <c r="D25" t="s">
        <v>72</v>
      </c>
      <c r="E25">
        <v>10.57</v>
      </c>
      <c r="F25" t="str">
        <f t="shared" si="0"/>
        <v>Growth</v>
      </c>
    </row>
    <row r="26" spans="1:11" x14ac:dyDescent="0.35">
      <c r="A26">
        <v>23</v>
      </c>
      <c r="B26" t="s">
        <v>20</v>
      </c>
      <c r="C26">
        <v>0.54</v>
      </c>
      <c r="D26" t="s">
        <v>73</v>
      </c>
      <c r="E26">
        <v>10.14</v>
      </c>
      <c r="F26" t="str">
        <f t="shared" si="0"/>
        <v>Growth</v>
      </c>
    </row>
    <row r="27" spans="1:11" x14ac:dyDescent="0.35">
      <c r="A27">
        <v>24</v>
      </c>
      <c r="B27" t="s">
        <v>7</v>
      </c>
      <c r="C27">
        <v>1.4</v>
      </c>
      <c r="D27" t="s">
        <v>72</v>
      </c>
      <c r="E27">
        <v>9.9</v>
      </c>
      <c r="F27" t="str">
        <f t="shared" si="0"/>
        <v>Growth</v>
      </c>
    </row>
    <row r="28" spans="1:11" x14ac:dyDescent="0.35">
      <c r="A28">
        <v>25</v>
      </c>
      <c r="B28" t="s">
        <v>13</v>
      </c>
      <c r="C28">
        <v>1.47</v>
      </c>
      <c r="D28" t="s">
        <v>72</v>
      </c>
      <c r="E28">
        <v>9.1999999999999993</v>
      </c>
      <c r="F28" t="str">
        <f t="shared" si="0"/>
        <v>Growth</v>
      </c>
    </row>
    <row r="29" spans="1:11" x14ac:dyDescent="0.35">
      <c r="A29">
        <v>26</v>
      </c>
      <c r="B29" t="s">
        <v>9</v>
      </c>
      <c r="C29">
        <v>1.28</v>
      </c>
      <c r="D29" t="s">
        <v>72</v>
      </c>
      <c r="E29">
        <v>9.07</v>
      </c>
      <c r="F29" t="str">
        <f t="shared" si="0"/>
        <v>Growth</v>
      </c>
    </row>
    <row r="30" spans="1:11" x14ac:dyDescent="0.35">
      <c r="A30">
        <v>27</v>
      </c>
      <c r="B30" t="s">
        <v>56</v>
      </c>
      <c r="C30">
        <v>2.8</v>
      </c>
      <c r="D30" t="s">
        <v>71</v>
      </c>
      <c r="E30">
        <v>8.9</v>
      </c>
      <c r="F30" t="str">
        <f t="shared" si="0"/>
        <v>Growth</v>
      </c>
    </row>
    <row r="31" spans="1:11" x14ac:dyDescent="0.35">
      <c r="A31">
        <v>28</v>
      </c>
      <c r="B31" t="s">
        <v>57</v>
      </c>
      <c r="C31">
        <v>1.37</v>
      </c>
      <c r="D31" t="s">
        <v>72</v>
      </c>
      <c r="E31">
        <v>8.1199999999999992</v>
      </c>
      <c r="F31" t="str">
        <f t="shared" si="0"/>
        <v>Growth</v>
      </c>
    </row>
    <row r="32" spans="1:11" x14ac:dyDescent="0.35">
      <c r="A32">
        <v>29</v>
      </c>
      <c r="B32" t="s">
        <v>30</v>
      </c>
      <c r="C32">
        <v>2.09</v>
      </c>
      <c r="D32" t="s">
        <v>71</v>
      </c>
      <c r="E32">
        <v>7.76</v>
      </c>
      <c r="F32" t="str">
        <f t="shared" si="0"/>
        <v>Growth</v>
      </c>
    </row>
    <row r="33" spans="1:6" x14ac:dyDescent="0.35">
      <c r="A33">
        <v>30</v>
      </c>
      <c r="B33" t="s">
        <v>19</v>
      </c>
      <c r="C33">
        <v>0.62</v>
      </c>
      <c r="D33" t="s">
        <v>73</v>
      </c>
      <c r="E33">
        <v>7.71</v>
      </c>
      <c r="F33" t="str">
        <f t="shared" si="0"/>
        <v>Growth</v>
      </c>
    </row>
    <row r="34" spans="1:6" x14ac:dyDescent="0.35">
      <c r="A34">
        <v>31</v>
      </c>
      <c r="B34" t="s">
        <v>49</v>
      </c>
      <c r="C34">
        <v>1.87</v>
      </c>
      <c r="D34" t="s">
        <v>71</v>
      </c>
      <c r="E34">
        <v>6.88</v>
      </c>
      <c r="F34" t="str">
        <f t="shared" si="0"/>
        <v>Growth</v>
      </c>
    </row>
    <row r="35" spans="1:6" x14ac:dyDescent="0.35">
      <c r="A35">
        <v>32</v>
      </c>
      <c r="B35" t="s">
        <v>18</v>
      </c>
      <c r="C35">
        <v>0.62</v>
      </c>
      <c r="D35" t="s">
        <v>73</v>
      </c>
      <c r="E35">
        <v>6.82</v>
      </c>
      <c r="F35" t="str">
        <f t="shared" si="0"/>
        <v>Growth</v>
      </c>
    </row>
    <row r="36" spans="1:6" x14ac:dyDescent="0.35">
      <c r="A36">
        <v>33</v>
      </c>
      <c r="B36" t="s">
        <v>29</v>
      </c>
      <c r="C36">
        <v>1.08</v>
      </c>
      <c r="D36" t="s">
        <v>72</v>
      </c>
      <c r="E36">
        <v>6.66</v>
      </c>
      <c r="F36" t="str">
        <f t="shared" si="0"/>
        <v>Growth</v>
      </c>
    </row>
    <row r="37" spans="1:6" x14ac:dyDescent="0.35">
      <c r="A37">
        <v>34</v>
      </c>
      <c r="B37" t="s">
        <v>8</v>
      </c>
      <c r="C37">
        <v>1.34</v>
      </c>
      <c r="D37" t="s">
        <v>73</v>
      </c>
      <c r="E37">
        <v>6.64</v>
      </c>
      <c r="F37" t="str">
        <f t="shared" si="0"/>
        <v>Growth</v>
      </c>
    </row>
    <row r="38" spans="1:6" x14ac:dyDescent="0.35">
      <c r="A38">
        <v>35</v>
      </c>
      <c r="B38" t="s">
        <v>69</v>
      </c>
      <c r="C38">
        <v>1.55</v>
      </c>
      <c r="D38" t="s">
        <v>72</v>
      </c>
      <c r="E38">
        <v>6.3</v>
      </c>
      <c r="F38" t="str">
        <f t="shared" si="0"/>
        <v>Growth</v>
      </c>
    </row>
    <row r="39" spans="1:6" x14ac:dyDescent="0.35">
      <c r="A39">
        <v>36</v>
      </c>
      <c r="B39" t="s">
        <v>31</v>
      </c>
      <c r="C39">
        <v>1.3</v>
      </c>
      <c r="D39" t="s">
        <v>73</v>
      </c>
      <c r="E39">
        <v>6.27</v>
      </c>
      <c r="F39" t="str">
        <f t="shared" si="0"/>
        <v>Growth</v>
      </c>
    </row>
    <row r="40" spans="1:6" x14ac:dyDescent="0.35">
      <c r="A40">
        <v>37</v>
      </c>
      <c r="B40" t="s">
        <v>4</v>
      </c>
      <c r="C40">
        <v>2.6</v>
      </c>
      <c r="D40" t="s">
        <v>71</v>
      </c>
      <c r="E40">
        <v>6.2</v>
      </c>
      <c r="F40" t="str">
        <f t="shared" si="0"/>
        <v>Growth</v>
      </c>
    </row>
    <row r="41" spans="1:6" x14ac:dyDescent="0.35">
      <c r="A41">
        <v>38</v>
      </c>
      <c r="B41" t="s">
        <v>65</v>
      </c>
      <c r="C41">
        <v>1.3</v>
      </c>
      <c r="D41" t="s">
        <v>72</v>
      </c>
      <c r="E41">
        <v>6.09</v>
      </c>
      <c r="F41" t="str">
        <f t="shared" si="0"/>
        <v>Growth</v>
      </c>
    </row>
    <row r="42" spans="1:6" x14ac:dyDescent="0.35">
      <c r="A42">
        <v>39</v>
      </c>
      <c r="B42" t="s">
        <v>47</v>
      </c>
      <c r="C42">
        <v>0.91</v>
      </c>
      <c r="D42" t="s">
        <v>73</v>
      </c>
      <c r="E42">
        <v>5.78</v>
      </c>
      <c r="F42" t="str">
        <f t="shared" si="0"/>
        <v>Growth</v>
      </c>
    </row>
    <row r="43" spans="1:6" x14ac:dyDescent="0.35">
      <c r="A43">
        <v>40</v>
      </c>
      <c r="B43" t="s">
        <v>53</v>
      </c>
      <c r="C43">
        <v>1.08</v>
      </c>
      <c r="D43" t="s">
        <v>72</v>
      </c>
      <c r="E43">
        <v>5.65</v>
      </c>
      <c r="F43" t="str">
        <f t="shared" si="0"/>
        <v>Growth</v>
      </c>
    </row>
    <row r="44" spans="1:6" x14ac:dyDescent="0.35">
      <c r="A44">
        <v>41</v>
      </c>
      <c r="B44" t="s">
        <v>14</v>
      </c>
      <c r="C44">
        <v>1.44</v>
      </c>
      <c r="D44" t="s">
        <v>72</v>
      </c>
      <c r="E44">
        <v>4.97</v>
      </c>
      <c r="F44" t="str">
        <f t="shared" si="0"/>
        <v>Growth</v>
      </c>
    </row>
    <row r="45" spans="1:6" x14ac:dyDescent="0.35">
      <c r="A45">
        <v>42</v>
      </c>
      <c r="B45" t="s">
        <v>45</v>
      </c>
      <c r="C45">
        <v>0.68</v>
      </c>
      <c r="D45" t="s">
        <v>72</v>
      </c>
      <c r="E45">
        <v>4.97</v>
      </c>
      <c r="F45" t="str">
        <f t="shared" si="0"/>
        <v>Growth</v>
      </c>
    </row>
    <row r="46" spans="1:6" x14ac:dyDescent="0.35">
      <c r="A46">
        <v>43</v>
      </c>
      <c r="B46" t="s">
        <v>61</v>
      </c>
      <c r="C46">
        <v>0.92</v>
      </c>
      <c r="D46" t="s">
        <v>72</v>
      </c>
      <c r="E46">
        <v>4.95</v>
      </c>
      <c r="F46" t="str">
        <f t="shared" si="0"/>
        <v>Growth</v>
      </c>
    </row>
    <row r="47" spans="1:6" x14ac:dyDescent="0.35">
      <c r="A47">
        <v>44</v>
      </c>
      <c r="B47" t="s">
        <v>23</v>
      </c>
      <c r="C47">
        <v>0.96</v>
      </c>
      <c r="D47" t="s">
        <v>73</v>
      </c>
      <c r="E47">
        <v>4.7</v>
      </c>
      <c r="F47" t="str">
        <f t="shared" si="0"/>
        <v>Growth</v>
      </c>
    </row>
    <row r="48" spans="1:6" x14ac:dyDescent="0.35">
      <c r="A48">
        <v>45</v>
      </c>
      <c r="B48" t="s">
        <v>27</v>
      </c>
      <c r="C48">
        <v>0.63</v>
      </c>
      <c r="D48" t="s">
        <v>72</v>
      </c>
      <c r="E48">
        <v>4.42</v>
      </c>
      <c r="F48" t="str">
        <f t="shared" si="0"/>
        <v>Blend</v>
      </c>
    </row>
    <row r="49" spans="1:6" x14ac:dyDescent="0.35">
      <c r="A49">
        <v>46</v>
      </c>
      <c r="B49" t="s">
        <v>67</v>
      </c>
      <c r="C49">
        <v>0.82</v>
      </c>
      <c r="D49" t="s">
        <v>73</v>
      </c>
      <c r="E49">
        <v>4.32</v>
      </c>
      <c r="F49" t="str">
        <f t="shared" si="0"/>
        <v>Blend</v>
      </c>
    </row>
    <row r="50" spans="1:6" x14ac:dyDescent="0.35">
      <c r="A50">
        <v>47</v>
      </c>
      <c r="B50" t="s">
        <v>5</v>
      </c>
      <c r="C50">
        <v>2.19</v>
      </c>
      <c r="D50" t="s">
        <v>71</v>
      </c>
      <c r="E50">
        <v>4.04</v>
      </c>
      <c r="F50" t="str">
        <f t="shared" si="0"/>
        <v>Blend</v>
      </c>
    </row>
    <row r="51" spans="1:6" x14ac:dyDescent="0.35">
      <c r="A51">
        <v>48</v>
      </c>
      <c r="B51" t="s">
        <v>50</v>
      </c>
      <c r="C51">
        <v>1.53</v>
      </c>
      <c r="D51" t="s">
        <v>72</v>
      </c>
      <c r="E51">
        <v>3.86</v>
      </c>
      <c r="F51" t="str">
        <f t="shared" si="0"/>
        <v>Blend</v>
      </c>
    </row>
    <row r="52" spans="1:6" x14ac:dyDescent="0.35">
      <c r="A52">
        <v>49</v>
      </c>
      <c r="B52" t="s">
        <v>68</v>
      </c>
      <c r="C52">
        <v>3</v>
      </c>
      <c r="D52" t="s">
        <v>72</v>
      </c>
      <c r="E52">
        <v>3.73</v>
      </c>
      <c r="F52" t="str">
        <f t="shared" si="0"/>
        <v>Blend</v>
      </c>
    </row>
    <row r="53" spans="1:6" x14ac:dyDescent="0.35">
      <c r="A53">
        <v>50</v>
      </c>
      <c r="B53" t="s">
        <v>52</v>
      </c>
      <c r="C53">
        <v>1.26</v>
      </c>
      <c r="D53" t="s">
        <v>72</v>
      </c>
      <c r="E53">
        <v>3.59</v>
      </c>
      <c r="F53" t="str">
        <f t="shared" si="0"/>
        <v>Blend</v>
      </c>
    </row>
    <row r="54" spans="1:6" x14ac:dyDescent="0.35">
      <c r="A54">
        <v>51</v>
      </c>
      <c r="B54" t="s">
        <v>54</v>
      </c>
      <c r="C54">
        <v>0.71</v>
      </c>
      <c r="D54" t="s">
        <v>72</v>
      </c>
      <c r="E54">
        <v>3.34</v>
      </c>
      <c r="F54" t="str">
        <f t="shared" si="0"/>
        <v>Blend</v>
      </c>
    </row>
    <row r="55" spans="1:6" x14ac:dyDescent="0.35">
      <c r="A55">
        <v>52</v>
      </c>
      <c r="B55" t="s">
        <v>35</v>
      </c>
      <c r="C55">
        <v>2.93</v>
      </c>
      <c r="D55" t="s">
        <v>71</v>
      </c>
      <c r="E55">
        <v>3.01</v>
      </c>
      <c r="F55" t="str">
        <f t="shared" si="0"/>
        <v>Blend</v>
      </c>
    </row>
    <row r="56" spans="1:6" x14ac:dyDescent="0.35">
      <c r="A56">
        <v>53</v>
      </c>
      <c r="B56" t="s">
        <v>26</v>
      </c>
      <c r="C56">
        <v>0.87</v>
      </c>
      <c r="D56" t="s">
        <v>73</v>
      </c>
      <c r="E56">
        <v>2.76</v>
      </c>
      <c r="F56" t="str">
        <f t="shared" si="0"/>
        <v>Blend</v>
      </c>
    </row>
    <row r="57" spans="1:6" x14ac:dyDescent="0.35">
      <c r="A57">
        <v>54</v>
      </c>
      <c r="B57" t="s">
        <v>58</v>
      </c>
      <c r="C57">
        <v>1.91</v>
      </c>
      <c r="D57" t="s">
        <v>71</v>
      </c>
      <c r="E57">
        <v>2.34</v>
      </c>
      <c r="F57" t="str">
        <f t="shared" si="0"/>
        <v>Blend</v>
      </c>
    </row>
    <row r="58" spans="1:6" x14ac:dyDescent="0.35">
      <c r="A58">
        <v>55</v>
      </c>
      <c r="B58" t="s">
        <v>38</v>
      </c>
      <c r="C58">
        <v>1.98</v>
      </c>
      <c r="D58" t="s">
        <v>71</v>
      </c>
      <c r="E58">
        <v>2.2400000000000002</v>
      </c>
      <c r="F58" t="str">
        <f t="shared" si="0"/>
        <v>Blend</v>
      </c>
    </row>
    <row r="59" spans="1:6" x14ac:dyDescent="0.35">
      <c r="A59">
        <v>56</v>
      </c>
      <c r="B59" t="s">
        <v>66</v>
      </c>
      <c r="C59">
        <v>0.93</v>
      </c>
      <c r="D59" t="s">
        <v>73</v>
      </c>
      <c r="E59">
        <v>2.19</v>
      </c>
      <c r="F59" t="str">
        <f t="shared" si="0"/>
        <v>Blend</v>
      </c>
    </row>
    <row r="60" spans="1:6" x14ac:dyDescent="0.35">
      <c r="A60">
        <v>57</v>
      </c>
      <c r="B60" t="s">
        <v>41</v>
      </c>
      <c r="C60">
        <v>1.45</v>
      </c>
      <c r="D60" t="s">
        <v>71</v>
      </c>
      <c r="E60">
        <v>2.0699999999999998</v>
      </c>
      <c r="F60" t="str">
        <f t="shared" si="0"/>
        <v>Blend</v>
      </c>
    </row>
    <row r="61" spans="1:6" x14ac:dyDescent="0.35">
      <c r="A61">
        <v>58</v>
      </c>
      <c r="B61" t="s">
        <v>42</v>
      </c>
      <c r="C61">
        <v>1.39</v>
      </c>
      <c r="D61" t="s">
        <v>71</v>
      </c>
      <c r="E61">
        <v>2.04</v>
      </c>
      <c r="F61" t="str">
        <f t="shared" si="0"/>
        <v>Blend</v>
      </c>
    </row>
    <row r="62" spans="1:6" x14ac:dyDescent="0.35">
      <c r="A62">
        <v>59</v>
      </c>
      <c r="B62" t="s">
        <v>39</v>
      </c>
      <c r="C62">
        <v>1.83</v>
      </c>
      <c r="D62" t="s">
        <v>72</v>
      </c>
      <c r="E62">
        <v>2</v>
      </c>
      <c r="F62" t="str">
        <f t="shared" si="0"/>
        <v>Blend</v>
      </c>
    </row>
    <row r="63" spans="1:6" x14ac:dyDescent="0.35">
      <c r="A63">
        <v>60</v>
      </c>
      <c r="B63" t="s">
        <v>62</v>
      </c>
      <c r="C63">
        <v>1.79</v>
      </c>
      <c r="D63" t="s">
        <v>72</v>
      </c>
      <c r="E63">
        <v>1.78</v>
      </c>
      <c r="F63" t="str">
        <f t="shared" si="0"/>
        <v>Value</v>
      </c>
    </row>
    <row r="64" spans="1:6" x14ac:dyDescent="0.35">
      <c r="A64">
        <v>61</v>
      </c>
      <c r="B64" t="s">
        <v>63</v>
      </c>
      <c r="C64">
        <v>1.21</v>
      </c>
      <c r="D64" t="s">
        <v>72</v>
      </c>
      <c r="E64">
        <v>1.72</v>
      </c>
      <c r="F64" t="str">
        <f t="shared" si="0"/>
        <v>Value</v>
      </c>
    </row>
    <row r="65" spans="1:6" x14ac:dyDescent="0.35">
      <c r="A65">
        <v>62</v>
      </c>
      <c r="B65" t="s">
        <v>43</v>
      </c>
      <c r="C65">
        <v>1.23</v>
      </c>
      <c r="D65" t="s">
        <v>72</v>
      </c>
      <c r="E65">
        <v>1.49</v>
      </c>
      <c r="F65" t="str">
        <f t="shared" si="0"/>
        <v>Value</v>
      </c>
    </row>
    <row r="66" spans="1:6" x14ac:dyDescent="0.35">
      <c r="A66">
        <v>63</v>
      </c>
      <c r="B66" t="s">
        <v>36</v>
      </c>
      <c r="C66">
        <v>2.4700000000000002</v>
      </c>
      <c r="D66" t="s">
        <v>72</v>
      </c>
      <c r="E66">
        <v>1.45</v>
      </c>
      <c r="F66" t="str">
        <f t="shared" si="0"/>
        <v>Value</v>
      </c>
    </row>
    <row r="67" spans="1:6" x14ac:dyDescent="0.35">
      <c r="A67">
        <v>64</v>
      </c>
      <c r="B67" t="s">
        <v>40</v>
      </c>
      <c r="C67">
        <v>1.46</v>
      </c>
      <c r="D67" t="s">
        <v>72</v>
      </c>
      <c r="E67">
        <v>1.4</v>
      </c>
      <c r="F67" t="str">
        <f t="shared" si="0"/>
        <v>Value</v>
      </c>
    </row>
    <row r="68" spans="1:6" x14ac:dyDescent="0.35">
      <c r="A68">
        <v>65</v>
      </c>
      <c r="B68" t="s">
        <v>59</v>
      </c>
      <c r="C68">
        <v>1.5</v>
      </c>
      <c r="D68" t="s">
        <v>72</v>
      </c>
      <c r="E68">
        <v>1.1399999999999999</v>
      </c>
      <c r="F68" t="str">
        <f t="shared" si="0"/>
        <v>Value</v>
      </c>
    </row>
    <row r="69" spans="1:6" x14ac:dyDescent="0.35">
      <c r="A69">
        <v>66</v>
      </c>
      <c r="B69" t="s">
        <v>60</v>
      </c>
      <c r="C69">
        <v>1.03</v>
      </c>
      <c r="D69" t="s">
        <v>72</v>
      </c>
      <c r="E69">
        <v>1.07</v>
      </c>
      <c r="F69" t="str">
        <f t="shared" ref="F69:F70" si="1">IF(E69 &gt; 4.51, "Growth", IF(E69 &lt; 1.8, "Value", "Blend"))</f>
        <v>Value</v>
      </c>
    </row>
    <row r="70" spans="1:6" x14ac:dyDescent="0.35">
      <c r="A70">
        <v>67</v>
      </c>
      <c r="B70" t="s">
        <v>46</v>
      </c>
      <c r="C70">
        <v>0.65</v>
      </c>
      <c r="D70" t="s">
        <v>73</v>
      </c>
      <c r="E70">
        <v>0.97</v>
      </c>
      <c r="F70" t="str">
        <f t="shared" si="1"/>
        <v>Value</v>
      </c>
    </row>
  </sheetData>
  <sortState xmlns:xlrd2="http://schemas.microsoft.com/office/spreadsheetml/2017/richdata2" ref="A4:F70">
    <sortCondition descending="1" ref="E3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FAF0-570A-4656-8087-01466044DD73}">
  <dimension ref="A2:K67"/>
  <sheetViews>
    <sheetView workbookViewId="0">
      <selection activeCell="H12" sqref="H12"/>
    </sheetView>
  </sheetViews>
  <sheetFormatPr defaultRowHeight="14.5" x14ac:dyDescent="0.35"/>
  <cols>
    <col min="2" max="2" width="44.26953125" bestFit="1" customWidth="1"/>
    <col min="3" max="3" width="13.453125" bestFit="1" customWidth="1"/>
    <col min="4" max="4" width="12.453125" bestFit="1" customWidth="1"/>
    <col min="8" max="8" width="9.36328125" bestFit="1" customWidth="1"/>
  </cols>
  <sheetData>
    <row r="2" spans="1:11" x14ac:dyDescent="0.35">
      <c r="A2" s="1" t="s">
        <v>0</v>
      </c>
      <c r="B2" s="2">
        <v>45078</v>
      </c>
      <c r="C2" s="1"/>
      <c r="D2" s="1"/>
      <c r="E2" s="1"/>
      <c r="F2" s="1"/>
    </row>
    <row r="3" spans="1:11" x14ac:dyDescent="0.35">
      <c r="A3" s="1"/>
      <c r="B3" s="1" t="s">
        <v>1</v>
      </c>
      <c r="C3" s="1" t="s">
        <v>2</v>
      </c>
      <c r="D3" s="1" t="s">
        <v>3</v>
      </c>
      <c r="E3" s="1" t="s">
        <v>144</v>
      </c>
      <c r="F3" s="1" t="s">
        <v>149</v>
      </c>
    </row>
    <row r="4" spans="1:11" x14ac:dyDescent="0.35">
      <c r="A4">
        <v>1</v>
      </c>
      <c r="B4" t="s">
        <v>70</v>
      </c>
      <c r="C4">
        <v>1.05</v>
      </c>
      <c r="D4" t="s">
        <v>72</v>
      </c>
      <c r="E4">
        <v>28.72</v>
      </c>
      <c r="F4" t="str">
        <f>IF(E4 &gt; 3.28, "Growth", IF(E4 &lt; 1.25, "Value", "Blend"))</f>
        <v>Growth</v>
      </c>
    </row>
    <row r="5" spans="1:11" x14ac:dyDescent="0.35">
      <c r="A5">
        <v>2</v>
      </c>
      <c r="B5" t="s">
        <v>44</v>
      </c>
      <c r="C5">
        <v>2.21</v>
      </c>
      <c r="D5" t="s">
        <v>72</v>
      </c>
      <c r="E5">
        <v>24.63</v>
      </c>
      <c r="F5" t="str">
        <f t="shared" ref="F5:F66" si="0">IF(E5 &gt; 3.28, "Growth", IF(E5 &lt; 1.25, "Value", "Blend"))</f>
        <v>Growth</v>
      </c>
      <c r="H5" s="1" t="s">
        <v>244</v>
      </c>
    </row>
    <row r="6" spans="1:11" x14ac:dyDescent="0.35">
      <c r="A6">
        <v>3</v>
      </c>
      <c r="B6" t="s">
        <v>81</v>
      </c>
      <c r="C6">
        <v>2.1</v>
      </c>
      <c r="D6" t="s">
        <v>72</v>
      </c>
      <c r="E6">
        <v>19.04</v>
      </c>
      <c r="F6" t="str">
        <f t="shared" si="0"/>
        <v>Growth</v>
      </c>
    </row>
    <row r="7" spans="1:11" x14ac:dyDescent="0.35">
      <c r="A7">
        <v>4</v>
      </c>
      <c r="B7" t="s">
        <v>22</v>
      </c>
      <c r="C7">
        <v>1.23</v>
      </c>
      <c r="D7" t="s">
        <v>72</v>
      </c>
      <c r="E7">
        <v>18.46</v>
      </c>
      <c r="F7" t="str">
        <f t="shared" si="0"/>
        <v>Growth</v>
      </c>
      <c r="H7" s="17"/>
      <c r="I7" s="19" t="s">
        <v>148</v>
      </c>
      <c r="J7" s="19" t="s">
        <v>147</v>
      </c>
      <c r="K7" s="19" t="s">
        <v>146</v>
      </c>
    </row>
    <row r="8" spans="1:11" x14ac:dyDescent="0.35">
      <c r="A8">
        <v>5</v>
      </c>
      <c r="B8" t="s">
        <v>94</v>
      </c>
      <c r="C8">
        <v>1.57</v>
      </c>
      <c r="D8" t="s">
        <v>72</v>
      </c>
      <c r="E8">
        <v>14.89</v>
      </c>
      <c r="F8" t="str">
        <f t="shared" si="0"/>
        <v>Growth</v>
      </c>
      <c r="H8" s="20" t="s">
        <v>71</v>
      </c>
      <c r="I8" s="17">
        <f>COUNTIFS($D$4:$D$70, H8, $F$4:$F$70, $I$7)</f>
        <v>1</v>
      </c>
      <c r="J8" s="17">
        <f>COUNTIFS($D$4:$D$70, $H$8, $F$4:$F$70, J7)</f>
        <v>0</v>
      </c>
      <c r="K8" s="17">
        <f>COUNTIFS($D$4:$D$70, $H$8, $F$4:$F$70, K7)</f>
        <v>5</v>
      </c>
    </row>
    <row r="9" spans="1:11" x14ac:dyDescent="0.35">
      <c r="A9">
        <v>6</v>
      </c>
      <c r="B9" t="s">
        <v>51</v>
      </c>
      <c r="C9">
        <v>2.56</v>
      </c>
      <c r="D9" t="s">
        <v>72</v>
      </c>
      <c r="E9">
        <v>14.3</v>
      </c>
      <c r="F9" t="str">
        <f t="shared" si="0"/>
        <v>Growth</v>
      </c>
      <c r="H9" s="20" t="s">
        <v>72</v>
      </c>
      <c r="I9" s="17">
        <f>COUNTIFS($D$4:$D$70, $H$9, $F$4:$F$70, I7)</f>
        <v>5</v>
      </c>
      <c r="J9" s="17">
        <f t="shared" ref="J9:K9" si="1">COUNTIFS($D$4:$D$70, $H$9, $F$4:$F$70, J7)</f>
        <v>6</v>
      </c>
      <c r="K9" s="17">
        <f t="shared" si="1"/>
        <v>29</v>
      </c>
    </row>
    <row r="10" spans="1:11" x14ac:dyDescent="0.35">
      <c r="A10">
        <v>7</v>
      </c>
      <c r="B10" t="s">
        <v>80</v>
      </c>
      <c r="C10">
        <v>2.2200000000000002</v>
      </c>
      <c r="D10" t="s">
        <v>72</v>
      </c>
      <c r="E10">
        <v>13.3</v>
      </c>
      <c r="F10" t="str">
        <f t="shared" si="0"/>
        <v>Growth</v>
      </c>
      <c r="H10" s="20" t="s">
        <v>73</v>
      </c>
      <c r="I10" s="17">
        <f>COUNTIFS($D$4:$D$70, $H$10, $F$4:$F$70, I7)</f>
        <v>3</v>
      </c>
      <c r="J10" s="17">
        <f t="shared" ref="J10:K10" si="2">COUNTIFS($D$4:$D$70, $H$10, $F$4:$F$70, J7)</f>
        <v>5</v>
      </c>
      <c r="K10" s="17">
        <f t="shared" si="2"/>
        <v>9</v>
      </c>
    </row>
    <row r="11" spans="1:11" x14ac:dyDescent="0.35">
      <c r="A11">
        <v>8</v>
      </c>
      <c r="B11" t="s">
        <v>86</v>
      </c>
      <c r="C11">
        <v>0.9</v>
      </c>
      <c r="D11" t="s">
        <v>72</v>
      </c>
      <c r="E11">
        <v>11.19</v>
      </c>
      <c r="F11" t="str">
        <f t="shared" si="0"/>
        <v>Growth</v>
      </c>
      <c r="H11" s="1"/>
    </row>
    <row r="12" spans="1:11" x14ac:dyDescent="0.35">
      <c r="A12">
        <v>9</v>
      </c>
      <c r="B12" t="s">
        <v>6</v>
      </c>
      <c r="C12">
        <v>2.2200000000000002</v>
      </c>
      <c r="D12" t="s">
        <v>72</v>
      </c>
      <c r="E12">
        <v>11.09</v>
      </c>
      <c r="F12" t="str">
        <f t="shared" si="0"/>
        <v>Growth</v>
      </c>
      <c r="H12" s="1" t="s">
        <v>245</v>
      </c>
    </row>
    <row r="13" spans="1:11" x14ac:dyDescent="0.35">
      <c r="A13">
        <v>10</v>
      </c>
      <c r="B13" t="s">
        <v>74</v>
      </c>
      <c r="C13">
        <v>1.88</v>
      </c>
      <c r="D13" t="s">
        <v>72</v>
      </c>
      <c r="E13">
        <v>9.74</v>
      </c>
      <c r="F13" t="str">
        <f t="shared" si="0"/>
        <v>Growth</v>
      </c>
    </row>
    <row r="14" spans="1:11" x14ac:dyDescent="0.35">
      <c r="A14">
        <v>11</v>
      </c>
      <c r="B14" t="s">
        <v>78</v>
      </c>
      <c r="C14">
        <v>1.1499999999999999</v>
      </c>
      <c r="D14" t="s">
        <v>71</v>
      </c>
      <c r="E14">
        <v>9.66</v>
      </c>
      <c r="F14" t="str">
        <f t="shared" si="0"/>
        <v>Growth</v>
      </c>
      <c r="H14" s="17"/>
      <c r="I14" s="19" t="s">
        <v>148</v>
      </c>
      <c r="J14" s="19" t="s">
        <v>147</v>
      </c>
      <c r="K14" s="19" t="s">
        <v>146</v>
      </c>
    </row>
    <row r="15" spans="1:11" x14ac:dyDescent="0.35">
      <c r="A15">
        <v>12</v>
      </c>
      <c r="B15" t="s">
        <v>11</v>
      </c>
      <c r="C15">
        <v>2.89</v>
      </c>
      <c r="D15" t="s">
        <v>72</v>
      </c>
      <c r="E15">
        <v>9.51</v>
      </c>
      <c r="F15" t="str">
        <f>IF(E15 &gt; 3.28, "Growth", IF(E15 &lt; 1.25, "Value", "Blend"))</f>
        <v>Growth</v>
      </c>
      <c r="H15" s="20" t="s">
        <v>71</v>
      </c>
      <c r="I15" s="17">
        <f>SUMIFS($C$4:$C$70, $D$4:$D$70, $H$15, $F$4:$F$70, I14)</f>
        <v>1.97</v>
      </c>
      <c r="J15" s="17">
        <f>SUMIFS($C$4:$C$70, $D$4:$D$70, $H$15, $F$4:$F$70, J14)</f>
        <v>0</v>
      </c>
      <c r="K15" s="17">
        <f>SUMIFS($C$4:$C$70, $D$4:$D$70, $H$15, $F$4:$F$70, K14)</f>
        <v>7.48</v>
      </c>
    </row>
    <row r="16" spans="1:11" x14ac:dyDescent="0.35">
      <c r="A16">
        <v>13</v>
      </c>
      <c r="B16" t="s">
        <v>10</v>
      </c>
      <c r="C16">
        <v>1.97</v>
      </c>
      <c r="D16" t="s">
        <v>72</v>
      </c>
      <c r="E16">
        <v>9.2100000000000009</v>
      </c>
      <c r="F16" t="str">
        <f t="shared" si="0"/>
        <v>Growth</v>
      </c>
      <c r="H16" s="20" t="s">
        <v>72</v>
      </c>
      <c r="I16" s="17">
        <f>SUMIFS($C$4:$C$70, $D$4:$D$70, $H$16, $F$4:$F$70, I14)</f>
        <v>8.84</v>
      </c>
      <c r="J16" s="17">
        <f>SUMIFS($C$4:$C$70, $D$4:$D$70, $H$16, $F$4:$F$70, J14)</f>
        <v>9.64</v>
      </c>
      <c r="K16" s="17">
        <f>SUMIFS($C$4:$C$70, $D$4:$D$70, $H$16, $F$4:$F$70, K14)</f>
        <v>50.71</v>
      </c>
    </row>
    <row r="17" spans="1:11" x14ac:dyDescent="0.35">
      <c r="A17">
        <v>14</v>
      </c>
      <c r="B17" t="s">
        <v>56</v>
      </c>
      <c r="C17">
        <v>1.93</v>
      </c>
      <c r="D17" t="s">
        <v>71</v>
      </c>
      <c r="E17">
        <v>9.01</v>
      </c>
      <c r="F17" t="str">
        <f t="shared" si="0"/>
        <v>Growth</v>
      </c>
      <c r="H17" s="20" t="s">
        <v>73</v>
      </c>
      <c r="I17" s="17">
        <f>SUMIFS($C$4:$C$70, $D$4:$D$70, $H$17, $F$4:$F$70, I14)</f>
        <v>3.5999999999999996</v>
      </c>
      <c r="J17" s="17">
        <f>SUMIFS($C$4:$C$70, $D$4:$D$70, $H$17, $F$4:$F$70, J14)</f>
        <v>4.589999999999999</v>
      </c>
      <c r="K17" s="17">
        <f>SUMIFS($C$4:$C$70, $D$4:$D$70, $H$17, $F$4:$F$70, K14)</f>
        <v>9.57</v>
      </c>
    </row>
    <row r="18" spans="1:11" x14ac:dyDescent="0.35">
      <c r="A18">
        <v>15</v>
      </c>
      <c r="B18" t="s">
        <v>55</v>
      </c>
      <c r="C18">
        <v>2.2400000000000002</v>
      </c>
      <c r="D18" t="s">
        <v>72</v>
      </c>
      <c r="E18">
        <v>8.91</v>
      </c>
      <c r="F18" t="str">
        <f t="shared" si="0"/>
        <v>Growth</v>
      </c>
    </row>
    <row r="19" spans="1:11" x14ac:dyDescent="0.35">
      <c r="A19">
        <v>16</v>
      </c>
      <c r="B19" t="s">
        <v>20</v>
      </c>
      <c r="C19">
        <v>1.46</v>
      </c>
      <c r="D19" t="s">
        <v>73</v>
      </c>
      <c r="E19">
        <v>8.89</v>
      </c>
      <c r="F19" t="str">
        <f t="shared" si="0"/>
        <v>Growth</v>
      </c>
    </row>
    <row r="20" spans="1:11" x14ac:dyDescent="0.35">
      <c r="A20">
        <v>17</v>
      </c>
      <c r="B20" t="s">
        <v>75</v>
      </c>
      <c r="C20">
        <v>1.74</v>
      </c>
      <c r="D20" t="s">
        <v>71</v>
      </c>
      <c r="E20">
        <v>8.8699999999999992</v>
      </c>
      <c r="F20" t="str">
        <f t="shared" si="0"/>
        <v>Growth</v>
      </c>
    </row>
    <row r="21" spans="1:11" x14ac:dyDescent="0.35">
      <c r="A21">
        <v>18</v>
      </c>
      <c r="B21" t="s">
        <v>92</v>
      </c>
      <c r="C21">
        <v>1.5</v>
      </c>
      <c r="D21" t="s">
        <v>72</v>
      </c>
      <c r="E21">
        <v>8.2899999999999991</v>
      </c>
      <c r="F21" t="str">
        <f t="shared" si="0"/>
        <v>Growth</v>
      </c>
    </row>
    <row r="22" spans="1:11" x14ac:dyDescent="0.35">
      <c r="A22">
        <v>19</v>
      </c>
      <c r="B22" t="s">
        <v>48</v>
      </c>
      <c r="C22">
        <v>2.4900000000000002</v>
      </c>
      <c r="D22" t="s">
        <v>72</v>
      </c>
      <c r="E22">
        <v>8.1199999999999992</v>
      </c>
      <c r="F22" t="str">
        <f t="shared" si="0"/>
        <v>Growth</v>
      </c>
    </row>
    <row r="23" spans="1:11" x14ac:dyDescent="0.35">
      <c r="A23">
        <v>20</v>
      </c>
      <c r="B23" t="s">
        <v>84</v>
      </c>
      <c r="C23">
        <v>1.45</v>
      </c>
      <c r="D23" t="s">
        <v>72</v>
      </c>
      <c r="E23">
        <v>7.94</v>
      </c>
      <c r="F23" t="str">
        <f t="shared" si="0"/>
        <v>Growth</v>
      </c>
    </row>
    <row r="24" spans="1:11" x14ac:dyDescent="0.35">
      <c r="A24">
        <v>21</v>
      </c>
      <c r="B24" t="s">
        <v>102</v>
      </c>
      <c r="C24">
        <v>1.41</v>
      </c>
      <c r="D24" t="s">
        <v>73</v>
      </c>
      <c r="E24">
        <v>7.79</v>
      </c>
      <c r="F24" t="str">
        <f t="shared" si="0"/>
        <v>Growth</v>
      </c>
    </row>
    <row r="25" spans="1:11" x14ac:dyDescent="0.35">
      <c r="A25">
        <v>22</v>
      </c>
      <c r="B25" t="s">
        <v>110</v>
      </c>
      <c r="C25">
        <v>1.53</v>
      </c>
      <c r="D25" t="s">
        <v>72</v>
      </c>
      <c r="E25">
        <v>7.39</v>
      </c>
      <c r="F25" t="str">
        <f t="shared" si="0"/>
        <v>Growth</v>
      </c>
    </row>
    <row r="26" spans="1:11" x14ac:dyDescent="0.35">
      <c r="A26">
        <v>23</v>
      </c>
      <c r="B26" t="s">
        <v>32</v>
      </c>
      <c r="C26">
        <v>1.39</v>
      </c>
      <c r="D26" t="s">
        <v>72</v>
      </c>
      <c r="E26">
        <v>7.04</v>
      </c>
      <c r="F26" t="str">
        <f t="shared" si="0"/>
        <v>Growth</v>
      </c>
    </row>
    <row r="27" spans="1:11" x14ac:dyDescent="0.35">
      <c r="A27">
        <v>24</v>
      </c>
      <c r="B27" t="s">
        <v>108</v>
      </c>
      <c r="C27">
        <v>0.91</v>
      </c>
      <c r="D27" t="s">
        <v>73</v>
      </c>
      <c r="E27">
        <v>6.58</v>
      </c>
      <c r="F27" t="str">
        <f t="shared" si="0"/>
        <v>Growth</v>
      </c>
    </row>
    <row r="28" spans="1:11" x14ac:dyDescent="0.35">
      <c r="A28">
        <v>25</v>
      </c>
      <c r="B28" t="s">
        <v>93</v>
      </c>
      <c r="C28">
        <v>1.45</v>
      </c>
      <c r="D28" t="s">
        <v>72</v>
      </c>
      <c r="E28">
        <v>6.19</v>
      </c>
      <c r="F28" t="str">
        <f t="shared" si="0"/>
        <v>Growth</v>
      </c>
    </row>
    <row r="29" spans="1:11" x14ac:dyDescent="0.35">
      <c r="A29">
        <v>26</v>
      </c>
      <c r="B29" t="s">
        <v>31</v>
      </c>
      <c r="C29">
        <v>1.35</v>
      </c>
      <c r="D29" t="s">
        <v>72</v>
      </c>
      <c r="E29">
        <v>6.19</v>
      </c>
      <c r="F29" t="str">
        <f t="shared" si="0"/>
        <v>Growth</v>
      </c>
    </row>
    <row r="30" spans="1:11" x14ac:dyDescent="0.35">
      <c r="A30">
        <v>27</v>
      </c>
      <c r="B30" t="s">
        <v>77</v>
      </c>
      <c r="C30">
        <v>1.21</v>
      </c>
      <c r="D30" t="s">
        <v>72</v>
      </c>
      <c r="E30">
        <v>5.8</v>
      </c>
      <c r="F30" t="str">
        <f t="shared" si="0"/>
        <v>Growth</v>
      </c>
    </row>
    <row r="31" spans="1:11" x14ac:dyDescent="0.35">
      <c r="A31">
        <v>28</v>
      </c>
      <c r="B31" t="s">
        <v>18</v>
      </c>
      <c r="C31">
        <v>1.03</v>
      </c>
      <c r="D31" t="s">
        <v>73</v>
      </c>
      <c r="E31">
        <v>5.66</v>
      </c>
      <c r="F31" t="str">
        <f t="shared" si="0"/>
        <v>Growth</v>
      </c>
    </row>
    <row r="32" spans="1:11" x14ac:dyDescent="0.35">
      <c r="A32">
        <v>29</v>
      </c>
      <c r="B32" t="s">
        <v>89</v>
      </c>
      <c r="C32">
        <v>1.98</v>
      </c>
      <c r="D32" t="s">
        <v>72</v>
      </c>
      <c r="E32">
        <v>5.61</v>
      </c>
      <c r="F32" t="str">
        <f t="shared" si="0"/>
        <v>Growth</v>
      </c>
    </row>
    <row r="33" spans="1:6" x14ac:dyDescent="0.35">
      <c r="A33">
        <v>30</v>
      </c>
      <c r="B33" t="s">
        <v>101</v>
      </c>
      <c r="C33">
        <v>1.17</v>
      </c>
      <c r="D33" t="s">
        <v>71</v>
      </c>
      <c r="E33">
        <v>5.48</v>
      </c>
      <c r="F33" t="str">
        <f t="shared" si="0"/>
        <v>Growth</v>
      </c>
    </row>
    <row r="34" spans="1:6" x14ac:dyDescent="0.35">
      <c r="A34">
        <v>31</v>
      </c>
      <c r="B34" t="s">
        <v>82</v>
      </c>
      <c r="C34">
        <v>1.61</v>
      </c>
      <c r="D34" t="s">
        <v>72</v>
      </c>
      <c r="E34">
        <v>5.28</v>
      </c>
      <c r="F34" t="str">
        <f t="shared" si="0"/>
        <v>Growth</v>
      </c>
    </row>
    <row r="35" spans="1:6" x14ac:dyDescent="0.35">
      <c r="A35">
        <v>32</v>
      </c>
      <c r="B35" t="s">
        <v>27</v>
      </c>
      <c r="C35">
        <v>2.0299999999999998</v>
      </c>
      <c r="D35" t="s">
        <v>72</v>
      </c>
      <c r="E35">
        <v>5.23</v>
      </c>
      <c r="F35" t="str">
        <f t="shared" si="0"/>
        <v>Growth</v>
      </c>
    </row>
    <row r="36" spans="1:6" x14ac:dyDescent="0.35">
      <c r="A36">
        <v>33</v>
      </c>
      <c r="B36" t="s">
        <v>83</v>
      </c>
      <c r="C36">
        <v>1.49</v>
      </c>
      <c r="D36" t="s">
        <v>71</v>
      </c>
      <c r="E36">
        <v>5.21</v>
      </c>
      <c r="F36" t="str">
        <f t="shared" si="0"/>
        <v>Growth</v>
      </c>
    </row>
    <row r="37" spans="1:6" x14ac:dyDescent="0.35">
      <c r="A37">
        <v>34</v>
      </c>
      <c r="B37" t="s">
        <v>9</v>
      </c>
      <c r="C37">
        <v>1.35</v>
      </c>
      <c r="D37" t="s">
        <v>72</v>
      </c>
      <c r="E37">
        <v>4.8600000000000003</v>
      </c>
      <c r="F37" t="str">
        <f t="shared" si="0"/>
        <v>Growth</v>
      </c>
    </row>
    <row r="38" spans="1:6" x14ac:dyDescent="0.35">
      <c r="A38">
        <v>35</v>
      </c>
      <c r="B38" t="s">
        <v>87</v>
      </c>
      <c r="C38">
        <v>0.76</v>
      </c>
      <c r="D38" t="s">
        <v>73</v>
      </c>
      <c r="E38">
        <v>4.8099999999999996</v>
      </c>
      <c r="F38" t="str">
        <f t="shared" si="0"/>
        <v>Growth</v>
      </c>
    </row>
    <row r="39" spans="1:6" x14ac:dyDescent="0.35">
      <c r="A39">
        <v>36</v>
      </c>
      <c r="B39" t="s">
        <v>8</v>
      </c>
      <c r="C39">
        <v>1.6</v>
      </c>
      <c r="D39" t="s">
        <v>73</v>
      </c>
      <c r="E39">
        <v>4.7699999999999996</v>
      </c>
      <c r="F39" t="str">
        <f t="shared" si="0"/>
        <v>Growth</v>
      </c>
    </row>
    <row r="40" spans="1:6" x14ac:dyDescent="0.35">
      <c r="A40">
        <v>37</v>
      </c>
      <c r="B40" t="s">
        <v>109</v>
      </c>
      <c r="C40">
        <v>2.14</v>
      </c>
      <c r="D40" t="s">
        <v>72</v>
      </c>
      <c r="E40">
        <v>4.74</v>
      </c>
      <c r="F40" t="str">
        <f t="shared" si="0"/>
        <v>Growth</v>
      </c>
    </row>
    <row r="41" spans="1:6" x14ac:dyDescent="0.35">
      <c r="A41">
        <v>38</v>
      </c>
      <c r="B41" t="s">
        <v>104</v>
      </c>
      <c r="C41">
        <v>1.08</v>
      </c>
      <c r="D41" t="s">
        <v>72</v>
      </c>
      <c r="E41">
        <v>4.4400000000000004</v>
      </c>
      <c r="F41" t="str">
        <f t="shared" si="0"/>
        <v>Growth</v>
      </c>
    </row>
    <row r="42" spans="1:6" x14ac:dyDescent="0.35">
      <c r="A42">
        <v>39</v>
      </c>
      <c r="B42" t="s">
        <v>79</v>
      </c>
      <c r="C42">
        <v>0.53</v>
      </c>
      <c r="D42" t="s">
        <v>73</v>
      </c>
      <c r="E42">
        <v>4.22</v>
      </c>
      <c r="F42" t="str">
        <f t="shared" si="0"/>
        <v>Growth</v>
      </c>
    </row>
    <row r="43" spans="1:6" x14ac:dyDescent="0.35">
      <c r="A43">
        <v>40</v>
      </c>
      <c r="B43" t="s">
        <v>76</v>
      </c>
      <c r="C43">
        <v>1.51</v>
      </c>
      <c r="D43" t="s">
        <v>73</v>
      </c>
      <c r="E43">
        <v>4.1500000000000004</v>
      </c>
      <c r="F43" t="str">
        <f t="shared" si="0"/>
        <v>Growth</v>
      </c>
    </row>
    <row r="44" spans="1:6" x14ac:dyDescent="0.35">
      <c r="A44">
        <v>41</v>
      </c>
      <c r="B44" t="s">
        <v>45</v>
      </c>
      <c r="C44">
        <v>1.1000000000000001</v>
      </c>
      <c r="D44" t="s">
        <v>72</v>
      </c>
      <c r="E44">
        <v>4.1399999999999997</v>
      </c>
      <c r="F44" t="str">
        <f t="shared" si="0"/>
        <v>Growth</v>
      </c>
    </row>
    <row r="45" spans="1:6" x14ac:dyDescent="0.35">
      <c r="A45">
        <v>42</v>
      </c>
      <c r="B45" t="s">
        <v>49</v>
      </c>
      <c r="C45">
        <v>2.0099999999999998</v>
      </c>
      <c r="D45" t="s">
        <v>72</v>
      </c>
      <c r="E45">
        <v>4.09</v>
      </c>
      <c r="F45" t="str">
        <f t="shared" si="0"/>
        <v>Growth</v>
      </c>
    </row>
    <row r="46" spans="1:6" x14ac:dyDescent="0.35">
      <c r="A46">
        <v>43</v>
      </c>
      <c r="B46" t="s">
        <v>88</v>
      </c>
      <c r="C46">
        <v>0.36</v>
      </c>
      <c r="D46" t="s">
        <v>73</v>
      </c>
      <c r="E46">
        <v>3.63</v>
      </c>
      <c r="F46" t="str">
        <f t="shared" si="0"/>
        <v>Growth</v>
      </c>
    </row>
    <row r="47" spans="1:6" x14ac:dyDescent="0.35">
      <c r="A47">
        <v>44</v>
      </c>
      <c r="B47" t="s">
        <v>91</v>
      </c>
      <c r="C47">
        <v>0.69</v>
      </c>
      <c r="D47" t="s">
        <v>73</v>
      </c>
      <c r="E47">
        <v>3.02</v>
      </c>
      <c r="F47" t="str">
        <f t="shared" si="0"/>
        <v>Blend</v>
      </c>
    </row>
    <row r="48" spans="1:6" x14ac:dyDescent="0.35">
      <c r="A48">
        <v>45</v>
      </c>
      <c r="B48" t="s">
        <v>107</v>
      </c>
      <c r="C48">
        <v>1.86</v>
      </c>
      <c r="D48" t="s">
        <v>72</v>
      </c>
      <c r="E48">
        <v>3.01</v>
      </c>
      <c r="F48" t="str">
        <f t="shared" si="0"/>
        <v>Blend</v>
      </c>
    </row>
    <row r="49" spans="1:6" x14ac:dyDescent="0.35">
      <c r="A49">
        <v>46</v>
      </c>
      <c r="B49" t="s">
        <v>99</v>
      </c>
      <c r="C49">
        <v>0.78</v>
      </c>
      <c r="D49" t="s">
        <v>72</v>
      </c>
      <c r="E49">
        <v>2.41</v>
      </c>
      <c r="F49" t="str">
        <f t="shared" si="0"/>
        <v>Blend</v>
      </c>
    </row>
    <row r="50" spans="1:6" x14ac:dyDescent="0.35">
      <c r="A50">
        <v>47</v>
      </c>
      <c r="B50" t="s">
        <v>19</v>
      </c>
      <c r="C50">
        <v>0.22</v>
      </c>
      <c r="D50" t="s">
        <v>73</v>
      </c>
      <c r="E50">
        <v>2.33</v>
      </c>
      <c r="F50" t="str">
        <f t="shared" si="0"/>
        <v>Blend</v>
      </c>
    </row>
    <row r="51" spans="1:6" x14ac:dyDescent="0.35">
      <c r="A51">
        <v>48</v>
      </c>
      <c r="B51" t="s">
        <v>95</v>
      </c>
      <c r="C51">
        <v>1.2</v>
      </c>
      <c r="D51" t="s">
        <v>73</v>
      </c>
      <c r="E51">
        <v>2.27</v>
      </c>
      <c r="F51" t="str">
        <f t="shared" si="0"/>
        <v>Blend</v>
      </c>
    </row>
    <row r="52" spans="1:6" x14ac:dyDescent="0.35">
      <c r="A52">
        <v>49</v>
      </c>
      <c r="B52" t="s">
        <v>61</v>
      </c>
      <c r="C52">
        <v>1.63</v>
      </c>
      <c r="D52" t="s">
        <v>72</v>
      </c>
      <c r="E52">
        <v>2.2599999999999998</v>
      </c>
      <c r="F52" t="str">
        <f t="shared" si="0"/>
        <v>Blend</v>
      </c>
    </row>
    <row r="53" spans="1:6" x14ac:dyDescent="0.35">
      <c r="A53">
        <v>50</v>
      </c>
      <c r="B53" t="s">
        <v>97</v>
      </c>
      <c r="C53">
        <v>2.09</v>
      </c>
      <c r="D53" t="s">
        <v>73</v>
      </c>
      <c r="E53">
        <v>1.72</v>
      </c>
      <c r="F53" t="str">
        <f t="shared" si="0"/>
        <v>Blend</v>
      </c>
    </row>
    <row r="54" spans="1:6" x14ac:dyDescent="0.35">
      <c r="A54">
        <v>51</v>
      </c>
      <c r="B54" t="s">
        <v>90</v>
      </c>
      <c r="C54">
        <v>1.28</v>
      </c>
      <c r="D54" t="s">
        <v>72</v>
      </c>
      <c r="E54">
        <v>1.61</v>
      </c>
      <c r="F54" t="str">
        <f t="shared" si="0"/>
        <v>Blend</v>
      </c>
    </row>
    <row r="55" spans="1:6" x14ac:dyDescent="0.35">
      <c r="A55">
        <v>52</v>
      </c>
      <c r="B55" t="s">
        <v>100</v>
      </c>
      <c r="C55">
        <v>0.39</v>
      </c>
      <c r="D55" t="s">
        <v>73</v>
      </c>
      <c r="E55">
        <v>1.49</v>
      </c>
      <c r="F55" t="str">
        <f t="shared" si="0"/>
        <v>Blend</v>
      </c>
    </row>
    <row r="56" spans="1:6" x14ac:dyDescent="0.35">
      <c r="A56">
        <v>53</v>
      </c>
      <c r="B56" t="s">
        <v>96</v>
      </c>
      <c r="C56">
        <v>2.78</v>
      </c>
      <c r="D56" t="s">
        <v>72</v>
      </c>
      <c r="E56">
        <v>1.45</v>
      </c>
      <c r="F56" t="str">
        <f t="shared" si="0"/>
        <v>Blend</v>
      </c>
    </row>
    <row r="57" spans="1:6" x14ac:dyDescent="0.35">
      <c r="A57">
        <v>54</v>
      </c>
      <c r="B57" t="s">
        <v>106</v>
      </c>
      <c r="C57">
        <v>1.31</v>
      </c>
      <c r="D57" t="s">
        <v>72</v>
      </c>
      <c r="E57">
        <v>1.27</v>
      </c>
      <c r="F57" t="str">
        <f t="shared" si="0"/>
        <v>Blend</v>
      </c>
    </row>
    <row r="58" spans="1:6" x14ac:dyDescent="0.35">
      <c r="A58">
        <v>55</v>
      </c>
      <c r="B58" t="s">
        <v>85</v>
      </c>
      <c r="C58">
        <v>1.35</v>
      </c>
      <c r="D58" t="s">
        <v>72</v>
      </c>
      <c r="E58">
        <v>1.24</v>
      </c>
      <c r="F58" t="str">
        <f t="shared" si="0"/>
        <v>Value</v>
      </c>
    </row>
    <row r="59" spans="1:6" x14ac:dyDescent="0.35">
      <c r="A59">
        <v>56</v>
      </c>
      <c r="B59" t="s">
        <v>43</v>
      </c>
      <c r="C59">
        <v>2.46</v>
      </c>
      <c r="D59" t="s">
        <v>72</v>
      </c>
      <c r="E59">
        <v>1.19</v>
      </c>
      <c r="F59" t="str">
        <f t="shared" si="0"/>
        <v>Value</v>
      </c>
    </row>
    <row r="60" spans="1:6" x14ac:dyDescent="0.35">
      <c r="A60">
        <v>57</v>
      </c>
      <c r="B60" t="s">
        <v>63</v>
      </c>
      <c r="C60">
        <v>1.23</v>
      </c>
      <c r="D60" t="s">
        <v>72</v>
      </c>
      <c r="E60">
        <v>1.1399999999999999</v>
      </c>
      <c r="F60" t="str">
        <f t="shared" si="0"/>
        <v>Value</v>
      </c>
    </row>
    <row r="61" spans="1:6" x14ac:dyDescent="0.35">
      <c r="A61">
        <v>58</v>
      </c>
      <c r="B61" t="s">
        <v>105</v>
      </c>
      <c r="C61">
        <v>1.45</v>
      </c>
      <c r="D61" t="s">
        <v>73</v>
      </c>
      <c r="E61">
        <v>1</v>
      </c>
      <c r="F61" t="str">
        <f t="shared" si="0"/>
        <v>Value</v>
      </c>
    </row>
    <row r="62" spans="1:6" x14ac:dyDescent="0.35">
      <c r="A62">
        <v>59</v>
      </c>
      <c r="B62" t="s">
        <v>46</v>
      </c>
      <c r="C62">
        <v>0.73</v>
      </c>
      <c r="D62" t="s">
        <v>72</v>
      </c>
      <c r="E62">
        <v>0.94</v>
      </c>
      <c r="F62" t="str">
        <f t="shared" si="0"/>
        <v>Value</v>
      </c>
    </row>
    <row r="63" spans="1:6" x14ac:dyDescent="0.35">
      <c r="A63">
        <v>60</v>
      </c>
      <c r="B63" t="s">
        <v>145</v>
      </c>
      <c r="C63">
        <v>0.91</v>
      </c>
      <c r="D63" t="s">
        <v>73</v>
      </c>
      <c r="E63">
        <v>0.88</v>
      </c>
      <c r="F63" t="str">
        <f t="shared" si="0"/>
        <v>Value</v>
      </c>
    </row>
    <row r="64" spans="1:6" x14ac:dyDescent="0.35">
      <c r="A64">
        <v>61</v>
      </c>
      <c r="B64" t="s">
        <v>103</v>
      </c>
      <c r="C64">
        <v>1.24</v>
      </c>
      <c r="D64" t="s">
        <v>73</v>
      </c>
      <c r="E64">
        <v>0.75</v>
      </c>
      <c r="F64" t="str">
        <f t="shared" si="0"/>
        <v>Value</v>
      </c>
    </row>
    <row r="65" spans="1:6" x14ac:dyDescent="0.35">
      <c r="A65">
        <v>62</v>
      </c>
      <c r="B65" t="s">
        <v>41</v>
      </c>
      <c r="C65">
        <v>3.07</v>
      </c>
      <c r="D65" t="s">
        <v>72</v>
      </c>
      <c r="E65">
        <v>0.72</v>
      </c>
      <c r="F65" t="str">
        <f t="shared" si="0"/>
        <v>Value</v>
      </c>
    </row>
    <row r="66" spans="1:6" x14ac:dyDescent="0.35">
      <c r="A66">
        <v>63</v>
      </c>
      <c r="B66" t="s">
        <v>98</v>
      </c>
      <c r="C66">
        <v>1.97</v>
      </c>
      <c r="D66" t="s">
        <v>71</v>
      </c>
      <c r="E66">
        <v>0.62</v>
      </c>
      <c r="F66" t="str">
        <f t="shared" si="0"/>
        <v>Value</v>
      </c>
    </row>
    <row r="67" spans="1:6" x14ac:dyDescent="0.35">
      <c r="C67" s="3"/>
    </row>
  </sheetData>
  <sortState xmlns:xlrd2="http://schemas.microsoft.com/office/spreadsheetml/2017/richdata2" ref="A4:E66">
    <sortCondition descending="1" ref="E4:E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8758-7EFF-422A-BAF1-04B3119C1B50}">
  <dimension ref="A2:K53"/>
  <sheetViews>
    <sheetView topLeftCell="B1" workbookViewId="0">
      <selection activeCell="H12" sqref="H12"/>
    </sheetView>
  </sheetViews>
  <sheetFormatPr defaultRowHeight="14.5" x14ac:dyDescent="0.35"/>
  <cols>
    <col min="2" max="2" width="38.36328125" bestFit="1" customWidth="1"/>
    <col min="3" max="3" width="13.453125" bestFit="1" customWidth="1"/>
    <col min="4" max="4" width="12.453125" bestFit="1" customWidth="1"/>
    <col min="8" max="8" width="9.36328125" bestFit="1" customWidth="1"/>
  </cols>
  <sheetData>
    <row r="2" spans="1:11" x14ac:dyDescent="0.35">
      <c r="A2" s="1" t="s">
        <v>0</v>
      </c>
      <c r="B2" s="2">
        <v>44713</v>
      </c>
      <c r="C2" s="1"/>
      <c r="D2" s="1"/>
      <c r="E2" s="1"/>
    </row>
    <row r="3" spans="1:11" x14ac:dyDescent="0.35">
      <c r="A3" s="1"/>
      <c r="B3" s="1" t="s">
        <v>1</v>
      </c>
      <c r="C3" s="1" t="s">
        <v>2</v>
      </c>
      <c r="D3" s="1" t="s">
        <v>3</v>
      </c>
      <c r="E3" s="1" t="s">
        <v>144</v>
      </c>
      <c r="F3" s="1" t="s">
        <v>149</v>
      </c>
    </row>
    <row r="4" spans="1:11" x14ac:dyDescent="0.35">
      <c r="A4">
        <v>1</v>
      </c>
      <c r="B4" t="s">
        <v>130</v>
      </c>
      <c r="C4">
        <v>2.95</v>
      </c>
      <c r="D4" t="s">
        <v>72</v>
      </c>
      <c r="E4">
        <v>24.02</v>
      </c>
      <c r="F4" t="str">
        <f>IF(E4 &gt; 2.72, "Growth", IF(E4 &lt; 1.06, "Value", "Blend"))</f>
        <v>Growth</v>
      </c>
    </row>
    <row r="5" spans="1:11" x14ac:dyDescent="0.35">
      <c r="A5">
        <v>2</v>
      </c>
      <c r="B5" t="s">
        <v>122</v>
      </c>
      <c r="C5">
        <v>1.44</v>
      </c>
      <c r="D5" t="s">
        <v>72</v>
      </c>
      <c r="E5">
        <v>18.02</v>
      </c>
      <c r="F5" t="str">
        <f t="shared" ref="F5:F53" si="0">IF(E5 &gt; 2.72, "Growth", IF(E5 &lt; 1.06, "Value", "Blend"))</f>
        <v>Growth</v>
      </c>
      <c r="H5" s="1" t="s">
        <v>244</v>
      </c>
    </row>
    <row r="6" spans="1:11" x14ac:dyDescent="0.35">
      <c r="A6">
        <v>3</v>
      </c>
      <c r="B6" t="s">
        <v>126</v>
      </c>
      <c r="C6">
        <v>1.77</v>
      </c>
      <c r="D6" t="s">
        <v>72</v>
      </c>
      <c r="E6">
        <v>15.62</v>
      </c>
      <c r="F6" t="str">
        <f t="shared" si="0"/>
        <v>Growth</v>
      </c>
    </row>
    <row r="7" spans="1:11" x14ac:dyDescent="0.35">
      <c r="A7">
        <v>4</v>
      </c>
      <c r="B7" t="s">
        <v>81</v>
      </c>
      <c r="C7">
        <v>1.26</v>
      </c>
      <c r="D7" t="s">
        <v>72</v>
      </c>
      <c r="E7">
        <v>14.01</v>
      </c>
      <c r="F7" t="str">
        <f t="shared" si="0"/>
        <v>Growth</v>
      </c>
      <c r="H7" s="17"/>
      <c r="I7" s="19" t="s">
        <v>148</v>
      </c>
      <c r="J7" s="19" t="s">
        <v>147</v>
      </c>
      <c r="K7" s="19" t="s">
        <v>146</v>
      </c>
    </row>
    <row r="8" spans="1:11" x14ac:dyDescent="0.35">
      <c r="A8">
        <v>5</v>
      </c>
      <c r="B8" t="s">
        <v>136</v>
      </c>
      <c r="C8">
        <v>2.04</v>
      </c>
      <c r="D8" t="s">
        <v>72</v>
      </c>
      <c r="E8">
        <v>13.2</v>
      </c>
      <c r="F8" t="str">
        <f t="shared" si="0"/>
        <v>Growth</v>
      </c>
      <c r="H8" s="20" t="s">
        <v>71</v>
      </c>
      <c r="I8" s="17">
        <f>COUNTIFS($D$4:$D$70, H8, $F$4:$F$70, $I$7)</f>
        <v>1</v>
      </c>
      <c r="J8" s="17">
        <f>COUNTIFS($D$4:$D$70, H8, $F$4:$F$70, $J$7)</f>
        <v>2</v>
      </c>
      <c r="K8" s="17">
        <f>COUNTIFS($D$4:$D$70, H8, $F$4:$F$70, $K$7)</f>
        <v>4</v>
      </c>
    </row>
    <row r="9" spans="1:11" x14ac:dyDescent="0.35">
      <c r="A9">
        <v>6</v>
      </c>
      <c r="B9" t="s">
        <v>114</v>
      </c>
      <c r="C9">
        <v>2.75</v>
      </c>
      <c r="D9" t="s">
        <v>72</v>
      </c>
      <c r="E9">
        <v>11.24</v>
      </c>
      <c r="F9" t="str">
        <f t="shared" si="0"/>
        <v>Growth</v>
      </c>
      <c r="H9" s="20" t="s">
        <v>72</v>
      </c>
      <c r="I9" s="17">
        <f>COUNTIFS($D$4:$D$70, H9, $F$4:$F$70, $I$7)</f>
        <v>3</v>
      </c>
      <c r="J9" s="17">
        <f>COUNTIFS($D$4:$D$70, H9, $F$4:$F$70, $J$7)</f>
        <v>5</v>
      </c>
      <c r="K9" s="17">
        <f>COUNTIFS($D$4:$D$70, H9, $F$4:$F$70, $K$7)</f>
        <v>23</v>
      </c>
    </row>
    <row r="10" spans="1:11" x14ac:dyDescent="0.35">
      <c r="A10">
        <v>7</v>
      </c>
      <c r="B10" t="s">
        <v>124</v>
      </c>
      <c r="C10">
        <v>1.9</v>
      </c>
      <c r="D10" t="s">
        <v>72</v>
      </c>
      <c r="E10">
        <v>11.09</v>
      </c>
      <c r="F10" t="str">
        <f t="shared" si="0"/>
        <v>Growth</v>
      </c>
      <c r="H10" s="20" t="s">
        <v>73</v>
      </c>
      <c r="I10" s="17">
        <f t="shared" ref="I10" si="1">COUNTIFS($D$4:$D$70, H10, $F$4:$F$70, $I$7)</f>
        <v>3</v>
      </c>
      <c r="J10" s="17">
        <f>COUNTIFS($D$4:$D$70, H10, $F$4:$F$70, $J$7)</f>
        <v>4</v>
      </c>
      <c r="K10" s="17">
        <f>COUNTIFS($D$4:$D$70, H10, $F$4:$F$70, $K$7)</f>
        <v>5</v>
      </c>
    </row>
    <row r="11" spans="1:11" x14ac:dyDescent="0.35">
      <c r="A11">
        <v>8</v>
      </c>
      <c r="B11" t="s">
        <v>116</v>
      </c>
      <c r="C11">
        <v>2.13</v>
      </c>
      <c r="D11" t="s">
        <v>72</v>
      </c>
      <c r="E11">
        <v>10.94</v>
      </c>
      <c r="F11" t="str">
        <f t="shared" si="0"/>
        <v>Growth</v>
      </c>
      <c r="H11" s="1"/>
    </row>
    <row r="12" spans="1:11" x14ac:dyDescent="0.35">
      <c r="A12">
        <v>9</v>
      </c>
      <c r="B12" t="s">
        <v>123</v>
      </c>
      <c r="C12">
        <v>1.42</v>
      </c>
      <c r="D12" t="s">
        <v>72</v>
      </c>
      <c r="E12">
        <v>10.56</v>
      </c>
      <c r="F12" t="str">
        <f t="shared" si="0"/>
        <v>Growth</v>
      </c>
      <c r="H12" s="1" t="s">
        <v>245</v>
      </c>
    </row>
    <row r="13" spans="1:11" x14ac:dyDescent="0.35">
      <c r="A13">
        <v>10</v>
      </c>
      <c r="B13" t="s">
        <v>127</v>
      </c>
      <c r="C13">
        <v>1.79</v>
      </c>
      <c r="D13" t="s">
        <v>72</v>
      </c>
      <c r="E13">
        <v>9.42</v>
      </c>
      <c r="F13" t="str">
        <f t="shared" si="0"/>
        <v>Growth</v>
      </c>
    </row>
    <row r="14" spans="1:11" x14ac:dyDescent="0.35">
      <c r="A14">
        <v>11</v>
      </c>
      <c r="B14" t="s">
        <v>6</v>
      </c>
      <c r="C14">
        <v>2.2999999999999998</v>
      </c>
      <c r="D14" t="s">
        <v>72</v>
      </c>
      <c r="E14">
        <v>9.33</v>
      </c>
      <c r="F14" t="str">
        <f t="shared" si="0"/>
        <v>Growth</v>
      </c>
      <c r="H14" s="17"/>
      <c r="I14" s="19" t="s">
        <v>148</v>
      </c>
      <c r="J14" s="19" t="s">
        <v>147</v>
      </c>
      <c r="K14" s="19" t="s">
        <v>146</v>
      </c>
    </row>
    <row r="15" spans="1:11" x14ac:dyDescent="0.35">
      <c r="A15">
        <v>12</v>
      </c>
      <c r="B15" t="s">
        <v>137</v>
      </c>
      <c r="C15">
        <v>3.03</v>
      </c>
      <c r="D15" t="s">
        <v>73</v>
      </c>
      <c r="E15">
        <v>9.11</v>
      </c>
      <c r="F15" t="str">
        <f t="shared" si="0"/>
        <v>Growth</v>
      </c>
      <c r="H15" s="20" t="s">
        <v>71</v>
      </c>
      <c r="I15" s="17">
        <f>SUMIFS($C$4:$C$70, $D$4:$D$70, $H$15, $F$4:$F$70, I14)</f>
        <v>2.38</v>
      </c>
      <c r="J15" s="17">
        <f>SUMIFS($C$4:$C$70, $D$4:$D$70, $H$15, $F$4:$F$70, J14)</f>
        <v>4.46</v>
      </c>
      <c r="K15" s="17">
        <f>SUMIFS($C$4:$C$70, $D$4:$D$70, $H$15, $F$4:$F$70, K14)</f>
        <v>8.92</v>
      </c>
    </row>
    <row r="16" spans="1:11" x14ac:dyDescent="0.35">
      <c r="A16">
        <v>13</v>
      </c>
      <c r="B16" t="s">
        <v>139</v>
      </c>
      <c r="C16">
        <v>1.6</v>
      </c>
      <c r="D16" t="s">
        <v>71</v>
      </c>
      <c r="E16">
        <v>9.0399999999999991</v>
      </c>
      <c r="F16" t="str">
        <f t="shared" si="0"/>
        <v>Growth</v>
      </c>
      <c r="H16" s="20" t="s">
        <v>72</v>
      </c>
      <c r="I16" s="17">
        <f>SUMIFS($C$4:$C$70, $D$4:$D$70, $H$16, $F$4:$F$70, I14)</f>
        <v>6.1899999999999995</v>
      </c>
      <c r="J16" s="17">
        <f>SUMIFS($C$4:$C$70, $D$4:$D$70, $H$16, $F$4:$F$70, J14)</f>
        <v>9.1300000000000008</v>
      </c>
      <c r="K16" s="17">
        <f>SUMIFS($C$4:$C$70, $D$4:$D$70, $H$16, $F$4:$F$70, K14)</f>
        <v>44.010000000000005</v>
      </c>
    </row>
    <row r="17" spans="1:11" x14ac:dyDescent="0.35">
      <c r="A17">
        <v>14</v>
      </c>
      <c r="B17" t="s">
        <v>119</v>
      </c>
      <c r="C17">
        <v>0.96</v>
      </c>
      <c r="D17" t="s">
        <v>72</v>
      </c>
      <c r="E17">
        <v>8.2799999999999994</v>
      </c>
      <c r="F17" t="str">
        <f t="shared" si="0"/>
        <v>Growth</v>
      </c>
      <c r="H17" s="20" t="s">
        <v>73</v>
      </c>
      <c r="I17" s="17">
        <f>SUMIFS($C$4:$C$70, $D$4:$D$70, $H$17, $F$4:$F$70, I14)</f>
        <v>3.16</v>
      </c>
      <c r="J17" s="17">
        <f>SUMIFS($C$4:$C$70, $D$4:$D$70, $H$17, $F$4:$F$70, J14)</f>
        <v>5.57</v>
      </c>
      <c r="K17" s="17">
        <f>SUMIFS($C$4:$C$70, $D$4:$D$70, $H$17, $F$4:$F$70, K14)</f>
        <v>10.079999999999998</v>
      </c>
    </row>
    <row r="18" spans="1:11" x14ac:dyDescent="0.35">
      <c r="A18">
        <v>15</v>
      </c>
      <c r="B18" t="s">
        <v>138</v>
      </c>
      <c r="C18">
        <v>1.84</v>
      </c>
      <c r="D18" t="s">
        <v>72</v>
      </c>
      <c r="E18">
        <v>7.46</v>
      </c>
      <c r="F18" t="str">
        <f t="shared" si="0"/>
        <v>Growth</v>
      </c>
    </row>
    <row r="19" spans="1:11" x14ac:dyDescent="0.35">
      <c r="A19">
        <v>16</v>
      </c>
      <c r="B19" t="s">
        <v>31</v>
      </c>
      <c r="C19">
        <v>2.19</v>
      </c>
      <c r="D19" t="s">
        <v>72</v>
      </c>
      <c r="E19">
        <v>7.37</v>
      </c>
      <c r="F19" t="str">
        <f t="shared" si="0"/>
        <v>Growth</v>
      </c>
    </row>
    <row r="20" spans="1:11" x14ac:dyDescent="0.35">
      <c r="A20">
        <v>17</v>
      </c>
      <c r="B20" t="s">
        <v>92</v>
      </c>
      <c r="C20">
        <v>1.5</v>
      </c>
      <c r="D20" t="s">
        <v>72</v>
      </c>
      <c r="E20">
        <v>6.84</v>
      </c>
      <c r="F20" t="str">
        <f t="shared" si="0"/>
        <v>Growth</v>
      </c>
    </row>
    <row r="21" spans="1:11" x14ac:dyDescent="0.35">
      <c r="A21">
        <v>18</v>
      </c>
      <c r="B21" t="s">
        <v>112</v>
      </c>
      <c r="C21">
        <v>1.91</v>
      </c>
      <c r="D21" t="s">
        <v>73</v>
      </c>
      <c r="E21">
        <v>6.66</v>
      </c>
      <c r="F21" t="str">
        <f t="shared" si="0"/>
        <v>Growth</v>
      </c>
    </row>
    <row r="22" spans="1:11" x14ac:dyDescent="0.35">
      <c r="A22">
        <v>19</v>
      </c>
      <c r="B22" t="s">
        <v>84</v>
      </c>
      <c r="C22">
        <v>1.5</v>
      </c>
      <c r="D22" t="s">
        <v>72</v>
      </c>
      <c r="E22">
        <v>5.95</v>
      </c>
      <c r="F22" t="str">
        <f t="shared" si="0"/>
        <v>Growth</v>
      </c>
    </row>
    <row r="23" spans="1:11" x14ac:dyDescent="0.35">
      <c r="A23">
        <v>20</v>
      </c>
      <c r="B23" t="s">
        <v>118</v>
      </c>
      <c r="C23">
        <v>1.2</v>
      </c>
      <c r="D23" t="s">
        <v>72</v>
      </c>
      <c r="E23">
        <v>5.86</v>
      </c>
      <c r="F23" t="str">
        <f t="shared" si="0"/>
        <v>Growth</v>
      </c>
    </row>
    <row r="24" spans="1:11" x14ac:dyDescent="0.35">
      <c r="A24">
        <v>21</v>
      </c>
      <c r="B24" t="s">
        <v>125</v>
      </c>
      <c r="C24">
        <v>1.73</v>
      </c>
      <c r="D24" t="s">
        <v>72</v>
      </c>
      <c r="E24">
        <v>5.82</v>
      </c>
      <c r="F24" t="str">
        <f t="shared" si="0"/>
        <v>Growth</v>
      </c>
    </row>
    <row r="25" spans="1:11" x14ac:dyDescent="0.35">
      <c r="A25">
        <v>22</v>
      </c>
      <c r="B25" t="s">
        <v>11</v>
      </c>
      <c r="C25">
        <v>2.94</v>
      </c>
      <c r="D25" t="s">
        <v>72</v>
      </c>
      <c r="E25">
        <v>5.61</v>
      </c>
      <c r="F25" t="str">
        <f t="shared" si="0"/>
        <v>Growth</v>
      </c>
    </row>
    <row r="26" spans="1:11" x14ac:dyDescent="0.35">
      <c r="A26">
        <v>23</v>
      </c>
      <c r="B26" t="s">
        <v>120</v>
      </c>
      <c r="C26">
        <v>2.34</v>
      </c>
      <c r="D26" t="s">
        <v>72</v>
      </c>
      <c r="E26">
        <v>5.39</v>
      </c>
      <c r="F26" t="str">
        <f t="shared" si="0"/>
        <v>Growth</v>
      </c>
    </row>
    <row r="27" spans="1:11" x14ac:dyDescent="0.35">
      <c r="A27">
        <v>24</v>
      </c>
      <c r="B27" t="s">
        <v>115</v>
      </c>
      <c r="C27">
        <v>2.29</v>
      </c>
      <c r="D27" t="s">
        <v>73</v>
      </c>
      <c r="E27">
        <v>4.67</v>
      </c>
      <c r="F27" t="str">
        <f t="shared" si="0"/>
        <v>Growth</v>
      </c>
    </row>
    <row r="28" spans="1:11" x14ac:dyDescent="0.35">
      <c r="A28">
        <v>25</v>
      </c>
      <c r="B28" t="s">
        <v>111</v>
      </c>
      <c r="C28">
        <v>3.01</v>
      </c>
      <c r="D28" t="s">
        <v>71</v>
      </c>
      <c r="E28">
        <v>4.6399999999999997</v>
      </c>
      <c r="F28" t="str">
        <f t="shared" si="0"/>
        <v>Growth</v>
      </c>
    </row>
    <row r="29" spans="1:11" x14ac:dyDescent="0.35">
      <c r="A29">
        <v>26</v>
      </c>
      <c r="B29" t="s">
        <v>53</v>
      </c>
      <c r="C29">
        <v>1.74</v>
      </c>
      <c r="D29" t="s">
        <v>72</v>
      </c>
      <c r="E29">
        <v>4.04</v>
      </c>
      <c r="F29" t="str">
        <f t="shared" si="0"/>
        <v>Growth</v>
      </c>
    </row>
    <row r="30" spans="1:11" x14ac:dyDescent="0.35">
      <c r="A30">
        <v>27</v>
      </c>
      <c r="B30" t="s">
        <v>45</v>
      </c>
      <c r="C30">
        <v>2.7</v>
      </c>
      <c r="D30" t="s">
        <v>72</v>
      </c>
      <c r="E30">
        <v>4</v>
      </c>
      <c r="F30" t="str">
        <f t="shared" si="0"/>
        <v>Growth</v>
      </c>
    </row>
    <row r="31" spans="1:11" x14ac:dyDescent="0.35">
      <c r="A31">
        <v>28</v>
      </c>
      <c r="B31" t="s">
        <v>8</v>
      </c>
      <c r="C31">
        <v>1.72</v>
      </c>
      <c r="D31" t="s">
        <v>73</v>
      </c>
      <c r="E31">
        <v>3.99</v>
      </c>
      <c r="F31" t="str">
        <f t="shared" si="0"/>
        <v>Growth</v>
      </c>
    </row>
    <row r="32" spans="1:11" x14ac:dyDescent="0.35">
      <c r="A32">
        <v>29</v>
      </c>
      <c r="B32" t="s">
        <v>142</v>
      </c>
      <c r="C32">
        <v>1.62</v>
      </c>
      <c r="D32" t="s">
        <v>72</v>
      </c>
      <c r="E32">
        <v>3.68</v>
      </c>
      <c r="F32" t="str">
        <f t="shared" si="0"/>
        <v>Growth</v>
      </c>
    </row>
    <row r="33" spans="1:6" x14ac:dyDescent="0.35">
      <c r="A33">
        <v>30</v>
      </c>
      <c r="B33" t="s">
        <v>79</v>
      </c>
      <c r="C33">
        <v>1.1299999999999999</v>
      </c>
      <c r="D33" t="s">
        <v>73</v>
      </c>
      <c r="E33">
        <v>3.67</v>
      </c>
      <c r="F33" t="str">
        <f t="shared" si="0"/>
        <v>Growth</v>
      </c>
    </row>
    <row r="34" spans="1:6" x14ac:dyDescent="0.35">
      <c r="A34">
        <v>31</v>
      </c>
      <c r="B34" t="s">
        <v>113</v>
      </c>
      <c r="C34">
        <v>1.84</v>
      </c>
      <c r="D34" t="s">
        <v>71</v>
      </c>
      <c r="E34">
        <v>3.31</v>
      </c>
      <c r="F34" t="str">
        <f t="shared" si="0"/>
        <v>Growth</v>
      </c>
    </row>
    <row r="35" spans="1:6" x14ac:dyDescent="0.35">
      <c r="A35">
        <v>32</v>
      </c>
      <c r="B35" t="s">
        <v>83</v>
      </c>
      <c r="C35">
        <v>2.4700000000000002</v>
      </c>
      <c r="D35" t="s">
        <v>71</v>
      </c>
      <c r="E35">
        <v>2.98</v>
      </c>
      <c r="F35" t="str">
        <f t="shared" si="0"/>
        <v>Growth</v>
      </c>
    </row>
    <row r="36" spans="1:6" x14ac:dyDescent="0.35">
      <c r="A36">
        <v>33</v>
      </c>
      <c r="B36" t="s">
        <v>128</v>
      </c>
      <c r="C36">
        <v>1.63</v>
      </c>
      <c r="D36" t="s">
        <v>73</v>
      </c>
      <c r="E36">
        <v>2.65</v>
      </c>
      <c r="F36" t="str">
        <f t="shared" si="0"/>
        <v>Blend</v>
      </c>
    </row>
    <row r="37" spans="1:6" x14ac:dyDescent="0.35">
      <c r="A37">
        <v>34</v>
      </c>
      <c r="B37" t="s">
        <v>14</v>
      </c>
      <c r="C37">
        <v>1.29</v>
      </c>
      <c r="D37" t="s">
        <v>72</v>
      </c>
      <c r="E37">
        <v>2.4</v>
      </c>
      <c r="F37" t="str">
        <f t="shared" si="0"/>
        <v>Blend</v>
      </c>
    </row>
    <row r="38" spans="1:6" x14ac:dyDescent="0.35">
      <c r="A38">
        <v>35</v>
      </c>
      <c r="B38" t="s">
        <v>133</v>
      </c>
      <c r="C38">
        <v>1.56</v>
      </c>
      <c r="D38" t="s">
        <v>71</v>
      </c>
      <c r="E38">
        <v>2.3199999999999998</v>
      </c>
      <c r="F38" t="str">
        <f t="shared" si="0"/>
        <v>Blend</v>
      </c>
    </row>
    <row r="39" spans="1:6" x14ac:dyDescent="0.35">
      <c r="A39">
        <v>36</v>
      </c>
      <c r="B39" t="s">
        <v>26</v>
      </c>
      <c r="C39">
        <v>1.33</v>
      </c>
      <c r="D39" t="s">
        <v>72</v>
      </c>
      <c r="E39">
        <v>2.2599999999999998</v>
      </c>
      <c r="F39" t="str">
        <f t="shared" si="0"/>
        <v>Blend</v>
      </c>
    </row>
    <row r="40" spans="1:6" x14ac:dyDescent="0.35">
      <c r="A40">
        <v>37</v>
      </c>
      <c r="B40" t="s">
        <v>134</v>
      </c>
      <c r="C40">
        <v>1.61</v>
      </c>
      <c r="D40" t="s">
        <v>73</v>
      </c>
      <c r="E40">
        <v>2.25</v>
      </c>
      <c r="F40" t="str">
        <f t="shared" si="0"/>
        <v>Blend</v>
      </c>
    </row>
    <row r="41" spans="1:6" x14ac:dyDescent="0.35">
      <c r="A41">
        <v>38</v>
      </c>
      <c r="B41" t="s">
        <v>135</v>
      </c>
      <c r="C41">
        <v>2.19</v>
      </c>
      <c r="D41" t="s">
        <v>72</v>
      </c>
      <c r="E41">
        <v>2.04</v>
      </c>
      <c r="F41" t="str">
        <f t="shared" si="0"/>
        <v>Blend</v>
      </c>
    </row>
    <row r="42" spans="1:6" x14ac:dyDescent="0.35">
      <c r="A42">
        <v>39</v>
      </c>
      <c r="B42" t="s">
        <v>140</v>
      </c>
      <c r="C42">
        <v>2.5499999999999998</v>
      </c>
      <c r="D42" t="s">
        <v>72</v>
      </c>
      <c r="E42">
        <v>2.04</v>
      </c>
      <c r="F42" t="str">
        <f t="shared" si="0"/>
        <v>Blend</v>
      </c>
    </row>
    <row r="43" spans="1:6" x14ac:dyDescent="0.35">
      <c r="A43">
        <v>40</v>
      </c>
      <c r="B43" t="s">
        <v>117</v>
      </c>
      <c r="C43">
        <v>1.31</v>
      </c>
      <c r="D43" t="s">
        <v>73</v>
      </c>
      <c r="E43">
        <v>1.69</v>
      </c>
      <c r="F43" t="str">
        <f t="shared" si="0"/>
        <v>Blend</v>
      </c>
    </row>
    <row r="44" spans="1:6" x14ac:dyDescent="0.35">
      <c r="A44">
        <v>41</v>
      </c>
      <c r="B44" t="s">
        <v>38</v>
      </c>
      <c r="C44">
        <v>2.9</v>
      </c>
      <c r="D44" t="s">
        <v>71</v>
      </c>
      <c r="E44">
        <v>1.62</v>
      </c>
      <c r="F44" t="str">
        <f t="shared" si="0"/>
        <v>Blend</v>
      </c>
    </row>
    <row r="45" spans="1:6" x14ac:dyDescent="0.35">
      <c r="A45">
        <v>42</v>
      </c>
      <c r="B45" t="s">
        <v>100</v>
      </c>
      <c r="C45">
        <v>1.02</v>
      </c>
      <c r="D45" t="s">
        <v>73</v>
      </c>
      <c r="E45">
        <v>1.37</v>
      </c>
      <c r="F45" t="str">
        <f t="shared" si="0"/>
        <v>Blend</v>
      </c>
    </row>
    <row r="46" spans="1:6" x14ac:dyDescent="0.35">
      <c r="A46">
        <v>43</v>
      </c>
      <c r="B46" t="s">
        <v>121</v>
      </c>
      <c r="C46">
        <v>1.77</v>
      </c>
      <c r="D46" t="s">
        <v>72</v>
      </c>
      <c r="E46">
        <v>1.31</v>
      </c>
      <c r="F46" t="str">
        <f t="shared" si="0"/>
        <v>Blend</v>
      </c>
    </row>
    <row r="47" spans="1:6" x14ac:dyDescent="0.35">
      <c r="A47">
        <v>44</v>
      </c>
      <c r="B47" t="s">
        <v>129</v>
      </c>
      <c r="C47">
        <v>3.05</v>
      </c>
      <c r="D47" t="s">
        <v>72</v>
      </c>
      <c r="E47">
        <v>0.98</v>
      </c>
      <c r="F47" t="str">
        <f t="shared" si="0"/>
        <v>Value</v>
      </c>
    </row>
    <row r="48" spans="1:6" x14ac:dyDescent="0.35">
      <c r="A48">
        <v>45</v>
      </c>
      <c r="B48" t="s">
        <v>141</v>
      </c>
      <c r="C48">
        <v>0.88</v>
      </c>
      <c r="D48" t="s">
        <v>73</v>
      </c>
      <c r="E48">
        <v>0.84</v>
      </c>
      <c r="F48" t="str">
        <f t="shared" si="0"/>
        <v>Value</v>
      </c>
    </row>
    <row r="49" spans="1:6" x14ac:dyDescent="0.35">
      <c r="A49">
        <v>46</v>
      </c>
      <c r="B49" t="s">
        <v>143</v>
      </c>
      <c r="C49">
        <v>1</v>
      </c>
      <c r="D49" t="s">
        <v>73</v>
      </c>
      <c r="E49">
        <v>0.74</v>
      </c>
      <c r="F49" t="str">
        <f t="shared" si="0"/>
        <v>Value</v>
      </c>
    </row>
    <row r="50" spans="1:6" x14ac:dyDescent="0.35">
      <c r="A50">
        <v>47</v>
      </c>
      <c r="B50" t="s">
        <v>58</v>
      </c>
      <c r="C50">
        <v>1.24</v>
      </c>
      <c r="D50" t="s">
        <v>72</v>
      </c>
      <c r="E50">
        <v>0.71</v>
      </c>
      <c r="F50" t="str">
        <f t="shared" si="0"/>
        <v>Value</v>
      </c>
    </row>
    <row r="51" spans="1:6" x14ac:dyDescent="0.35">
      <c r="A51">
        <v>48</v>
      </c>
      <c r="B51" t="s">
        <v>132</v>
      </c>
      <c r="C51">
        <v>1.9</v>
      </c>
      <c r="D51" t="s">
        <v>72</v>
      </c>
      <c r="E51">
        <v>0.7</v>
      </c>
      <c r="F51" t="str">
        <f t="shared" si="0"/>
        <v>Value</v>
      </c>
    </row>
    <row r="52" spans="1:6" x14ac:dyDescent="0.35">
      <c r="A52">
        <v>49</v>
      </c>
      <c r="B52" t="s">
        <v>131</v>
      </c>
      <c r="C52">
        <v>2.38</v>
      </c>
      <c r="D52" t="s">
        <v>71</v>
      </c>
      <c r="E52">
        <v>0.63</v>
      </c>
      <c r="F52" t="str">
        <f t="shared" si="0"/>
        <v>Value</v>
      </c>
    </row>
    <row r="53" spans="1:6" x14ac:dyDescent="0.35">
      <c r="A53">
        <v>50</v>
      </c>
      <c r="B53" t="s">
        <v>105</v>
      </c>
      <c r="C53">
        <v>1.28</v>
      </c>
      <c r="D53" t="s">
        <v>73</v>
      </c>
      <c r="E53">
        <v>0.62</v>
      </c>
      <c r="F53" t="str">
        <f t="shared" si="0"/>
        <v>Value</v>
      </c>
    </row>
  </sheetData>
  <sortState xmlns:xlrd2="http://schemas.microsoft.com/office/spreadsheetml/2017/richdata2" ref="B4:E53">
    <sortCondition descending="1" ref="E4:E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3BE1-6D97-41AE-95EE-808374B43A6B}">
  <dimension ref="B2:U682"/>
  <sheetViews>
    <sheetView topLeftCell="I1" zoomScale="106" workbookViewId="0">
      <selection activeCell="P6" sqref="P6"/>
    </sheetView>
  </sheetViews>
  <sheetFormatPr defaultRowHeight="14.5" x14ac:dyDescent="0.35"/>
  <cols>
    <col min="2" max="2" width="10.08984375" bestFit="1" customWidth="1"/>
    <col min="3" max="3" width="35.08984375" bestFit="1" customWidth="1"/>
    <col min="4" max="4" width="23.1796875" bestFit="1" customWidth="1"/>
    <col min="5" max="5" width="23.1796875" customWidth="1"/>
    <col min="6" max="6" width="14.26953125" bestFit="1" customWidth="1"/>
    <col min="7" max="7" width="29.36328125" bestFit="1" customWidth="1"/>
    <col min="8" max="8" width="29.36328125" customWidth="1"/>
    <col min="9" max="9" width="22.26953125" bestFit="1" customWidth="1"/>
    <col min="10" max="10" width="16.1796875" bestFit="1" customWidth="1"/>
    <col min="12" max="12" width="10.08984375" customWidth="1"/>
    <col min="13" max="13" width="17.6328125" bestFit="1" customWidth="1"/>
    <col min="14" max="17" width="10.08984375" customWidth="1"/>
  </cols>
  <sheetData>
    <row r="2" spans="2:21" x14ac:dyDescent="0.35">
      <c r="B2" s="5" t="s">
        <v>151</v>
      </c>
      <c r="C2" s="1" t="s">
        <v>150</v>
      </c>
      <c r="D2" s="1" t="s">
        <v>153</v>
      </c>
      <c r="E2" s="1" t="s">
        <v>164</v>
      </c>
      <c r="F2" s="1" t="s">
        <v>152</v>
      </c>
      <c r="G2" s="1" t="s">
        <v>154</v>
      </c>
      <c r="H2" s="1" t="s">
        <v>164</v>
      </c>
      <c r="I2" s="1" t="s">
        <v>212</v>
      </c>
      <c r="J2" s="1" t="s">
        <v>165</v>
      </c>
      <c r="L2" s="1" t="s">
        <v>173</v>
      </c>
      <c r="M2" s="1" t="s">
        <v>209</v>
      </c>
      <c r="N2" s="1" t="s">
        <v>174</v>
      </c>
      <c r="O2" s="1" t="s">
        <v>170</v>
      </c>
      <c r="P2" s="1" t="s">
        <v>177</v>
      </c>
      <c r="Q2" s="1" t="s">
        <v>178</v>
      </c>
      <c r="R2" s="1" t="s">
        <v>156</v>
      </c>
      <c r="S2" s="1" t="s">
        <v>157</v>
      </c>
      <c r="T2" s="1" t="s">
        <v>158</v>
      </c>
      <c r="U2" s="1" t="s">
        <v>176</v>
      </c>
    </row>
    <row r="3" spans="2:21" x14ac:dyDescent="0.35">
      <c r="B3" s="6">
        <v>45379</v>
      </c>
      <c r="C3">
        <v>27.5625</v>
      </c>
      <c r="D3">
        <f>LN(C3/C4)</f>
        <v>6.8844142671053076E-3</v>
      </c>
      <c r="E3">
        <f>1+D3</f>
        <v>1.0068844142671054</v>
      </c>
      <c r="F3" s="7">
        <v>17766</v>
      </c>
      <c r="G3">
        <f>LN(F3/F4)</f>
        <v>4.5216335145642304E-3</v>
      </c>
      <c r="H3">
        <f t="shared" ref="H3:H6" si="0">1+G3</f>
        <v>1.0045216335145641</v>
      </c>
      <c r="I3">
        <v>6.9749999999999996</v>
      </c>
      <c r="J3" s="12">
        <f t="shared" ref="J3:J10" si="1">I3/100</f>
        <v>6.9749999999999993E-2</v>
      </c>
      <c r="L3">
        <f t="shared" ref="L3:L66" si="2">D3</f>
        <v>6.8844142671053076E-3</v>
      </c>
      <c r="M3" t="str">
        <f>IF(L3&lt;0,L3,"")</f>
        <v/>
      </c>
      <c r="N3">
        <f t="shared" ref="N3:N66" si="3">G3</f>
        <v>4.5216335145642304E-3</v>
      </c>
      <c r="O3">
        <f t="shared" ref="O3:O66" si="4">L3-U3</f>
        <v>-1.1330109336982291E-2</v>
      </c>
      <c r="P3">
        <f t="shared" ref="P3:P66" si="5">L3-N3</f>
        <v>2.3627807525410773E-3</v>
      </c>
      <c r="Q3">
        <f>N3-U3</f>
        <v>-1.3692890089523369E-2</v>
      </c>
      <c r="R3">
        <v>-0.57933487266378403</v>
      </c>
      <c r="S3">
        <v>-9.30016138631196E-2</v>
      </c>
      <c r="T3">
        <v>0.113068704133479</v>
      </c>
      <c r="U3">
        <v>1.8214523604087599E-2</v>
      </c>
    </row>
    <row r="4" spans="2:21" x14ac:dyDescent="0.35">
      <c r="B4" s="6">
        <v>45378</v>
      </c>
      <c r="C4">
        <v>27.3734</v>
      </c>
      <c r="D4">
        <f t="shared" ref="D4:D67" si="6">LN(C4/C5)</f>
        <v>1.0594787739678666E-4</v>
      </c>
      <c r="E4">
        <f t="shared" ref="E4:E66" si="7">1+D4</f>
        <v>1.0001059478773968</v>
      </c>
      <c r="F4" s="7">
        <v>17685.849999999999</v>
      </c>
      <c r="G4">
        <f t="shared" ref="G4:G67" si="8">LN(F4/F5)</f>
        <v>1.2164006229670274E-3</v>
      </c>
      <c r="H4">
        <f t="shared" si="0"/>
        <v>1.0012164006229671</v>
      </c>
      <c r="I4">
        <v>7.0890000000000004</v>
      </c>
      <c r="J4" s="12">
        <f t="shared" si="1"/>
        <v>7.0890000000000009E-2</v>
      </c>
      <c r="L4">
        <f t="shared" si="2"/>
        <v>1.0594787739678666E-4</v>
      </c>
      <c r="M4" t="str">
        <f t="shared" ref="M4:M67" si="9">IF(L4&lt;0,L4,"")</f>
        <v/>
      </c>
      <c r="N4">
        <f t="shared" si="3"/>
        <v>1.2164006229670274E-3</v>
      </c>
      <c r="O4">
        <f t="shared" si="4"/>
        <v>-1.8108575726690813E-2</v>
      </c>
      <c r="P4">
        <f t="shared" si="5"/>
        <v>-1.1104527455702408E-3</v>
      </c>
      <c r="Q4">
        <f t="shared" ref="Q4:Q67" si="10">N4-U4</f>
        <v>-1.6998122981120571E-2</v>
      </c>
      <c r="R4">
        <v>-0.16507153145807199</v>
      </c>
      <c r="S4">
        <v>-0.18850479217424901</v>
      </c>
      <c r="T4">
        <v>1.0345097236351</v>
      </c>
      <c r="U4">
        <v>1.8214523604087599E-2</v>
      </c>
    </row>
    <row r="5" spans="2:21" x14ac:dyDescent="0.35">
      <c r="B5" s="6">
        <v>45377</v>
      </c>
      <c r="C5">
        <v>27.3705</v>
      </c>
      <c r="D5">
        <f t="shared" si="6"/>
        <v>1.3499303829798314E-2</v>
      </c>
      <c r="E5">
        <f t="shared" si="7"/>
        <v>1.0134993038297984</v>
      </c>
      <c r="F5" s="7">
        <v>17664.349999999999</v>
      </c>
      <c r="G5">
        <f t="shared" si="8"/>
        <v>9.1876160791445564E-3</v>
      </c>
      <c r="H5">
        <f t="shared" si="0"/>
        <v>1.0091876160791446</v>
      </c>
      <c r="I5">
        <v>7.1070000000000002</v>
      </c>
      <c r="J5" s="12">
        <f t="shared" si="1"/>
        <v>7.1070000000000008E-2</v>
      </c>
      <c r="L5">
        <f t="shared" si="2"/>
        <v>1.3499303829798314E-2</v>
      </c>
      <c r="M5" t="str">
        <f t="shared" si="9"/>
        <v/>
      </c>
      <c r="N5">
        <f t="shared" si="3"/>
        <v>9.1876160791445564E-3</v>
      </c>
      <c r="O5">
        <f t="shared" si="4"/>
        <v>-5.9378699136116486E-2</v>
      </c>
      <c r="P5">
        <f t="shared" si="5"/>
        <v>4.3116877506537577E-3</v>
      </c>
      <c r="Q5">
        <f t="shared" si="10"/>
        <v>-6.3690386886770242E-2</v>
      </c>
      <c r="R5">
        <v>-1.0915966326591999</v>
      </c>
      <c r="S5">
        <v>0.440605263155325</v>
      </c>
      <c r="T5">
        <v>1.0792405435029899</v>
      </c>
      <c r="U5">
        <v>7.2878002965914804E-2</v>
      </c>
    </row>
    <row r="6" spans="2:21" x14ac:dyDescent="0.35">
      <c r="B6" s="6">
        <v>45373</v>
      </c>
      <c r="C6">
        <v>27.003499999999999</v>
      </c>
      <c r="D6">
        <f t="shared" si="6"/>
        <v>6.9864086916482659E-3</v>
      </c>
      <c r="E6">
        <f t="shared" si="7"/>
        <v>1.0069864086916482</v>
      </c>
      <c r="F6" s="7">
        <v>17502.8</v>
      </c>
      <c r="G6">
        <f t="shared" si="8"/>
        <v>6.1033282003836939E-3</v>
      </c>
      <c r="H6">
        <f t="shared" si="0"/>
        <v>1.0061033282003837</v>
      </c>
      <c r="I6">
        <v>7.0990000000000002</v>
      </c>
      <c r="J6" s="12">
        <f t="shared" si="1"/>
        <v>7.0989999999999998E-2</v>
      </c>
      <c r="L6">
        <f t="shared" si="2"/>
        <v>6.9864086916482659E-3</v>
      </c>
      <c r="M6" t="str">
        <f t="shared" si="9"/>
        <v/>
      </c>
      <c r="N6">
        <f t="shared" si="3"/>
        <v>6.1033282003836939E-3</v>
      </c>
      <c r="O6">
        <f t="shared" si="4"/>
        <v>-1.1228114912439333E-2</v>
      </c>
      <c r="P6">
        <f t="shared" si="5"/>
        <v>8.8308049126457205E-4</v>
      </c>
      <c r="Q6">
        <f t="shared" si="10"/>
        <v>-1.2111195403703905E-2</v>
      </c>
      <c r="R6">
        <v>0.75200182981260999</v>
      </c>
      <c r="S6">
        <v>0.12452672388665301</v>
      </c>
      <c r="T6">
        <v>1.0421169290138399</v>
      </c>
      <c r="U6">
        <v>1.8214523604087599E-2</v>
      </c>
    </row>
    <row r="7" spans="2:21" x14ac:dyDescent="0.35">
      <c r="B7" s="6">
        <v>45372</v>
      </c>
      <c r="C7">
        <v>26.8155</v>
      </c>
      <c r="D7">
        <f t="shared" si="6"/>
        <v>2.3640603262875419E-2</v>
      </c>
      <c r="E7">
        <f t="shared" si="7"/>
        <v>1.0236406032628753</v>
      </c>
      <c r="F7" s="7">
        <v>17396.3</v>
      </c>
      <c r="G7">
        <f t="shared" si="8"/>
        <v>2.2353258156095339E-2</v>
      </c>
      <c r="H7">
        <f t="shared" ref="H7:H69" si="11">1+G7</f>
        <v>1.0223532581560952</v>
      </c>
      <c r="I7">
        <v>7.0839999999999996</v>
      </c>
      <c r="J7" s="12">
        <f t="shared" si="1"/>
        <v>7.084E-2</v>
      </c>
      <c r="L7">
        <f t="shared" si="2"/>
        <v>2.3640603262875419E-2</v>
      </c>
      <c r="M7" t="str">
        <f t="shared" si="9"/>
        <v/>
      </c>
      <c r="N7">
        <f t="shared" si="3"/>
        <v>2.2353258156095339E-2</v>
      </c>
      <c r="O7">
        <f t="shared" si="4"/>
        <v>5.4260796587878198E-3</v>
      </c>
      <c r="P7">
        <f t="shared" si="5"/>
        <v>1.2873451067800801E-3</v>
      </c>
      <c r="Q7">
        <f t="shared" si="10"/>
        <v>4.1387345520077397E-3</v>
      </c>
      <c r="R7">
        <v>0.57286643007943305</v>
      </c>
      <c r="S7">
        <v>1.2703029544975499</v>
      </c>
      <c r="T7">
        <v>1.9643049186031301</v>
      </c>
      <c r="U7">
        <v>1.8214523604087599E-2</v>
      </c>
    </row>
    <row r="8" spans="2:21" x14ac:dyDescent="0.35">
      <c r="B8" s="6">
        <v>45371</v>
      </c>
      <c r="C8">
        <v>26.189</v>
      </c>
      <c r="D8">
        <f t="shared" si="6"/>
        <v>4.8123380106575617E-4</v>
      </c>
      <c r="E8">
        <f t="shared" si="7"/>
        <v>1.0004812338010658</v>
      </c>
      <c r="F8" s="7">
        <v>17011.75</v>
      </c>
      <c r="G8">
        <f t="shared" si="8"/>
        <v>-6.4052842845292637E-4</v>
      </c>
      <c r="H8">
        <f t="shared" si="11"/>
        <v>0.99935947157154703</v>
      </c>
      <c r="I8">
        <v>7.1219999999999999</v>
      </c>
      <c r="J8" s="12">
        <f t="shared" si="1"/>
        <v>7.1220000000000006E-2</v>
      </c>
      <c r="L8">
        <f t="shared" si="2"/>
        <v>4.8123380106575617E-4</v>
      </c>
      <c r="M8" t="str">
        <f t="shared" si="9"/>
        <v/>
      </c>
      <c r="N8">
        <f t="shared" si="3"/>
        <v>-6.4052842845292637E-4</v>
      </c>
      <c r="O8">
        <f t="shared" si="4"/>
        <v>-1.7732264955370645E-2</v>
      </c>
      <c r="P8">
        <f t="shared" si="5"/>
        <v>1.1217622295186826E-3</v>
      </c>
      <c r="Q8">
        <f t="shared" si="10"/>
        <v>-1.8854027184889328E-2</v>
      </c>
      <c r="R8">
        <v>-0.67751702463932895</v>
      </c>
      <c r="S8">
        <v>0.29618090393375202</v>
      </c>
      <c r="T8">
        <v>7.0248461867406006E-2</v>
      </c>
      <c r="U8">
        <v>1.8213498756436401E-2</v>
      </c>
    </row>
    <row r="9" spans="2:21" x14ac:dyDescent="0.35">
      <c r="B9" s="6">
        <v>45370</v>
      </c>
      <c r="C9">
        <v>26.176400000000001</v>
      </c>
      <c r="D9">
        <f t="shared" si="6"/>
        <v>-1.0900625986460072E-2</v>
      </c>
      <c r="E9">
        <f t="shared" si="7"/>
        <v>0.98909937401353998</v>
      </c>
      <c r="F9" s="7">
        <v>17022.650000000001</v>
      </c>
      <c r="G9">
        <f t="shared" si="8"/>
        <v>-1.1285660913330558E-2</v>
      </c>
      <c r="H9">
        <f t="shared" si="11"/>
        <v>0.98871433908666939</v>
      </c>
      <c r="I9">
        <v>7.1180000000000003</v>
      </c>
      <c r="J9" s="12">
        <f t="shared" si="1"/>
        <v>7.1180000000000007E-2</v>
      </c>
      <c r="L9">
        <f t="shared" si="2"/>
        <v>-1.0900625986460072E-2</v>
      </c>
      <c r="M9">
        <f t="shared" si="9"/>
        <v>-1.0900625986460072E-2</v>
      </c>
      <c r="N9">
        <f t="shared" si="3"/>
        <v>-1.1285660913330558E-2</v>
      </c>
      <c r="O9">
        <f t="shared" si="4"/>
        <v>-2.911412474285207E-2</v>
      </c>
      <c r="P9">
        <f t="shared" si="5"/>
        <v>3.8503492687048599E-4</v>
      </c>
      <c r="Q9">
        <f t="shared" si="10"/>
        <v>-2.9499159669722559E-2</v>
      </c>
      <c r="R9">
        <v>0.23075029769927799</v>
      </c>
      <c r="S9">
        <v>-0.43014926736860698</v>
      </c>
      <c r="T9">
        <v>-0.17373055647362801</v>
      </c>
      <c r="U9">
        <v>1.8213498756391999E-2</v>
      </c>
    </row>
    <row r="10" spans="2:21" x14ac:dyDescent="0.35">
      <c r="B10" s="6">
        <v>45369</v>
      </c>
      <c r="C10">
        <v>26.4633</v>
      </c>
      <c r="D10">
        <f t="shared" si="6"/>
        <v>-2.121443980969525E-3</v>
      </c>
      <c r="E10">
        <f t="shared" si="7"/>
        <v>0.99787855601903053</v>
      </c>
      <c r="F10" s="7">
        <v>17215.849999999999</v>
      </c>
      <c r="G10">
        <f t="shared" si="8"/>
        <v>-2.2251209860788624E-3</v>
      </c>
      <c r="H10">
        <f t="shared" si="11"/>
        <v>0.99777487901392115</v>
      </c>
      <c r="I10">
        <v>7.1029999999999998</v>
      </c>
      <c r="J10" s="12">
        <f t="shared" si="1"/>
        <v>7.1029999999999996E-2</v>
      </c>
      <c r="L10">
        <f t="shared" si="2"/>
        <v>-2.121443980969525E-3</v>
      </c>
      <c r="M10">
        <f t="shared" si="9"/>
        <v>-2.121443980969525E-3</v>
      </c>
      <c r="N10">
        <f t="shared" si="3"/>
        <v>-2.2251209860788624E-3</v>
      </c>
      <c r="O10">
        <f t="shared" si="4"/>
        <v>-5.6771892800529328E-2</v>
      </c>
      <c r="P10">
        <f t="shared" si="5"/>
        <v>1.0367700510933737E-4</v>
      </c>
      <c r="Q10">
        <f t="shared" si="10"/>
        <v>-5.6875569805638661E-2</v>
      </c>
      <c r="R10">
        <v>-0.45437666957822698</v>
      </c>
      <c r="S10">
        <v>0.39914505942380002</v>
      </c>
      <c r="T10">
        <v>0.148752792038054</v>
      </c>
      <c r="U10">
        <v>5.4650448819559799E-2</v>
      </c>
    </row>
    <row r="11" spans="2:21" x14ac:dyDescent="0.35">
      <c r="B11" s="6">
        <v>45366</v>
      </c>
      <c r="C11">
        <v>26.519500000000001</v>
      </c>
      <c r="D11">
        <f t="shared" si="6"/>
        <v>-1.9250299313911398E-3</v>
      </c>
      <c r="E11">
        <f t="shared" si="7"/>
        <v>0.9980749700686089</v>
      </c>
      <c r="F11" s="7">
        <v>17254.2</v>
      </c>
      <c r="G11">
        <f t="shared" si="8"/>
        <v>-3.1565618845695834E-3</v>
      </c>
      <c r="H11">
        <f t="shared" si="11"/>
        <v>0.99684343811543041</v>
      </c>
      <c r="I11">
        <v>7.1260000000000003</v>
      </c>
      <c r="J11" s="12">
        <f t="shared" ref="J11:J74" si="12">I11/100</f>
        <v>7.1260000000000004E-2</v>
      </c>
      <c r="L11">
        <f t="shared" si="2"/>
        <v>-1.9250299313911398E-3</v>
      </c>
      <c r="M11">
        <f t="shared" si="9"/>
        <v>-1.9250299313911398E-3</v>
      </c>
      <c r="N11">
        <f t="shared" si="3"/>
        <v>-3.1565618845695834E-3</v>
      </c>
      <c r="O11">
        <f t="shared" si="4"/>
        <v>-2.0138528687783139E-2</v>
      </c>
      <c r="P11">
        <f t="shared" si="5"/>
        <v>1.2315319531784436E-3</v>
      </c>
      <c r="Q11">
        <f t="shared" si="10"/>
        <v>-2.1370060640961582E-2</v>
      </c>
      <c r="R11">
        <v>1.45463993297188</v>
      </c>
      <c r="S11">
        <v>-0.71414514160710296</v>
      </c>
      <c r="T11">
        <v>-0.15214680733389699</v>
      </c>
      <c r="U11">
        <v>1.8213498756391999E-2</v>
      </c>
    </row>
    <row r="12" spans="2:21" x14ac:dyDescent="0.35">
      <c r="B12" s="6">
        <v>45365</v>
      </c>
      <c r="C12">
        <v>26.570599999999999</v>
      </c>
      <c r="D12">
        <f t="shared" si="6"/>
        <v>1.7096380029238776E-2</v>
      </c>
      <c r="E12">
        <f t="shared" si="7"/>
        <v>1.0170963800292387</v>
      </c>
      <c r="F12" s="7">
        <v>17308.75</v>
      </c>
      <c r="G12">
        <f t="shared" si="8"/>
        <v>2.1047570328200517E-2</v>
      </c>
      <c r="H12">
        <f t="shared" si="11"/>
        <v>1.0210475703282005</v>
      </c>
      <c r="I12">
        <v>7.08</v>
      </c>
      <c r="J12" s="12">
        <f t="shared" si="12"/>
        <v>7.0800000000000002E-2</v>
      </c>
      <c r="L12">
        <f t="shared" si="2"/>
        <v>1.7096380029238776E-2</v>
      </c>
      <c r="M12" t="str">
        <f t="shared" si="9"/>
        <v/>
      </c>
      <c r="N12">
        <f t="shared" si="3"/>
        <v>2.1047570328200517E-2</v>
      </c>
      <c r="O12">
        <f t="shared" si="4"/>
        <v>-1.1171187271976253E-3</v>
      </c>
      <c r="P12">
        <f t="shared" si="5"/>
        <v>-3.951190298961741E-3</v>
      </c>
      <c r="Q12">
        <f t="shared" si="10"/>
        <v>2.8340715717641157E-3</v>
      </c>
      <c r="R12">
        <v>1.3878930373796901</v>
      </c>
      <c r="S12">
        <v>2.0064638879671</v>
      </c>
      <c r="T12">
        <v>2.19042207278815</v>
      </c>
      <c r="U12">
        <v>1.8213498756436401E-2</v>
      </c>
    </row>
    <row r="13" spans="2:21" x14ac:dyDescent="0.35">
      <c r="B13" s="6">
        <v>45364</v>
      </c>
      <c r="C13">
        <v>26.120200000000001</v>
      </c>
      <c r="D13">
        <f t="shared" si="6"/>
        <v>-4.3169907143018209E-2</v>
      </c>
      <c r="E13">
        <f t="shared" si="7"/>
        <v>0.95683009285698184</v>
      </c>
      <c r="F13" s="7">
        <v>16948.25</v>
      </c>
      <c r="G13">
        <f t="shared" si="8"/>
        <v>-4.2586165480176116E-2</v>
      </c>
      <c r="H13">
        <f t="shared" si="11"/>
        <v>0.95741383451982387</v>
      </c>
      <c r="I13">
        <v>7.0439999999999996</v>
      </c>
      <c r="J13" s="12">
        <f t="shared" si="12"/>
        <v>7.0440000000000003E-2</v>
      </c>
      <c r="L13">
        <f t="shared" si="2"/>
        <v>-4.3169907143018209E-2</v>
      </c>
      <c r="M13">
        <f t="shared" si="9"/>
        <v>-4.3169907143018209E-2</v>
      </c>
      <c r="N13">
        <f t="shared" si="3"/>
        <v>-4.2586165480176116E-2</v>
      </c>
      <c r="O13">
        <f t="shared" si="4"/>
        <v>-6.143643674488071E-2</v>
      </c>
      <c r="P13">
        <f t="shared" si="5"/>
        <v>-5.8374166284209245E-4</v>
      </c>
      <c r="Q13">
        <f t="shared" si="10"/>
        <v>-6.0852695082038617E-2</v>
      </c>
      <c r="R13">
        <v>-1.4639976301164901</v>
      </c>
      <c r="S13">
        <v>-3.0538082114800802</v>
      </c>
      <c r="T13">
        <v>-3.3552455353231601</v>
      </c>
      <c r="U13">
        <v>1.8266529601862501E-2</v>
      </c>
    </row>
    <row r="14" spans="2:21" x14ac:dyDescent="0.35">
      <c r="B14" s="6">
        <v>45363</v>
      </c>
      <c r="C14">
        <v>27.272500000000001</v>
      </c>
      <c r="D14">
        <f t="shared" si="6"/>
        <v>-1.5391076632649511E-2</v>
      </c>
      <c r="E14">
        <f t="shared" si="7"/>
        <v>0.98460892336735051</v>
      </c>
      <c r="F14" s="7">
        <v>17685.599999999999</v>
      </c>
      <c r="G14">
        <f t="shared" si="8"/>
        <v>-1.270617293657407E-2</v>
      </c>
      <c r="H14">
        <f t="shared" si="11"/>
        <v>0.98729382706342594</v>
      </c>
      <c r="I14">
        <v>7.0110000000000001</v>
      </c>
      <c r="J14" s="12">
        <f t="shared" si="12"/>
        <v>7.0110000000000006E-2</v>
      </c>
      <c r="L14">
        <f t="shared" si="2"/>
        <v>-1.5391076632649511E-2</v>
      </c>
      <c r="M14">
        <f t="shared" si="9"/>
        <v>-1.5391076632649511E-2</v>
      </c>
      <c r="N14">
        <f t="shared" si="3"/>
        <v>-1.270617293657407E-2</v>
      </c>
      <c r="O14">
        <f t="shared" si="4"/>
        <v>-3.3657606234512014E-2</v>
      </c>
      <c r="P14">
        <f t="shared" si="5"/>
        <v>-2.684903696075441E-3</v>
      </c>
      <c r="Q14">
        <f t="shared" si="10"/>
        <v>-3.0972702538436571E-2</v>
      </c>
      <c r="R14">
        <v>-1.61206941957834</v>
      </c>
      <c r="S14">
        <v>-0.86896922684466205</v>
      </c>
      <c r="T14">
        <v>-1.72623530621921</v>
      </c>
      <c r="U14">
        <v>1.8266529601862501E-2</v>
      </c>
    </row>
    <row r="15" spans="2:21" x14ac:dyDescent="0.35">
      <c r="B15" s="6">
        <v>45362</v>
      </c>
      <c r="C15">
        <v>27.695499999999999</v>
      </c>
      <c r="D15">
        <f t="shared" si="6"/>
        <v>-6.1732479510692518E-3</v>
      </c>
      <c r="E15">
        <f t="shared" si="7"/>
        <v>0.99382675204893078</v>
      </c>
      <c r="F15" s="7">
        <v>17911.75</v>
      </c>
      <c r="G15">
        <f t="shared" si="8"/>
        <v>-4.6759183934439201E-3</v>
      </c>
      <c r="H15">
        <f t="shared" si="11"/>
        <v>0.99532408160655605</v>
      </c>
      <c r="I15">
        <v>7.0270000000000001</v>
      </c>
      <c r="J15" s="12">
        <f t="shared" si="12"/>
        <v>7.0269999999999999E-2</v>
      </c>
      <c r="L15">
        <f t="shared" si="2"/>
        <v>-6.1732479510692518E-3</v>
      </c>
      <c r="M15">
        <f t="shared" si="9"/>
        <v>-6.1732479510692518E-3</v>
      </c>
      <c r="N15">
        <f t="shared" si="3"/>
        <v>-4.6759183934439201E-3</v>
      </c>
      <c r="O15">
        <f t="shared" si="4"/>
        <v>-7.925938876287586E-2</v>
      </c>
      <c r="P15">
        <f t="shared" si="5"/>
        <v>-1.4973295576253317E-3</v>
      </c>
      <c r="Q15">
        <f t="shared" si="10"/>
        <v>-7.7762059205250519E-2</v>
      </c>
      <c r="R15">
        <v>-1.70285014841866</v>
      </c>
      <c r="S15">
        <v>-0.84276086848286103</v>
      </c>
      <c r="T15">
        <v>-0.77602660260111</v>
      </c>
      <c r="U15">
        <v>7.3086140811806602E-2</v>
      </c>
    </row>
    <row r="16" spans="2:21" x14ac:dyDescent="0.35">
      <c r="B16" s="6">
        <v>45358</v>
      </c>
      <c r="C16">
        <v>27.867000000000001</v>
      </c>
      <c r="D16">
        <f t="shared" si="6"/>
        <v>2.0151628917262137E-3</v>
      </c>
      <c r="E16">
        <f t="shared" si="7"/>
        <v>1.0020151628917262</v>
      </c>
      <c r="F16" s="7">
        <v>17995.7</v>
      </c>
      <c r="G16">
        <f t="shared" si="8"/>
        <v>2.5427255344922712E-3</v>
      </c>
      <c r="H16">
        <f t="shared" si="11"/>
        <v>1.0025427255344923</v>
      </c>
      <c r="I16">
        <v>7.04</v>
      </c>
      <c r="J16" s="12">
        <f t="shared" si="12"/>
        <v>7.0400000000000004E-2</v>
      </c>
      <c r="L16">
        <f t="shared" si="2"/>
        <v>2.0151628917262137E-3</v>
      </c>
      <c r="M16" t="str">
        <f t="shared" si="9"/>
        <v/>
      </c>
      <c r="N16">
        <f t="shared" si="3"/>
        <v>2.5427255344922712E-3</v>
      </c>
      <c r="O16">
        <f t="shared" si="4"/>
        <v>-1.6251366710136286E-2</v>
      </c>
      <c r="P16">
        <f t="shared" si="5"/>
        <v>-5.2756264276605748E-4</v>
      </c>
      <c r="Q16">
        <f t="shared" si="10"/>
        <v>-1.5723804067370228E-2</v>
      </c>
      <c r="R16">
        <v>0.66854889281475804</v>
      </c>
      <c r="S16">
        <v>-9.4353995049867301E-3</v>
      </c>
      <c r="T16">
        <v>0.145556773477895</v>
      </c>
      <c r="U16">
        <v>1.8266529601862501E-2</v>
      </c>
    </row>
    <row r="17" spans="2:21" x14ac:dyDescent="0.35">
      <c r="B17" s="6">
        <v>45357</v>
      </c>
      <c r="C17">
        <v>27.8109</v>
      </c>
      <c r="D17">
        <f t="shared" si="6"/>
        <v>-8.4750366290181033E-3</v>
      </c>
      <c r="E17">
        <f t="shared" si="7"/>
        <v>0.99152496337098195</v>
      </c>
      <c r="F17" s="7">
        <v>17950</v>
      </c>
      <c r="G17">
        <f t="shared" si="8"/>
        <v>-6.3973207360544359E-3</v>
      </c>
      <c r="H17">
        <f t="shared" si="11"/>
        <v>0.99360267926394552</v>
      </c>
      <c r="I17">
        <v>7.0339999999999998</v>
      </c>
      <c r="J17" s="12">
        <f t="shared" si="12"/>
        <v>7.034E-2</v>
      </c>
      <c r="L17">
        <f t="shared" si="2"/>
        <v>-8.4750366290181033E-3</v>
      </c>
      <c r="M17">
        <f t="shared" si="9"/>
        <v>-8.4750366290181033E-3</v>
      </c>
      <c r="N17">
        <f t="shared" si="3"/>
        <v>-6.3973207360544359E-3</v>
      </c>
      <c r="O17">
        <f t="shared" si="4"/>
        <v>-2.6896757098082102E-2</v>
      </c>
      <c r="P17">
        <f t="shared" si="5"/>
        <v>-2.0777158929636674E-3</v>
      </c>
      <c r="Q17">
        <f t="shared" si="10"/>
        <v>-2.4819041205118436E-2</v>
      </c>
      <c r="R17">
        <v>-1.92356221194224</v>
      </c>
      <c r="S17">
        <v>-0.96734575831579594</v>
      </c>
      <c r="T17">
        <v>-0.83952083002690703</v>
      </c>
      <c r="U17">
        <v>1.8421720469063999E-2</v>
      </c>
    </row>
    <row r="18" spans="2:21" x14ac:dyDescent="0.35">
      <c r="B18" s="6">
        <v>45356</v>
      </c>
      <c r="C18">
        <v>28.047599999999999</v>
      </c>
      <c r="D18">
        <f t="shared" si="6"/>
        <v>-2.5780001316787686E-3</v>
      </c>
      <c r="E18">
        <f t="shared" si="7"/>
        <v>0.99742199986832125</v>
      </c>
      <c r="F18" s="7">
        <v>18065.2</v>
      </c>
      <c r="G18">
        <f t="shared" si="8"/>
        <v>-2.4795971267454107E-3</v>
      </c>
      <c r="H18">
        <f t="shared" si="11"/>
        <v>0.99752040287325461</v>
      </c>
      <c r="I18">
        <v>7.0369999999999999</v>
      </c>
      <c r="J18" s="12">
        <f t="shared" si="12"/>
        <v>7.0370000000000002E-2</v>
      </c>
      <c r="L18">
        <f t="shared" si="2"/>
        <v>-2.5780001316787686E-3</v>
      </c>
      <c r="M18">
        <f t="shared" si="9"/>
        <v>-2.5780001316787686E-3</v>
      </c>
      <c r="N18">
        <f t="shared" si="3"/>
        <v>-2.4795971267454107E-3</v>
      </c>
      <c r="O18">
        <f t="shared" si="4"/>
        <v>-2.0999720600698369E-2</v>
      </c>
      <c r="P18">
        <f t="shared" si="5"/>
        <v>-9.8403004933357921E-5</v>
      </c>
      <c r="Q18">
        <f t="shared" si="10"/>
        <v>-2.0901317595765009E-2</v>
      </c>
      <c r="R18">
        <v>-0.81818648528967397</v>
      </c>
      <c r="S18">
        <v>0.51596609073290001</v>
      </c>
      <c r="T18">
        <v>0.41960463703254502</v>
      </c>
      <c r="U18">
        <v>1.84217204690196E-2</v>
      </c>
    </row>
    <row r="19" spans="2:21" x14ac:dyDescent="0.35">
      <c r="B19" s="6">
        <v>45355</v>
      </c>
      <c r="C19">
        <v>28.12</v>
      </c>
      <c r="D19">
        <f t="shared" si="6"/>
        <v>1.3281263435370243E-2</v>
      </c>
      <c r="E19">
        <f t="shared" si="7"/>
        <v>1.0132812634353703</v>
      </c>
      <c r="F19" s="7">
        <v>18110.05</v>
      </c>
      <c r="G19">
        <f t="shared" si="8"/>
        <v>7.504600867727155E-3</v>
      </c>
      <c r="H19">
        <f t="shared" si="11"/>
        <v>1.0075046008677271</v>
      </c>
      <c r="I19">
        <v>7.0410000000000004</v>
      </c>
      <c r="J19" s="12">
        <f t="shared" si="12"/>
        <v>7.041E-2</v>
      </c>
      <c r="L19">
        <f t="shared" si="2"/>
        <v>1.3281263435370243E-2</v>
      </c>
      <c r="M19" t="str">
        <f t="shared" si="9"/>
        <v/>
      </c>
      <c r="N19">
        <f t="shared" si="3"/>
        <v>7.504600867727155E-3</v>
      </c>
      <c r="O19">
        <f t="shared" si="4"/>
        <v>-2.356557110062716E-2</v>
      </c>
      <c r="P19">
        <f t="shared" si="5"/>
        <v>5.776662567643088E-3</v>
      </c>
      <c r="Q19">
        <f t="shared" si="10"/>
        <v>-2.9342233668270247E-2</v>
      </c>
      <c r="R19">
        <v>-1.6186239840674099</v>
      </c>
      <c r="S19">
        <v>1.13444095408863</v>
      </c>
      <c r="T19">
        <v>0.38275719724316598</v>
      </c>
      <c r="U19">
        <v>3.6846834535997401E-2</v>
      </c>
    </row>
    <row r="20" spans="2:21" x14ac:dyDescent="0.35">
      <c r="B20" s="6">
        <v>45352</v>
      </c>
      <c r="C20">
        <v>27.748999999999999</v>
      </c>
      <c r="D20">
        <f t="shared" si="6"/>
        <v>1.1070457762940916E-2</v>
      </c>
      <c r="E20">
        <f t="shared" si="7"/>
        <v>1.011070457762941</v>
      </c>
      <c r="F20" s="7">
        <v>17974.650000000001</v>
      </c>
      <c r="G20">
        <f t="shared" si="8"/>
        <v>8.0183081827568843E-3</v>
      </c>
      <c r="H20">
        <f t="shared" si="11"/>
        <v>1.008018308182757</v>
      </c>
      <c r="I20">
        <v>7.01</v>
      </c>
      <c r="J20" s="12">
        <f t="shared" si="12"/>
        <v>7.0099999999999996E-2</v>
      </c>
      <c r="L20">
        <f t="shared" si="2"/>
        <v>1.1070457762940916E-2</v>
      </c>
      <c r="M20" t="str">
        <f t="shared" si="9"/>
        <v/>
      </c>
      <c r="N20">
        <f t="shared" si="3"/>
        <v>8.0183081827568843E-3</v>
      </c>
      <c r="O20">
        <f t="shared" si="4"/>
        <v>-7.3512627061230826E-3</v>
      </c>
      <c r="P20">
        <f t="shared" si="5"/>
        <v>3.0521495801840316E-3</v>
      </c>
      <c r="Q20">
        <f t="shared" si="10"/>
        <v>-1.0403412286307114E-2</v>
      </c>
      <c r="R20">
        <v>-0.93428824577681502</v>
      </c>
      <c r="S20">
        <v>1.4134430953894399</v>
      </c>
      <c r="T20">
        <v>0.74422673016569796</v>
      </c>
      <c r="U20">
        <v>1.8421720469063999E-2</v>
      </c>
    </row>
    <row r="21" spans="2:21" x14ac:dyDescent="0.35">
      <c r="B21" s="6">
        <v>45351</v>
      </c>
      <c r="C21">
        <v>27.4435</v>
      </c>
      <c r="D21">
        <f t="shared" si="6"/>
        <v>4.0821450310370789E-3</v>
      </c>
      <c r="E21">
        <f t="shared" si="7"/>
        <v>1.0040821450310371</v>
      </c>
      <c r="F21" s="7">
        <v>17831.099999999999</v>
      </c>
      <c r="G21">
        <f t="shared" si="8"/>
        <v>4.6149474403942474E-3</v>
      </c>
      <c r="H21">
        <f t="shared" si="11"/>
        <v>1.0046149474403943</v>
      </c>
      <c r="I21">
        <v>7.0369999999999999</v>
      </c>
      <c r="J21" s="12">
        <f t="shared" si="12"/>
        <v>7.0370000000000002E-2</v>
      </c>
      <c r="L21">
        <f t="shared" si="2"/>
        <v>4.0821450310370789E-3</v>
      </c>
      <c r="M21" t="str">
        <f t="shared" si="9"/>
        <v/>
      </c>
      <c r="N21">
        <f t="shared" si="3"/>
        <v>4.6149474403942474E-3</v>
      </c>
      <c r="O21">
        <f t="shared" si="4"/>
        <v>-1.4339575438026921E-2</v>
      </c>
      <c r="P21">
        <f t="shared" si="5"/>
        <v>-5.3280240935716858E-4</v>
      </c>
      <c r="Q21">
        <f t="shared" si="10"/>
        <v>-1.3806773028669752E-2</v>
      </c>
      <c r="R21">
        <v>0.36255165354852598</v>
      </c>
      <c r="S21">
        <v>-0.23382546716043101</v>
      </c>
      <c r="T21">
        <v>0.39827954426268097</v>
      </c>
      <c r="U21">
        <v>1.8421720469063999E-2</v>
      </c>
    </row>
    <row r="22" spans="2:21" x14ac:dyDescent="0.35">
      <c r="B22" s="6">
        <v>45350</v>
      </c>
      <c r="C22">
        <v>27.331700000000001</v>
      </c>
      <c r="D22">
        <f t="shared" si="6"/>
        <v>-1.3645106502633637E-2</v>
      </c>
      <c r="E22">
        <f t="shared" si="7"/>
        <v>0.98635489349736638</v>
      </c>
      <c r="F22" s="7">
        <v>17749</v>
      </c>
      <c r="G22">
        <f t="shared" si="8"/>
        <v>-1.8161863464484278E-2</v>
      </c>
      <c r="H22">
        <f t="shared" si="11"/>
        <v>0.98183813653551577</v>
      </c>
      <c r="I22">
        <v>7.0309999999999997</v>
      </c>
      <c r="J22" s="12">
        <f t="shared" si="12"/>
        <v>7.0309999999999997E-2</v>
      </c>
      <c r="L22">
        <f t="shared" si="2"/>
        <v>-1.3645106502633637E-2</v>
      </c>
      <c r="M22">
        <f t="shared" si="9"/>
        <v>-1.3645106502633637E-2</v>
      </c>
      <c r="N22">
        <f t="shared" si="3"/>
        <v>-1.8161863464484278E-2</v>
      </c>
      <c r="O22">
        <f t="shared" si="4"/>
        <v>-3.2217836169555036E-2</v>
      </c>
      <c r="P22">
        <f t="shared" si="5"/>
        <v>4.516756961850641E-3</v>
      </c>
      <c r="Q22">
        <f t="shared" si="10"/>
        <v>-3.6734593131405674E-2</v>
      </c>
      <c r="R22">
        <v>-0.44426351607028702</v>
      </c>
      <c r="S22">
        <v>-1.18413782441509</v>
      </c>
      <c r="T22">
        <v>-1.31338138736606</v>
      </c>
      <c r="U22">
        <v>1.85727296669214E-2</v>
      </c>
    </row>
    <row r="23" spans="2:21" x14ac:dyDescent="0.35">
      <c r="B23" s="6">
        <v>45349</v>
      </c>
      <c r="C23">
        <v>27.7072</v>
      </c>
      <c r="D23">
        <f t="shared" si="6"/>
        <v>-2.6132309160680892E-3</v>
      </c>
      <c r="E23">
        <f t="shared" si="7"/>
        <v>0.99738676908393187</v>
      </c>
      <c r="F23" s="7">
        <v>18074.3</v>
      </c>
      <c r="G23">
        <f t="shared" si="8"/>
        <v>-1.034083366265729E-3</v>
      </c>
      <c r="H23">
        <f t="shared" si="11"/>
        <v>0.99896591663373424</v>
      </c>
      <c r="I23">
        <v>7.0309999999999997</v>
      </c>
      <c r="J23" s="12">
        <f t="shared" si="12"/>
        <v>7.0309999999999997E-2</v>
      </c>
      <c r="L23">
        <f t="shared" si="2"/>
        <v>-2.6132309160680892E-3</v>
      </c>
      <c r="M23">
        <f t="shared" si="9"/>
        <v>-2.6132309160680892E-3</v>
      </c>
      <c r="N23">
        <f t="shared" si="3"/>
        <v>-1.034083366265729E-3</v>
      </c>
      <c r="O23">
        <f t="shared" si="4"/>
        <v>-2.118596058298949E-2</v>
      </c>
      <c r="P23">
        <f t="shared" si="5"/>
        <v>-1.5791475498023603E-3</v>
      </c>
      <c r="Q23">
        <f t="shared" si="10"/>
        <v>-1.9606813033187127E-2</v>
      </c>
      <c r="R23">
        <v>-0.40501851440922798</v>
      </c>
      <c r="S23">
        <v>-1.08278399196632</v>
      </c>
      <c r="T23">
        <v>-0.42970910669945001</v>
      </c>
      <c r="U23">
        <v>1.85727296669214E-2</v>
      </c>
    </row>
    <row r="24" spans="2:21" x14ac:dyDescent="0.35">
      <c r="B24" s="6">
        <v>45348</v>
      </c>
      <c r="C24">
        <v>27.779699999999998</v>
      </c>
      <c r="D24">
        <f t="shared" si="6"/>
        <v>-7.9522867013846884E-4</v>
      </c>
      <c r="E24">
        <f t="shared" si="7"/>
        <v>0.99920477132986152</v>
      </c>
      <c r="F24" s="7">
        <v>18093</v>
      </c>
      <c r="G24">
        <f t="shared" si="8"/>
        <v>-3.0930946062349561E-3</v>
      </c>
      <c r="H24">
        <f t="shared" si="11"/>
        <v>0.99690690539376503</v>
      </c>
      <c r="I24">
        <v>7.0179999999999998</v>
      </c>
      <c r="J24" s="12">
        <f t="shared" si="12"/>
        <v>7.0179999999999992E-2</v>
      </c>
      <c r="L24">
        <f t="shared" si="2"/>
        <v>-7.9522867013846884E-4</v>
      </c>
      <c r="M24">
        <f t="shared" si="9"/>
        <v>-7.9522867013846884E-4</v>
      </c>
      <c r="N24">
        <f t="shared" si="3"/>
        <v>-3.0930946062349561E-3</v>
      </c>
      <c r="O24">
        <f t="shared" si="4"/>
        <v>-5.6523766700158365E-2</v>
      </c>
      <c r="P24">
        <f t="shared" si="5"/>
        <v>2.2978659360964873E-3</v>
      </c>
      <c r="Q24">
        <f t="shared" si="10"/>
        <v>-5.8821632636254853E-2</v>
      </c>
      <c r="R24">
        <v>0.20184731705295</v>
      </c>
      <c r="S24">
        <v>-0.25930218446187397</v>
      </c>
      <c r="T24">
        <v>0.84305155293567002</v>
      </c>
      <c r="U24">
        <v>5.5728538030019897E-2</v>
      </c>
    </row>
    <row r="25" spans="2:21" x14ac:dyDescent="0.35">
      <c r="B25" s="6">
        <v>45345</v>
      </c>
      <c r="C25">
        <v>27.8018</v>
      </c>
      <c r="D25">
        <f t="shared" si="6"/>
        <v>2.2145372657460713E-3</v>
      </c>
      <c r="E25">
        <f t="shared" si="7"/>
        <v>1.0022145372657461</v>
      </c>
      <c r="F25" s="7">
        <v>18149.05</v>
      </c>
      <c r="G25">
        <f t="shared" si="8"/>
        <v>3.6514774114960124E-3</v>
      </c>
      <c r="H25">
        <f t="shared" si="11"/>
        <v>1.003651477411496</v>
      </c>
      <c r="I25">
        <v>7.0410000000000004</v>
      </c>
      <c r="J25" s="12">
        <f t="shared" si="12"/>
        <v>7.041E-2</v>
      </c>
      <c r="L25">
        <f t="shared" si="2"/>
        <v>2.2145372657460713E-3</v>
      </c>
      <c r="M25" t="str">
        <f t="shared" si="9"/>
        <v/>
      </c>
      <c r="N25">
        <f t="shared" si="3"/>
        <v>3.6514774114960124E-3</v>
      </c>
      <c r="O25">
        <f t="shared" si="4"/>
        <v>-1.635819240117533E-2</v>
      </c>
      <c r="P25">
        <f t="shared" si="5"/>
        <v>-1.436940145749941E-3</v>
      </c>
      <c r="Q25">
        <f t="shared" si="10"/>
        <v>-1.4921252255425387E-2</v>
      </c>
      <c r="R25">
        <v>0.86731652944482795</v>
      </c>
      <c r="S25">
        <v>-0.98852731042308195</v>
      </c>
      <c r="T25">
        <v>0.51410474764395098</v>
      </c>
      <c r="U25">
        <v>1.85727296669214E-2</v>
      </c>
    </row>
    <row r="26" spans="2:21" x14ac:dyDescent="0.35">
      <c r="B26" s="6">
        <v>45344</v>
      </c>
      <c r="C26">
        <v>27.740300000000001</v>
      </c>
      <c r="D26">
        <f t="shared" si="6"/>
        <v>7.5009442882020914E-3</v>
      </c>
      <c r="E26">
        <f t="shared" si="7"/>
        <v>1.0075009442882021</v>
      </c>
      <c r="F26" s="7">
        <v>18082.900000000001</v>
      </c>
      <c r="G26">
        <f t="shared" si="8"/>
        <v>7.9645419190555768E-3</v>
      </c>
      <c r="H26">
        <f t="shared" si="11"/>
        <v>1.0079645419190555</v>
      </c>
      <c r="I26">
        <v>7.016</v>
      </c>
      <c r="J26" s="12">
        <f t="shared" si="12"/>
        <v>7.016E-2</v>
      </c>
      <c r="L26">
        <f t="shared" si="2"/>
        <v>7.5009442882020914E-3</v>
      </c>
      <c r="M26" t="str">
        <f t="shared" si="9"/>
        <v/>
      </c>
      <c r="N26">
        <f t="shared" si="3"/>
        <v>7.9645419190555768E-3</v>
      </c>
      <c r="O26">
        <f t="shared" si="4"/>
        <v>-1.1071785378719308E-2</v>
      </c>
      <c r="P26">
        <f t="shared" si="5"/>
        <v>-4.6359763085348539E-4</v>
      </c>
      <c r="Q26">
        <f t="shared" si="10"/>
        <v>-1.0608187747865823E-2</v>
      </c>
      <c r="R26">
        <v>-0.27673875686530203</v>
      </c>
      <c r="S26">
        <v>0.116735645381461</v>
      </c>
      <c r="T26">
        <v>0.51394116016656399</v>
      </c>
      <c r="U26">
        <v>1.85727296669214E-2</v>
      </c>
    </row>
    <row r="27" spans="2:21" x14ac:dyDescent="0.35">
      <c r="B27" s="6">
        <v>45343</v>
      </c>
      <c r="C27">
        <v>27.533000000000001</v>
      </c>
      <c r="D27">
        <f t="shared" si="6"/>
        <v>-1.0330360566213646E-2</v>
      </c>
      <c r="E27">
        <f t="shared" si="7"/>
        <v>0.98966963943378639</v>
      </c>
      <c r="F27" s="7">
        <v>17939.45</v>
      </c>
      <c r="G27">
        <f t="shared" si="8"/>
        <v>-1.0973906343457027E-2</v>
      </c>
      <c r="H27">
        <f t="shared" si="11"/>
        <v>0.98902609365654293</v>
      </c>
      <c r="I27">
        <v>6.9550000000000001</v>
      </c>
      <c r="J27" s="12">
        <f t="shared" si="12"/>
        <v>6.9550000000000001E-2</v>
      </c>
      <c r="L27">
        <f t="shared" si="2"/>
        <v>-1.0330360566213646E-2</v>
      </c>
      <c r="M27">
        <f t="shared" si="9"/>
        <v>-1.0330360566213646E-2</v>
      </c>
      <c r="N27">
        <f t="shared" si="3"/>
        <v>-1.0973906343457027E-2</v>
      </c>
      <c r="O27">
        <f t="shared" si="4"/>
        <v>-2.8985982006558046E-2</v>
      </c>
      <c r="P27">
        <f t="shared" si="5"/>
        <v>6.4354577724338134E-4</v>
      </c>
      <c r="Q27">
        <f t="shared" si="10"/>
        <v>-2.9629527783801429E-2</v>
      </c>
      <c r="R27">
        <v>4.3785781800309599E-2</v>
      </c>
      <c r="S27">
        <v>-1.0998893570311401</v>
      </c>
      <c r="T27">
        <v>-0.80872192264962495</v>
      </c>
      <c r="U27">
        <v>1.8655621440344401E-2</v>
      </c>
    </row>
    <row r="28" spans="2:21" x14ac:dyDescent="0.35">
      <c r="B28" s="6">
        <v>45342</v>
      </c>
      <c r="C28">
        <v>27.818899999999999</v>
      </c>
      <c r="D28">
        <f t="shared" si="6"/>
        <v>2.0510687137533924E-3</v>
      </c>
      <c r="E28">
        <f t="shared" si="7"/>
        <v>1.0020510687137534</v>
      </c>
      <c r="F28" s="7">
        <v>18137.400000000001</v>
      </c>
      <c r="G28">
        <f t="shared" si="8"/>
        <v>3.0757276636154685E-3</v>
      </c>
      <c r="H28">
        <f t="shared" si="11"/>
        <v>1.0030757276636155</v>
      </c>
      <c r="I28">
        <v>7.0309999999999997</v>
      </c>
      <c r="J28" s="12">
        <f t="shared" si="12"/>
        <v>7.0309999999999997E-2</v>
      </c>
      <c r="L28">
        <f t="shared" si="2"/>
        <v>2.0510687137533924E-3</v>
      </c>
      <c r="M28" t="str">
        <f t="shared" si="9"/>
        <v/>
      </c>
      <c r="N28">
        <f t="shared" si="3"/>
        <v>3.0757276636154685E-3</v>
      </c>
      <c r="O28">
        <f t="shared" si="4"/>
        <v>-1.6604552726635406E-2</v>
      </c>
      <c r="P28">
        <f t="shared" si="5"/>
        <v>-1.0246589498620761E-3</v>
      </c>
      <c r="Q28">
        <f t="shared" si="10"/>
        <v>-1.5579893776773331E-2</v>
      </c>
      <c r="R28">
        <v>0.111321003459075</v>
      </c>
      <c r="S28">
        <v>0.34042970654968302</v>
      </c>
      <c r="T28">
        <v>-0.31363851679054899</v>
      </c>
      <c r="U28">
        <v>1.8655621440388799E-2</v>
      </c>
    </row>
    <row r="29" spans="2:21" x14ac:dyDescent="0.35">
      <c r="B29" s="6">
        <v>45338</v>
      </c>
      <c r="C29">
        <v>27.761900000000001</v>
      </c>
      <c r="D29">
        <f t="shared" si="6"/>
        <v>5.7908350431252155E-3</v>
      </c>
      <c r="E29">
        <f t="shared" si="7"/>
        <v>1.0057908350431253</v>
      </c>
      <c r="F29" s="7">
        <v>18081.7</v>
      </c>
      <c r="G29">
        <f t="shared" si="8"/>
        <v>7.7671910468377929E-3</v>
      </c>
      <c r="H29">
        <f t="shared" si="11"/>
        <v>1.0077671910468378</v>
      </c>
      <c r="I29">
        <v>7.0960000000000001</v>
      </c>
      <c r="J29" s="12">
        <f t="shared" si="12"/>
        <v>7.0959999999999995E-2</v>
      </c>
      <c r="L29">
        <f t="shared" si="2"/>
        <v>5.7908350431252155E-3</v>
      </c>
      <c r="M29" t="str">
        <f t="shared" si="9"/>
        <v/>
      </c>
      <c r="N29">
        <f t="shared" si="3"/>
        <v>7.7671910468377929E-3</v>
      </c>
      <c r="O29">
        <f t="shared" si="4"/>
        <v>-1.2864786397219184E-2</v>
      </c>
      <c r="P29">
        <f t="shared" si="5"/>
        <v>-1.9763560037125774E-3</v>
      </c>
      <c r="Q29">
        <f t="shared" si="10"/>
        <v>-1.0888430393506607E-2</v>
      </c>
      <c r="R29">
        <v>0.24250696633068</v>
      </c>
      <c r="S29">
        <v>-0.71353229637028903</v>
      </c>
      <c r="T29">
        <v>-0.28142679870743997</v>
      </c>
      <c r="U29">
        <v>1.8655621440344401E-2</v>
      </c>
    </row>
    <row r="30" spans="2:21" x14ac:dyDescent="0.35">
      <c r="B30" s="6">
        <v>45337</v>
      </c>
      <c r="C30">
        <v>27.601600000000001</v>
      </c>
      <c r="D30">
        <f t="shared" si="6"/>
        <v>1.3414893143399491E-2</v>
      </c>
      <c r="E30">
        <f t="shared" si="7"/>
        <v>1.0134148931433995</v>
      </c>
      <c r="F30" s="7">
        <v>17941.8</v>
      </c>
      <c r="G30">
        <f t="shared" si="8"/>
        <v>9.4049100583240303E-3</v>
      </c>
      <c r="H30">
        <f t="shared" si="11"/>
        <v>1.009404910058324</v>
      </c>
      <c r="I30">
        <v>7.0739999999999998</v>
      </c>
      <c r="J30" s="12">
        <f t="shared" si="12"/>
        <v>7.0739999999999997E-2</v>
      </c>
      <c r="L30">
        <f t="shared" si="2"/>
        <v>1.3414893143399491E-2</v>
      </c>
      <c r="M30" t="str">
        <f t="shared" si="9"/>
        <v/>
      </c>
      <c r="N30">
        <f t="shared" si="3"/>
        <v>9.4049100583240303E-3</v>
      </c>
      <c r="O30">
        <f t="shared" si="4"/>
        <v>-5.2407282969893082E-3</v>
      </c>
      <c r="P30">
        <f t="shared" si="5"/>
        <v>4.0099830850754605E-3</v>
      </c>
      <c r="Q30">
        <f t="shared" si="10"/>
        <v>-9.2507113820647687E-3</v>
      </c>
      <c r="R30">
        <v>-0.33937976670550501</v>
      </c>
      <c r="S30">
        <v>2.20322219374669</v>
      </c>
      <c r="T30">
        <v>1.27237057966496</v>
      </c>
      <c r="U30">
        <v>1.8655621440388799E-2</v>
      </c>
    </row>
    <row r="31" spans="2:21" x14ac:dyDescent="0.35">
      <c r="B31" s="6">
        <v>45336</v>
      </c>
      <c r="C31">
        <v>27.233799999999999</v>
      </c>
      <c r="D31">
        <f t="shared" si="6"/>
        <v>1.1834545073380529E-2</v>
      </c>
      <c r="E31">
        <f t="shared" si="7"/>
        <v>1.0118345450733806</v>
      </c>
      <c r="F31" s="7">
        <v>17773.849999999999</v>
      </c>
      <c r="G31">
        <f t="shared" si="8"/>
        <v>8.543269512002483E-3</v>
      </c>
      <c r="H31">
        <f t="shared" si="11"/>
        <v>1.0085432695120025</v>
      </c>
      <c r="I31">
        <v>7.1020000000000003</v>
      </c>
      <c r="J31" s="12">
        <f t="shared" si="12"/>
        <v>7.102E-2</v>
      </c>
      <c r="L31">
        <f t="shared" si="2"/>
        <v>1.1834545073380529E-2</v>
      </c>
      <c r="M31" t="str">
        <f t="shared" si="9"/>
        <v/>
      </c>
      <c r="N31">
        <f t="shared" si="3"/>
        <v>8.543269512002483E-3</v>
      </c>
      <c r="O31">
        <f t="shared" si="4"/>
        <v>-6.7287169655259708E-3</v>
      </c>
      <c r="P31">
        <f t="shared" si="5"/>
        <v>3.2912755613780462E-3</v>
      </c>
      <c r="Q31">
        <f t="shared" si="10"/>
        <v>-1.0019992526904017E-2</v>
      </c>
      <c r="R31">
        <v>-0.50704469502379501</v>
      </c>
      <c r="S31">
        <v>2.99826936579688</v>
      </c>
      <c r="T31">
        <v>1.5556142384357301</v>
      </c>
      <c r="U31">
        <v>1.85632620389065E-2</v>
      </c>
    </row>
    <row r="32" spans="2:21" x14ac:dyDescent="0.35">
      <c r="B32" s="6">
        <v>45335</v>
      </c>
      <c r="C32">
        <v>26.913399999999999</v>
      </c>
      <c r="D32">
        <f t="shared" si="6"/>
        <v>5.1556875067504298E-3</v>
      </c>
      <c r="E32">
        <f t="shared" si="7"/>
        <v>1.0051556875067504</v>
      </c>
      <c r="F32" s="7">
        <v>17622.650000000001</v>
      </c>
      <c r="G32">
        <f t="shared" si="8"/>
        <v>2.864053283388276E-3</v>
      </c>
      <c r="H32">
        <f t="shared" si="11"/>
        <v>1.0028640532833883</v>
      </c>
      <c r="I32">
        <v>7.0780000000000003</v>
      </c>
      <c r="J32" s="12">
        <f t="shared" si="12"/>
        <v>7.078000000000001E-2</v>
      </c>
      <c r="L32">
        <f t="shared" si="2"/>
        <v>5.1556875067504298E-3</v>
      </c>
      <c r="M32" t="str">
        <f t="shared" si="9"/>
        <v/>
      </c>
      <c r="N32">
        <f t="shared" si="3"/>
        <v>2.864053283388276E-3</v>
      </c>
      <c r="O32">
        <f t="shared" si="4"/>
        <v>-1.3407574532156071E-2</v>
      </c>
      <c r="P32">
        <f t="shared" si="5"/>
        <v>2.2916342233621537E-3</v>
      </c>
      <c r="Q32">
        <f t="shared" si="10"/>
        <v>-1.5699208755518224E-2</v>
      </c>
      <c r="R32">
        <v>-0.420836122581214</v>
      </c>
      <c r="S32">
        <v>-0.21953018534564001</v>
      </c>
      <c r="T32">
        <v>-2.4185463985393299E-2</v>
      </c>
      <c r="U32">
        <v>1.85632620389065E-2</v>
      </c>
    </row>
    <row r="33" spans="2:21" x14ac:dyDescent="0.35">
      <c r="B33" s="6">
        <v>45334</v>
      </c>
      <c r="C33">
        <v>26.774999999999999</v>
      </c>
      <c r="D33">
        <f t="shared" si="6"/>
        <v>-2.5025048047446537E-2</v>
      </c>
      <c r="E33">
        <f t="shared" si="7"/>
        <v>0.97497495195255346</v>
      </c>
      <c r="F33" s="7">
        <v>17572.25</v>
      </c>
      <c r="G33">
        <f t="shared" si="8"/>
        <v>-2.4223012097910748E-2</v>
      </c>
      <c r="H33">
        <f t="shared" si="11"/>
        <v>0.97577698790208922</v>
      </c>
      <c r="I33">
        <v>7.0629999999999997</v>
      </c>
      <c r="J33" s="12">
        <f t="shared" si="12"/>
        <v>7.0629999999999998E-2</v>
      </c>
      <c r="L33">
        <f t="shared" si="2"/>
        <v>-2.5025048047446537E-2</v>
      </c>
      <c r="M33">
        <f t="shared" si="9"/>
        <v>-2.5025048047446537E-2</v>
      </c>
      <c r="N33">
        <f t="shared" si="3"/>
        <v>-2.4223012097910748E-2</v>
      </c>
      <c r="O33">
        <f t="shared" si="4"/>
        <v>-8.0725172644815241E-2</v>
      </c>
      <c r="P33">
        <f t="shared" si="5"/>
        <v>-8.0203594953578983E-4</v>
      </c>
      <c r="Q33">
        <f t="shared" si="10"/>
        <v>-7.9923136695279451E-2</v>
      </c>
      <c r="R33">
        <v>-0.99096144695828303</v>
      </c>
      <c r="S33">
        <v>-3.9467144846426301</v>
      </c>
      <c r="T33">
        <v>-2.3386379484747102</v>
      </c>
      <c r="U33">
        <v>5.57001245973687E-2</v>
      </c>
    </row>
    <row r="34" spans="2:21" x14ac:dyDescent="0.35">
      <c r="B34" s="6">
        <v>45331</v>
      </c>
      <c r="C34">
        <v>27.453499999999998</v>
      </c>
      <c r="D34">
        <f t="shared" si="6"/>
        <v>-1.1109675842342799E-2</v>
      </c>
      <c r="E34">
        <f t="shared" si="7"/>
        <v>0.98889032415765721</v>
      </c>
      <c r="F34" s="7">
        <v>18003.099999999999</v>
      </c>
      <c r="G34">
        <f t="shared" si="8"/>
        <v>-8.7792749413758107E-3</v>
      </c>
      <c r="H34">
        <f t="shared" si="11"/>
        <v>0.99122072505862424</v>
      </c>
      <c r="I34">
        <v>7.0469999999999997</v>
      </c>
      <c r="J34" s="12">
        <f t="shared" si="12"/>
        <v>7.0469999999999991E-2</v>
      </c>
      <c r="L34">
        <f t="shared" si="2"/>
        <v>-1.1109675842342799E-2</v>
      </c>
      <c r="M34">
        <f t="shared" si="9"/>
        <v>-1.1109675842342799E-2</v>
      </c>
      <c r="N34">
        <f t="shared" si="3"/>
        <v>-8.7792749413758107E-3</v>
      </c>
      <c r="O34">
        <f t="shared" si="4"/>
        <v>-2.9672937881249299E-2</v>
      </c>
      <c r="P34">
        <f t="shared" si="5"/>
        <v>-2.3304009009669883E-3</v>
      </c>
      <c r="Q34">
        <f t="shared" si="10"/>
        <v>-2.7342536980282311E-2</v>
      </c>
      <c r="R34">
        <v>-0.29400909301198203</v>
      </c>
      <c r="S34">
        <v>-1.96136538032025</v>
      </c>
      <c r="T34">
        <v>-0.50069905935728998</v>
      </c>
      <c r="U34">
        <v>1.85632620389065E-2</v>
      </c>
    </row>
    <row r="35" spans="2:21" x14ac:dyDescent="0.35">
      <c r="B35" s="6">
        <v>45330</v>
      </c>
      <c r="C35">
        <v>27.760200000000001</v>
      </c>
      <c r="D35">
        <f t="shared" si="6"/>
        <v>7.2048185857843274E-5</v>
      </c>
      <c r="E35">
        <f t="shared" si="7"/>
        <v>1.0000720481858578</v>
      </c>
      <c r="F35" s="7">
        <v>18161.849999999999</v>
      </c>
      <c r="G35">
        <f t="shared" si="8"/>
        <v>-2.2824028475416599E-3</v>
      </c>
      <c r="H35">
        <f t="shared" si="11"/>
        <v>0.99771759715245834</v>
      </c>
      <c r="I35">
        <v>7.0289999999999999</v>
      </c>
      <c r="J35" s="12">
        <f t="shared" si="12"/>
        <v>7.0290000000000005E-2</v>
      </c>
      <c r="L35">
        <f t="shared" si="2"/>
        <v>7.2048185857843274E-5</v>
      </c>
      <c r="M35" t="str">
        <f t="shared" si="9"/>
        <v/>
      </c>
      <c r="N35">
        <f t="shared" si="3"/>
        <v>-2.2824028475416599E-3</v>
      </c>
      <c r="O35">
        <f t="shared" si="4"/>
        <v>-1.8491213853048655E-2</v>
      </c>
      <c r="P35">
        <f t="shared" si="5"/>
        <v>2.3544510333995032E-3</v>
      </c>
      <c r="Q35">
        <f t="shared" si="10"/>
        <v>-2.0845664886448161E-2</v>
      </c>
      <c r="R35">
        <v>-0.52943025062558402</v>
      </c>
      <c r="S35">
        <v>0.63681279860194895</v>
      </c>
      <c r="T35">
        <v>0.44711589569057503</v>
      </c>
      <c r="U35">
        <v>1.85632620389065E-2</v>
      </c>
    </row>
    <row r="36" spans="2:21" x14ac:dyDescent="0.35">
      <c r="B36" s="6">
        <v>45329</v>
      </c>
      <c r="C36">
        <v>27.758199999999999</v>
      </c>
      <c r="D36">
        <f t="shared" si="6"/>
        <v>2.4130076001054068E-3</v>
      </c>
      <c r="E36">
        <f t="shared" si="7"/>
        <v>1.0024130076001054</v>
      </c>
      <c r="F36" s="7">
        <v>18203.349999999999</v>
      </c>
      <c r="G36">
        <f t="shared" si="8"/>
        <v>6.6886747635851495E-3</v>
      </c>
      <c r="H36">
        <f t="shared" si="11"/>
        <v>1.0066886747635853</v>
      </c>
      <c r="I36">
        <v>7.032</v>
      </c>
      <c r="J36" s="12">
        <f t="shared" si="12"/>
        <v>7.0319999999999994E-2</v>
      </c>
      <c r="L36">
        <f t="shared" si="2"/>
        <v>2.4130076001054068E-3</v>
      </c>
      <c r="M36" t="str">
        <f t="shared" si="9"/>
        <v/>
      </c>
      <c r="N36">
        <f t="shared" si="3"/>
        <v>6.6886747635851495E-3</v>
      </c>
      <c r="O36">
        <f t="shared" si="4"/>
        <v>-1.6226753770181693E-2</v>
      </c>
      <c r="P36">
        <f t="shared" si="5"/>
        <v>-4.2756671634797423E-3</v>
      </c>
      <c r="Q36">
        <f t="shared" si="10"/>
        <v>-1.1951086606701952E-2</v>
      </c>
      <c r="R36">
        <v>0.17547991118065401</v>
      </c>
      <c r="S36">
        <v>5.9116434331829601E-2</v>
      </c>
      <c r="T36">
        <v>1.3190017001402501</v>
      </c>
      <c r="U36">
        <v>1.8639761370287101E-2</v>
      </c>
    </row>
    <row r="37" spans="2:21" x14ac:dyDescent="0.35">
      <c r="B37" s="6">
        <v>45328</v>
      </c>
      <c r="C37">
        <v>27.691299999999998</v>
      </c>
      <c r="D37">
        <f t="shared" si="6"/>
        <v>9.8674923809553526E-3</v>
      </c>
      <c r="E37">
        <f t="shared" si="7"/>
        <v>1.0098674923809554</v>
      </c>
      <c r="F37" s="7">
        <v>18082</v>
      </c>
      <c r="G37">
        <f t="shared" si="8"/>
        <v>1.1706905356357098E-2</v>
      </c>
      <c r="H37">
        <f t="shared" si="11"/>
        <v>1.011706905356357</v>
      </c>
      <c r="I37">
        <v>6.9779999999999998</v>
      </c>
      <c r="J37" s="12">
        <f t="shared" si="12"/>
        <v>6.9779999999999995E-2</v>
      </c>
      <c r="L37">
        <f t="shared" si="2"/>
        <v>9.8674923809553526E-3</v>
      </c>
      <c r="M37" t="str">
        <f t="shared" si="9"/>
        <v/>
      </c>
      <c r="N37">
        <f t="shared" si="3"/>
        <v>1.1706905356357098E-2</v>
      </c>
      <c r="O37">
        <f t="shared" si="4"/>
        <v>-8.7722689892873462E-3</v>
      </c>
      <c r="P37">
        <f t="shared" si="5"/>
        <v>-1.8394129754017458E-3</v>
      </c>
      <c r="Q37">
        <f t="shared" si="10"/>
        <v>-6.9328560138856004E-3</v>
      </c>
      <c r="R37">
        <v>-0.363586983868813</v>
      </c>
      <c r="S37">
        <v>0.85510320580097798</v>
      </c>
      <c r="T37">
        <v>0.15828015967300799</v>
      </c>
      <c r="U37">
        <v>1.8639761370242699E-2</v>
      </c>
    </row>
    <row r="38" spans="2:21" x14ac:dyDescent="0.35">
      <c r="B38" s="6">
        <v>45327</v>
      </c>
      <c r="C38">
        <v>27.4194</v>
      </c>
      <c r="D38">
        <f t="shared" si="6"/>
        <v>2.4428596878751335E-3</v>
      </c>
      <c r="E38">
        <f t="shared" si="7"/>
        <v>1.0024428596878752</v>
      </c>
      <c r="F38" s="7">
        <v>17871.55</v>
      </c>
      <c r="G38">
        <f t="shared" si="8"/>
        <v>-1.0071366832862361E-4</v>
      </c>
      <c r="H38">
        <f t="shared" si="11"/>
        <v>0.99989928633167136</v>
      </c>
      <c r="I38">
        <v>7.0110000000000001</v>
      </c>
      <c r="J38" s="12">
        <f t="shared" si="12"/>
        <v>7.0110000000000006E-2</v>
      </c>
      <c r="L38">
        <f t="shared" si="2"/>
        <v>2.4428596878751335E-3</v>
      </c>
      <c r="M38" t="str">
        <f t="shared" si="9"/>
        <v/>
      </c>
      <c r="N38">
        <f t="shared" si="3"/>
        <v>-1.0071366832862361E-4</v>
      </c>
      <c r="O38">
        <f t="shared" si="4"/>
        <v>-5.3486848291643373E-2</v>
      </c>
      <c r="P38">
        <f t="shared" si="5"/>
        <v>2.543573356203757E-3</v>
      </c>
      <c r="Q38">
        <f t="shared" si="10"/>
        <v>-5.6030421647847127E-2</v>
      </c>
      <c r="R38">
        <v>-1.0378064671676599</v>
      </c>
      <c r="S38">
        <v>2.1007924249352401</v>
      </c>
      <c r="T38">
        <v>0.62487669468613805</v>
      </c>
      <c r="U38">
        <v>5.5929707979518503E-2</v>
      </c>
    </row>
    <row r="39" spans="2:21" x14ac:dyDescent="0.35">
      <c r="B39" s="6">
        <v>45324</v>
      </c>
      <c r="C39">
        <v>27.352499999999999</v>
      </c>
      <c r="D39">
        <f t="shared" si="6"/>
        <v>8.4442906543393242E-3</v>
      </c>
      <c r="E39">
        <f t="shared" si="7"/>
        <v>1.0084442906543394</v>
      </c>
      <c r="F39" s="7">
        <v>17873.349999999999</v>
      </c>
      <c r="G39">
        <f t="shared" si="8"/>
        <v>5.0790786251503732E-3</v>
      </c>
      <c r="H39">
        <f t="shared" si="11"/>
        <v>1.0050790786251504</v>
      </c>
      <c r="I39">
        <v>6.9880000000000004</v>
      </c>
      <c r="J39" s="12">
        <f t="shared" si="12"/>
        <v>6.9879999999999998E-2</v>
      </c>
      <c r="L39">
        <f t="shared" si="2"/>
        <v>8.4442906543393242E-3</v>
      </c>
      <c r="M39" t="str">
        <f t="shared" si="9"/>
        <v/>
      </c>
      <c r="N39">
        <f t="shared" si="3"/>
        <v>5.0790786251503732E-3</v>
      </c>
      <c r="O39">
        <f t="shared" si="4"/>
        <v>-1.0195470715947777E-2</v>
      </c>
      <c r="P39">
        <f t="shared" si="5"/>
        <v>3.365212029188951E-3</v>
      </c>
      <c r="Q39">
        <f t="shared" si="10"/>
        <v>-1.3560682745136728E-2</v>
      </c>
      <c r="R39">
        <v>-2.1288564142147202</v>
      </c>
      <c r="S39">
        <v>2.66332058817571</v>
      </c>
      <c r="T39">
        <v>1.06500249524186</v>
      </c>
      <c r="U39">
        <v>1.8639761370287101E-2</v>
      </c>
    </row>
    <row r="40" spans="2:21" x14ac:dyDescent="0.35">
      <c r="B40" s="6">
        <v>45323</v>
      </c>
      <c r="C40">
        <v>27.122499999999999</v>
      </c>
      <c r="D40">
        <f t="shared" si="6"/>
        <v>-5.0347740402282544E-3</v>
      </c>
      <c r="E40">
        <f t="shared" si="7"/>
        <v>0.99496522595977177</v>
      </c>
      <c r="F40" s="7">
        <v>17782.8</v>
      </c>
      <c r="G40">
        <f t="shared" si="8"/>
        <v>-5.7139007354819662E-3</v>
      </c>
      <c r="H40">
        <f t="shared" si="11"/>
        <v>0.99428609926451805</v>
      </c>
      <c r="I40">
        <v>7.016</v>
      </c>
      <c r="J40" s="12">
        <f t="shared" si="12"/>
        <v>7.016E-2</v>
      </c>
      <c r="L40">
        <f t="shared" si="2"/>
        <v>-5.0347740402282544E-3</v>
      </c>
      <c r="M40">
        <f t="shared" si="9"/>
        <v>-5.0347740402282544E-3</v>
      </c>
      <c r="N40">
        <f t="shared" si="3"/>
        <v>-5.7139007354819662E-3</v>
      </c>
      <c r="O40">
        <f t="shared" si="4"/>
        <v>-2.3674535410470952E-2</v>
      </c>
      <c r="P40">
        <f t="shared" si="5"/>
        <v>6.7912669525371176E-4</v>
      </c>
      <c r="Q40">
        <f t="shared" si="10"/>
        <v>-2.4353662105724663E-2</v>
      </c>
      <c r="R40">
        <v>0.119767583920583</v>
      </c>
      <c r="S40">
        <v>-0.12724673072145301</v>
      </c>
      <c r="T40">
        <v>5.1652225427845103E-2</v>
      </c>
      <c r="U40">
        <v>1.8639761370242699E-2</v>
      </c>
    </row>
    <row r="41" spans="2:21" x14ac:dyDescent="0.35">
      <c r="B41" s="6">
        <v>45322</v>
      </c>
      <c r="C41">
        <v>27.259399999999999</v>
      </c>
      <c r="D41">
        <f t="shared" si="6"/>
        <v>1.3201499670963386E-2</v>
      </c>
      <c r="E41">
        <f t="shared" si="7"/>
        <v>1.0132014996709633</v>
      </c>
      <c r="F41" s="7">
        <v>17884.7</v>
      </c>
      <c r="G41">
        <f t="shared" si="8"/>
        <v>1.5640529190560849E-2</v>
      </c>
      <c r="H41">
        <f t="shared" si="11"/>
        <v>1.0156405291905608</v>
      </c>
      <c r="I41">
        <v>7.0960000000000001</v>
      </c>
      <c r="J41" s="12">
        <f t="shared" si="12"/>
        <v>7.0959999999999995E-2</v>
      </c>
      <c r="L41">
        <f t="shared" si="2"/>
        <v>1.3201499670963386E-2</v>
      </c>
      <c r="M41" t="str">
        <f t="shared" si="9"/>
        <v/>
      </c>
      <c r="N41">
        <f t="shared" si="3"/>
        <v>1.5640529190560849E-2</v>
      </c>
      <c r="O41">
        <f t="shared" si="4"/>
        <v>-5.375579877790514E-3</v>
      </c>
      <c r="P41">
        <f t="shared" si="5"/>
        <v>-2.4390295195974628E-3</v>
      </c>
      <c r="Q41">
        <f t="shared" si="10"/>
        <v>-2.9365503581930512E-3</v>
      </c>
      <c r="R41">
        <v>0.375485129472031</v>
      </c>
      <c r="S41">
        <v>-0.21571273092495499</v>
      </c>
      <c r="T41">
        <v>-7.2662212690444206E-2</v>
      </c>
      <c r="U41">
        <v>1.85770795487539E-2</v>
      </c>
    </row>
    <row r="42" spans="2:21" x14ac:dyDescent="0.35">
      <c r="B42" s="6">
        <v>45321</v>
      </c>
      <c r="C42">
        <v>26.901900000000001</v>
      </c>
      <c r="D42">
        <f t="shared" si="6"/>
        <v>-5.685713961092921E-4</v>
      </c>
      <c r="E42">
        <f t="shared" si="7"/>
        <v>0.99943142860389067</v>
      </c>
      <c r="F42" s="7">
        <v>17607.150000000001</v>
      </c>
      <c r="G42">
        <f t="shared" si="8"/>
        <v>-3.5462387118684936E-3</v>
      </c>
      <c r="H42">
        <f t="shared" si="11"/>
        <v>0.99645376128813146</v>
      </c>
      <c r="I42">
        <v>7.0739999999999998</v>
      </c>
      <c r="J42" s="12">
        <f t="shared" si="12"/>
        <v>7.0739999999999997E-2</v>
      </c>
      <c r="L42">
        <f t="shared" si="2"/>
        <v>-5.685713961092921E-4</v>
      </c>
      <c r="M42">
        <f t="shared" si="9"/>
        <v>-5.685713961092921E-4</v>
      </c>
      <c r="N42">
        <f t="shared" si="3"/>
        <v>-3.5462387118684936E-3</v>
      </c>
      <c r="O42">
        <f t="shared" si="4"/>
        <v>-1.9145650944818793E-2</v>
      </c>
      <c r="P42">
        <f t="shared" si="5"/>
        <v>2.9776673157592016E-3</v>
      </c>
      <c r="Q42">
        <f t="shared" si="10"/>
        <v>-2.2123318260577996E-2</v>
      </c>
      <c r="R42">
        <v>0.68994415745311499</v>
      </c>
      <c r="S42">
        <v>0.62501058341863902</v>
      </c>
      <c r="T42">
        <v>4.0485017810509803E-2</v>
      </c>
      <c r="U42">
        <v>1.8577079548709501E-2</v>
      </c>
    </row>
    <row r="43" spans="2:21" x14ac:dyDescent="0.35">
      <c r="B43" s="6">
        <v>45320</v>
      </c>
      <c r="C43">
        <v>26.917200000000001</v>
      </c>
      <c r="D43">
        <f t="shared" si="6"/>
        <v>2.0113852218444479E-2</v>
      </c>
      <c r="E43">
        <f t="shared" si="7"/>
        <v>1.0201138522184445</v>
      </c>
      <c r="F43" s="7">
        <v>17669.7</v>
      </c>
      <c r="G43">
        <f t="shared" si="8"/>
        <v>1.4591184220488123E-2</v>
      </c>
      <c r="H43">
        <f t="shared" si="11"/>
        <v>1.0145911842204882</v>
      </c>
      <c r="I43">
        <v>7.0810000000000004</v>
      </c>
      <c r="J43" s="12">
        <f t="shared" si="12"/>
        <v>7.0809999999999998E-2</v>
      </c>
      <c r="L43">
        <f t="shared" si="2"/>
        <v>2.0113852218444479E-2</v>
      </c>
      <c r="M43" t="str">
        <f t="shared" si="9"/>
        <v/>
      </c>
      <c r="N43">
        <f t="shared" si="3"/>
        <v>1.4591184220488123E-2</v>
      </c>
      <c r="O43">
        <f t="shared" si="4"/>
        <v>-5.4215175014078014E-2</v>
      </c>
      <c r="P43">
        <f t="shared" si="5"/>
        <v>5.5226679979563566E-3</v>
      </c>
      <c r="Q43">
        <f t="shared" si="10"/>
        <v>-5.9737843012034372E-2</v>
      </c>
      <c r="R43">
        <v>-1.3923324245936699</v>
      </c>
      <c r="S43">
        <v>2.2674455719497999</v>
      </c>
      <c r="T43">
        <v>0.790349810811519</v>
      </c>
      <c r="U43">
        <v>7.4329027232522493E-2</v>
      </c>
    </row>
    <row r="44" spans="2:21" x14ac:dyDescent="0.35">
      <c r="B44" s="6">
        <v>45316</v>
      </c>
      <c r="C44">
        <v>26.3812</v>
      </c>
      <c r="D44">
        <f t="shared" si="6"/>
        <v>1.7034195801000479E-3</v>
      </c>
      <c r="E44">
        <f t="shared" si="7"/>
        <v>1.0017034195801</v>
      </c>
      <c r="F44" s="7">
        <v>17413.75</v>
      </c>
      <c r="G44">
        <f t="shared" si="8"/>
        <v>-4.6864388407908599E-3</v>
      </c>
      <c r="H44">
        <f t="shared" si="11"/>
        <v>0.9953135611592091</v>
      </c>
      <c r="I44">
        <v>7.09</v>
      </c>
      <c r="J44" s="12">
        <f t="shared" si="12"/>
        <v>7.0900000000000005E-2</v>
      </c>
      <c r="L44">
        <f t="shared" si="2"/>
        <v>1.7034195801000479E-3</v>
      </c>
      <c r="M44" t="str">
        <f t="shared" si="9"/>
        <v/>
      </c>
      <c r="N44">
        <f t="shared" si="3"/>
        <v>-4.6864388407908599E-3</v>
      </c>
      <c r="O44">
        <f t="shared" si="4"/>
        <v>-1.6873659968653851E-2</v>
      </c>
      <c r="P44">
        <f t="shared" si="5"/>
        <v>6.3898584208909081E-3</v>
      </c>
      <c r="Q44">
        <f t="shared" si="10"/>
        <v>-2.3263518389544761E-2</v>
      </c>
      <c r="R44">
        <v>1.0767348030156401</v>
      </c>
      <c r="S44">
        <v>1.29707836672488</v>
      </c>
      <c r="T44">
        <v>0.77832172397580601</v>
      </c>
      <c r="U44">
        <v>1.85770795487539E-2</v>
      </c>
    </row>
    <row r="45" spans="2:21" x14ac:dyDescent="0.35">
      <c r="B45" s="6">
        <v>45315</v>
      </c>
      <c r="C45">
        <v>26.336300000000001</v>
      </c>
      <c r="D45">
        <f t="shared" si="6"/>
        <v>1.88736193629318E-2</v>
      </c>
      <c r="E45">
        <f t="shared" si="7"/>
        <v>1.0188736193629317</v>
      </c>
      <c r="F45" s="7">
        <v>17495.55</v>
      </c>
      <c r="G45">
        <f t="shared" si="8"/>
        <v>1.678430405851529E-2</v>
      </c>
      <c r="H45">
        <f t="shared" si="11"/>
        <v>1.0167843040585154</v>
      </c>
      <c r="I45">
        <v>7.11</v>
      </c>
      <c r="J45" s="12">
        <f t="shared" si="12"/>
        <v>7.1099999999999997E-2</v>
      </c>
      <c r="L45">
        <f t="shared" si="2"/>
        <v>1.88736193629318E-2</v>
      </c>
      <c r="M45" t="str">
        <f t="shared" si="9"/>
        <v/>
      </c>
      <c r="N45">
        <f t="shared" si="3"/>
        <v>1.678430405851529E-2</v>
      </c>
      <c r="O45">
        <f t="shared" si="4"/>
        <v>4.2527429347680168E-4</v>
      </c>
      <c r="P45">
        <f t="shared" si="5"/>
        <v>2.0893153044165107E-3</v>
      </c>
      <c r="Q45">
        <f t="shared" si="10"/>
        <v>-1.664041010939709E-3</v>
      </c>
      <c r="R45">
        <v>-0.54022672298343899</v>
      </c>
      <c r="S45">
        <v>1.47365873934033</v>
      </c>
      <c r="T45">
        <v>0.36638864118252501</v>
      </c>
      <c r="U45">
        <v>1.8448345069454999E-2</v>
      </c>
    </row>
    <row r="46" spans="2:21" x14ac:dyDescent="0.35">
      <c r="B46" s="6">
        <v>45314</v>
      </c>
      <c r="C46">
        <v>25.843900000000001</v>
      </c>
      <c r="D46">
        <f t="shared" si="6"/>
        <v>-2.3242051649788979E-2</v>
      </c>
      <c r="E46">
        <f t="shared" si="7"/>
        <v>0.97675794835021101</v>
      </c>
      <c r="F46" s="7">
        <v>17204.349999999999</v>
      </c>
      <c r="G46">
        <f t="shared" si="8"/>
        <v>-2.6754130485361224E-2</v>
      </c>
      <c r="H46">
        <f t="shared" si="11"/>
        <v>0.97324586951463876</v>
      </c>
      <c r="I46">
        <v>7.09</v>
      </c>
      <c r="J46" s="12">
        <f t="shared" si="12"/>
        <v>7.0900000000000005E-2</v>
      </c>
      <c r="L46">
        <f t="shared" si="2"/>
        <v>-2.3242051649788979E-2</v>
      </c>
      <c r="M46">
        <f t="shared" si="9"/>
        <v>-2.3242051649788979E-2</v>
      </c>
      <c r="N46">
        <f t="shared" si="3"/>
        <v>-2.6754130485361224E-2</v>
      </c>
      <c r="O46">
        <f t="shared" si="4"/>
        <v>-7.8597297729169485E-2</v>
      </c>
      <c r="P46">
        <f t="shared" si="5"/>
        <v>3.5120788355722452E-3</v>
      </c>
      <c r="Q46">
        <f t="shared" si="10"/>
        <v>-8.2109376564741723E-2</v>
      </c>
      <c r="R46">
        <v>0.12956315552530301</v>
      </c>
      <c r="S46">
        <v>-2.9488203906446402</v>
      </c>
      <c r="T46">
        <v>-0.76777876498768105</v>
      </c>
      <c r="U46">
        <v>5.5355246079380499E-2</v>
      </c>
    </row>
    <row r="47" spans="2:21" x14ac:dyDescent="0.35">
      <c r="B47" s="6">
        <v>45310</v>
      </c>
      <c r="C47">
        <v>26.451599999999999</v>
      </c>
      <c r="D47">
        <f t="shared" si="6"/>
        <v>1.5671309956823011E-2</v>
      </c>
      <c r="E47">
        <f t="shared" si="7"/>
        <v>1.0156713099568231</v>
      </c>
      <c r="F47" s="7">
        <v>17670.849999999999</v>
      </c>
      <c r="G47">
        <f t="shared" si="8"/>
        <v>1.4903227064476388E-2</v>
      </c>
      <c r="H47">
        <f t="shared" si="11"/>
        <v>1.0149032270644764</v>
      </c>
      <c r="I47">
        <v>7.07</v>
      </c>
      <c r="J47" s="12">
        <f t="shared" si="12"/>
        <v>7.0699999999999999E-2</v>
      </c>
      <c r="L47">
        <f t="shared" si="2"/>
        <v>1.5671309956823011E-2</v>
      </c>
      <c r="M47" t="str">
        <f t="shared" si="9"/>
        <v/>
      </c>
      <c r="N47">
        <f t="shared" si="3"/>
        <v>1.4903227064476388E-2</v>
      </c>
      <c r="O47">
        <f t="shared" si="4"/>
        <v>-2.7770351126763897E-3</v>
      </c>
      <c r="P47">
        <f t="shared" si="5"/>
        <v>7.6808289234662347E-4</v>
      </c>
      <c r="Q47">
        <f t="shared" si="10"/>
        <v>-3.5451180050230131E-3</v>
      </c>
      <c r="R47">
        <v>-0.61590406361163896</v>
      </c>
      <c r="S47">
        <v>1.2929218991692299</v>
      </c>
      <c r="T47">
        <v>0.89717039467909199</v>
      </c>
      <c r="U47">
        <v>1.8448345069499401E-2</v>
      </c>
    </row>
    <row r="48" spans="2:21" x14ac:dyDescent="0.35">
      <c r="B48" s="6">
        <v>45309</v>
      </c>
      <c r="C48">
        <v>26.040299999999998</v>
      </c>
      <c r="D48">
        <f t="shared" si="6"/>
        <v>-2.9949086776724502E-4</v>
      </c>
      <c r="E48">
        <f t="shared" si="7"/>
        <v>0.99970050913223274</v>
      </c>
      <c r="F48" s="7">
        <v>17409.45</v>
      </c>
      <c r="G48">
        <f t="shared" si="8"/>
        <v>-2.1250567240377457E-4</v>
      </c>
      <c r="H48">
        <f t="shared" si="11"/>
        <v>0.99978749432759617</v>
      </c>
      <c r="I48">
        <v>7.0960000000000001</v>
      </c>
      <c r="J48" s="12">
        <f t="shared" si="12"/>
        <v>7.0959999999999995E-2</v>
      </c>
      <c r="L48">
        <f t="shared" si="2"/>
        <v>-2.9949086776724502E-4</v>
      </c>
      <c r="M48">
        <f t="shared" si="9"/>
        <v>-2.9949086776724502E-4</v>
      </c>
      <c r="N48">
        <f t="shared" si="3"/>
        <v>-2.1250567240377457E-4</v>
      </c>
      <c r="O48">
        <f t="shared" si="4"/>
        <v>-1.8747835937222245E-2</v>
      </c>
      <c r="P48">
        <f t="shared" si="5"/>
        <v>-8.6985195363470445E-5</v>
      </c>
      <c r="Q48">
        <f t="shared" si="10"/>
        <v>-1.8660850741858772E-2</v>
      </c>
      <c r="R48">
        <v>0.22461039694781099</v>
      </c>
      <c r="S48">
        <v>0.48966085655786101</v>
      </c>
      <c r="T48">
        <v>0.61304965604782602</v>
      </c>
      <c r="U48">
        <v>1.8448345069454999E-2</v>
      </c>
    </row>
    <row r="49" spans="2:21" x14ac:dyDescent="0.35">
      <c r="B49" s="6">
        <v>45308</v>
      </c>
      <c r="C49">
        <v>26.048100000000002</v>
      </c>
      <c r="D49">
        <f t="shared" si="6"/>
        <v>-1.0186689669753899E-2</v>
      </c>
      <c r="E49">
        <f t="shared" si="7"/>
        <v>0.98981331033024611</v>
      </c>
      <c r="F49" s="7">
        <v>17413.150000000001</v>
      </c>
      <c r="G49">
        <f t="shared" si="8"/>
        <v>-1.0661870429314069E-2</v>
      </c>
      <c r="H49">
        <f t="shared" si="11"/>
        <v>0.9893381295706859</v>
      </c>
      <c r="I49">
        <v>7.101</v>
      </c>
      <c r="J49" s="12">
        <f t="shared" si="12"/>
        <v>7.1010000000000004E-2</v>
      </c>
      <c r="L49">
        <f t="shared" si="2"/>
        <v>-1.0186689669753899E-2</v>
      </c>
      <c r="M49">
        <f t="shared" si="9"/>
        <v>-1.0186689669753899E-2</v>
      </c>
      <c r="N49">
        <f t="shared" si="3"/>
        <v>-1.0661870429314069E-2</v>
      </c>
      <c r="O49">
        <f t="shared" si="4"/>
        <v>-2.8526728189946497E-2</v>
      </c>
      <c r="P49">
        <f t="shared" si="5"/>
        <v>4.7518075956017036E-4</v>
      </c>
      <c r="Q49">
        <f t="shared" si="10"/>
        <v>-2.9001908949506668E-2</v>
      </c>
      <c r="R49">
        <v>0.27368109361538601</v>
      </c>
      <c r="S49">
        <v>-0.43870879604274199</v>
      </c>
      <c r="T49">
        <v>-1.6501026718929199E-2</v>
      </c>
      <c r="U49">
        <v>1.83400385201926E-2</v>
      </c>
    </row>
    <row r="50" spans="2:21" x14ac:dyDescent="0.35">
      <c r="B50" s="6">
        <v>45307</v>
      </c>
      <c r="C50">
        <v>26.314800000000002</v>
      </c>
      <c r="D50">
        <f t="shared" si="6"/>
        <v>-4.4400954895790629E-3</v>
      </c>
      <c r="E50">
        <f t="shared" si="7"/>
        <v>0.99555990451042098</v>
      </c>
      <c r="F50" s="7">
        <v>17599.8</v>
      </c>
      <c r="G50">
        <f t="shared" si="8"/>
        <v>-3.2079537043138593E-3</v>
      </c>
      <c r="H50">
        <f t="shared" si="11"/>
        <v>0.99679204629568618</v>
      </c>
      <c r="I50">
        <v>7.06</v>
      </c>
      <c r="J50" s="12">
        <f t="shared" si="12"/>
        <v>7.0599999999999996E-2</v>
      </c>
      <c r="L50">
        <f t="shared" si="2"/>
        <v>-4.4400954895790629E-3</v>
      </c>
      <c r="M50">
        <f t="shared" si="9"/>
        <v>-4.4400954895790629E-3</v>
      </c>
      <c r="N50">
        <f t="shared" si="3"/>
        <v>-3.2079537043138593E-3</v>
      </c>
      <c r="O50">
        <f t="shared" si="4"/>
        <v>-2.2780134009816062E-2</v>
      </c>
      <c r="P50">
        <f t="shared" si="5"/>
        <v>-1.2321417852652035E-3</v>
      </c>
      <c r="Q50">
        <f t="shared" si="10"/>
        <v>-2.1547992224550859E-2</v>
      </c>
      <c r="R50">
        <v>-0.71993167244596101</v>
      </c>
      <c r="S50">
        <v>0.74459334178558201</v>
      </c>
      <c r="T50">
        <v>0.19801341146536999</v>
      </c>
      <c r="U50">
        <v>1.8340038520236999E-2</v>
      </c>
    </row>
    <row r="51" spans="2:21" x14ac:dyDescent="0.35">
      <c r="B51" s="6">
        <v>45306</v>
      </c>
      <c r="C51">
        <v>26.431899999999999</v>
      </c>
      <c r="D51">
        <f t="shared" si="6"/>
        <v>3.6082103101270973E-3</v>
      </c>
      <c r="E51">
        <f t="shared" si="7"/>
        <v>1.0036082103101271</v>
      </c>
      <c r="F51" s="7">
        <v>17656.349999999999</v>
      </c>
      <c r="G51">
        <f t="shared" si="8"/>
        <v>5.2526795803415436E-3</v>
      </c>
      <c r="H51">
        <f t="shared" si="11"/>
        <v>1.0052526795803416</v>
      </c>
      <c r="I51">
        <v>7.0890000000000004</v>
      </c>
      <c r="J51" s="12">
        <f t="shared" si="12"/>
        <v>7.0890000000000009E-2</v>
      </c>
      <c r="L51">
        <f t="shared" si="2"/>
        <v>3.6082103101270973E-3</v>
      </c>
      <c r="M51" t="str">
        <f t="shared" si="9"/>
        <v/>
      </c>
      <c r="N51">
        <f t="shared" si="3"/>
        <v>5.2526795803415436E-3</v>
      </c>
      <c r="O51">
        <f t="shared" si="4"/>
        <v>-5.1421996577691205E-2</v>
      </c>
      <c r="P51">
        <f t="shared" si="5"/>
        <v>-1.6444692702144463E-3</v>
      </c>
      <c r="Q51">
        <f t="shared" si="10"/>
        <v>-4.9777527307476761E-2</v>
      </c>
      <c r="R51">
        <v>-1.0892615539782999</v>
      </c>
      <c r="S51">
        <v>1.2320017757303501</v>
      </c>
      <c r="T51">
        <v>7.3798554788240295E-2</v>
      </c>
      <c r="U51">
        <v>5.5030206887818303E-2</v>
      </c>
    </row>
    <row r="52" spans="2:21" x14ac:dyDescent="0.35">
      <c r="B52" s="6">
        <v>45303</v>
      </c>
      <c r="C52">
        <v>26.3367</v>
      </c>
      <c r="D52">
        <f t="shared" si="6"/>
        <v>2.7413788310771416E-3</v>
      </c>
      <c r="E52">
        <f t="shared" si="7"/>
        <v>1.0027413788310771</v>
      </c>
      <c r="F52" s="7">
        <v>17563.849999999999</v>
      </c>
      <c r="G52">
        <f t="shared" si="8"/>
        <v>3.6133605172637179E-3</v>
      </c>
      <c r="H52">
        <f t="shared" si="11"/>
        <v>1.0036133605172637</v>
      </c>
      <c r="I52">
        <v>7.0869999999999997</v>
      </c>
      <c r="J52" s="12">
        <f t="shared" si="12"/>
        <v>7.0870000000000002E-2</v>
      </c>
      <c r="L52">
        <f t="shared" si="2"/>
        <v>2.7413788310771416E-3</v>
      </c>
      <c r="M52" t="str">
        <f t="shared" si="9"/>
        <v/>
      </c>
      <c r="N52">
        <f t="shared" si="3"/>
        <v>3.6133605172637179E-3</v>
      </c>
      <c r="O52">
        <f t="shared" si="4"/>
        <v>-1.5598659689115458E-2</v>
      </c>
      <c r="P52">
        <f t="shared" si="5"/>
        <v>-8.7198168618657628E-4</v>
      </c>
      <c r="Q52">
        <f t="shared" si="10"/>
        <v>-1.4726678002928883E-2</v>
      </c>
      <c r="R52">
        <v>-0.95000884040862299</v>
      </c>
      <c r="S52">
        <v>0.224708147946973</v>
      </c>
      <c r="T52">
        <v>-0.55326789375447205</v>
      </c>
      <c r="U52">
        <v>1.83400385201926E-2</v>
      </c>
    </row>
    <row r="53" spans="2:21" x14ac:dyDescent="0.35">
      <c r="B53" s="6">
        <v>45302</v>
      </c>
      <c r="C53">
        <v>26.264600000000002</v>
      </c>
      <c r="D53">
        <f t="shared" si="6"/>
        <v>6.6009361774876799E-3</v>
      </c>
      <c r="E53">
        <f t="shared" si="7"/>
        <v>1.0066009361774877</v>
      </c>
      <c r="F53" s="7">
        <v>17500.5</v>
      </c>
      <c r="G53">
        <f t="shared" si="8"/>
        <v>4.3034094218056583E-3</v>
      </c>
      <c r="H53">
        <f t="shared" si="11"/>
        <v>1.0043034094218057</v>
      </c>
      <c r="I53">
        <v>7.085</v>
      </c>
      <c r="J53" s="12">
        <f t="shared" si="12"/>
        <v>7.0849999999999996E-2</v>
      </c>
      <c r="L53">
        <f t="shared" si="2"/>
        <v>6.6009361774876799E-3</v>
      </c>
      <c r="M53" t="str">
        <f t="shared" si="9"/>
        <v/>
      </c>
      <c r="N53">
        <f t="shared" si="3"/>
        <v>4.3034094218056583E-3</v>
      </c>
      <c r="O53">
        <f t="shared" si="4"/>
        <v>-1.1739102342704921E-2</v>
      </c>
      <c r="P53">
        <f t="shared" si="5"/>
        <v>2.2975267556820216E-3</v>
      </c>
      <c r="Q53">
        <f t="shared" si="10"/>
        <v>-1.4036629098386943E-2</v>
      </c>
      <c r="R53">
        <v>0.116819010115998</v>
      </c>
      <c r="S53">
        <v>0.67249077068276497</v>
      </c>
      <c r="T53">
        <v>0.382542472120173</v>
      </c>
      <c r="U53">
        <v>1.83400385201926E-2</v>
      </c>
    </row>
    <row r="54" spans="2:21" x14ac:dyDescent="0.35">
      <c r="B54" s="6">
        <v>45301</v>
      </c>
      <c r="C54">
        <v>26.091799999999999</v>
      </c>
      <c r="D54">
        <f t="shared" si="6"/>
        <v>4.37014355592932E-4</v>
      </c>
      <c r="E54">
        <f t="shared" si="7"/>
        <v>1.000437014355593</v>
      </c>
      <c r="F54" s="7">
        <v>17425.349999999999</v>
      </c>
      <c r="G54">
        <f t="shared" si="8"/>
        <v>2.4908545128103478E-3</v>
      </c>
      <c r="H54">
        <f t="shared" si="11"/>
        <v>1.0024908545128104</v>
      </c>
      <c r="I54">
        <v>7.1130000000000004</v>
      </c>
      <c r="J54" s="12">
        <f t="shared" si="12"/>
        <v>7.1129999999999999E-2</v>
      </c>
      <c r="L54">
        <f t="shared" si="2"/>
        <v>4.37014355592932E-4</v>
      </c>
      <c r="M54" t="str">
        <f t="shared" si="9"/>
        <v/>
      </c>
      <c r="N54">
        <f t="shared" si="3"/>
        <v>2.4908545128103478E-3</v>
      </c>
      <c r="O54">
        <f t="shared" si="4"/>
        <v>-1.7929400616244769E-2</v>
      </c>
      <c r="P54">
        <f t="shared" si="5"/>
        <v>-2.0538401572174157E-3</v>
      </c>
      <c r="Q54">
        <f t="shared" si="10"/>
        <v>-1.5875560459027355E-2</v>
      </c>
      <c r="R54">
        <v>0.48127359803034098</v>
      </c>
      <c r="S54">
        <v>-0.154657884786324</v>
      </c>
      <c r="T54">
        <v>0.133292479142089</v>
      </c>
      <c r="U54">
        <v>1.8366414971837702E-2</v>
      </c>
    </row>
    <row r="55" spans="2:21" x14ac:dyDescent="0.35">
      <c r="B55" s="6">
        <v>45300</v>
      </c>
      <c r="C55">
        <v>26.080400000000001</v>
      </c>
      <c r="D55">
        <f t="shared" si="6"/>
        <v>9.3600639021555927E-4</v>
      </c>
      <c r="E55">
        <f t="shared" si="7"/>
        <v>1.0009360063902155</v>
      </c>
      <c r="F55" s="7">
        <v>17382</v>
      </c>
      <c r="G55">
        <f t="shared" si="8"/>
        <v>1.8109818366593229E-3</v>
      </c>
      <c r="H55">
        <f t="shared" si="11"/>
        <v>1.0018109818366594</v>
      </c>
      <c r="I55">
        <v>7.0949999999999998</v>
      </c>
      <c r="J55" s="12">
        <f t="shared" si="12"/>
        <v>7.0949999999999999E-2</v>
      </c>
      <c r="L55">
        <f t="shared" si="2"/>
        <v>9.3600639021555927E-4</v>
      </c>
      <c r="M55" t="str">
        <f t="shared" si="9"/>
        <v/>
      </c>
      <c r="N55">
        <f t="shared" si="3"/>
        <v>1.8109818366593229E-3</v>
      </c>
      <c r="O55">
        <f t="shared" si="4"/>
        <v>-1.7430408581622141E-2</v>
      </c>
      <c r="P55">
        <f t="shared" si="5"/>
        <v>-8.7497544644376363E-4</v>
      </c>
      <c r="Q55">
        <f t="shared" si="10"/>
        <v>-1.655543313517838E-2</v>
      </c>
      <c r="R55">
        <v>0.121527263718035</v>
      </c>
      <c r="S55">
        <v>6.5297170003342203E-2</v>
      </c>
      <c r="T55">
        <v>0.32709787618985198</v>
      </c>
      <c r="U55">
        <v>1.8366414971837702E-2</v>
      </c>
    </row>
    <row r="56" spans="2:21" x14ac:dyDescent="0.35">
      <c r="B56" s="6">
        <v>45299</v>
      </c>
      <c r="C56">
        <v>26.056000000000001</v>
      </c>
      <c r="D56">
        <f t="shared" si="6"/>
        <v>-1.0081038483184028E-2</v>
      </c>
      <c r="E56">
        <f t="shared" si="7"/>
        <v>0.98991896151681602</v>
      </c>
      <c r="F56" s="7">
        <v>17350.55</v>
      </c>
      <c r="G56">
        <f t="shared" si="8"/>
        <v>-8.5566745508567615E-3</v>
      </c>
      <c r="H56">
        <f t="shared" si="11"/>
        <v>0.99144332544914326</v>
      </c>
      <c r="I56">
        <v>7.1520000000000001</v>
      </c>
      <c r="J56" s="12">
        <f t="shared" si="12"/>
        <v>7.152E-2</v>
      </c>
      <c r="L56">
        <f t="shared" si="2"/>
        <v>-1.0081038483184028E-2</v>
      </c>
      <c r="M56">
        <f t="shared" si="9"/>
        <v>-1.0081038483184028E-2</v>
      </c>
      <c r="N56">
        <f t="shared" si="3"/>
        <v>-8.5566745508567615E-3</v>
      </c>
      <c r="O56">
        <f t="shared" si="4"/>
        <v>-6.519040377419022E-2</v>
      </c>
      <c r="P56">
        <f t="shared" si="5"/>
        <v>-1.5243639323272665E-3</v>
      </c>
      <c r="Q56">
        <f t="shared" si="10"/>
        <v>-6.3666039841862962E-2</v>
      </c>
      <c r="R56">
        <v>0.480525176362812</v>
      </c>
      <c r="S56">
        <v>0.28539449377999998</v>
      </c>
      <c r="T56">
        <v>0.73069289849325703</v>
      </c>
      <c r="U56">
        <v>5.5109365291006199E-2</v>
      </c>
    </row>
    <row r="57" spans="2:21" x14ac:dyDescent="0.35">
      <c r="B57" s="6">
        <v>45296</v>
      </c>
      <c r="C57">
        <v>26.32</v>
      </c>
      <c r="D57">
        <f t="shared" si="6"/>
        <v>2.5069391397556252E-3</v>
      </c>
      <c r="E57">
        <f t="shared" si="7"/>
        <v>1.0025069391397556</v>
      </c>
      <c r="F57" s="7">
        <v>17499.650000000001</v>
      </c>
      <c r="G57">
        <f t="shared" si="8"/>
        <v>3.1994624269706222E-3</v>
      </c>
      <c r="H57">
        <f t="shared" si="11"/>
        <v>1.0031994624269707</v>
      </c>
      <c r="I57">
        <v>7.1630000000000003</v>
      </c>
      <c r="J57" s="12">
        <f t="shared" si="12"/>
        <v>7.1629999999999999E-2</v>
      </c>
      <c r="L57">
        <f t="shared" si="2"/>
        <v>2.5069391397556252E-3</v>
      </c>
      <c r="M57" t="str">
        <f t="shared" si="9"/>
        <v/>
      </c>
      <c r="N57">
        <f t="shared" si="3"/>
        <v>3.1994624269706222E-3</v>
      </c>
      <c r="O57">
        <f t="shared" si="4"/>
        <v>-1.5859475832082075E-2</v>
      </c>
      <c r="P57">
        <f t="shared" si="5"/>
        <v>-6.9252328721499702E-4</v>
      </c>
      <c r="Q57">
        <f t="shared" si="10"/>
        <v>-1.5166952544867079E-2</v>
      </c>
      <c r="R57">
        <v>-6.8675640112470002E-2</v>
      </c>
      <c r="S57">
        <v>-0.224285907392341</v>
      </c>
      <c r="T57">
        <v>0.197408831126622</v>
      </c>
      <c r="U57">
        <v>1.8366414971837702E-2</v>
      </c>
    </row>
    <row r="58" spans="2:21" x14ac:dyDescent="0.35">
      <c r="B58" s="6">
        <v>45295</v>
      </c>
      <c r="C58">
        <v>26.254100000000001</v>
      </c>
      <c r="D58">
        <f t="shared" si="6"/>
        <v>1.1511839003647641E-2</v>
      </c>
      <c r="E58">
        <f t="shared" si="7"/>
        <v>1.0115118390036477</v>
      </c>
      <c r="F58" s="7">
        <v>17443.75</v>
      </c>
      <c r="G58">
        <f t="shared" si="8"/>
        <v>1.465650757979773E-2</v>
      </c>
      <c r="H58">
        <f t="shared" si="11"/>
        <v>1.0146565075797978</v>
      </c>
      <c r="I58">
        <v>7.1580000000000004</v>
      </c>
      <c r="J58" s="12">
        <f t="shared" si="12"/>
        <v>7.1580000000000005E-2</v>
      </c>
      <c r="L58">
        <f t="shared" si="2"/>
        <v>1.1511839003647641E-2</v>
      </c>
      <c r="M58" t="str">
        <f t="shared" si="9"/>
        <v/>
      </c>
      <c r="N58">
        <f t="shared" si="3"/>
        <v>1.465650757979773E-2</v>
      </c>
      <c r="O58">
        <f t="shared" si="4"/>
        <v>-6.854575968190061E-3</v>
      </c>
      <c r="P58">
        <f t="shared" si="5"/>
        <v>-3.1446685761500892E-3</v>
      </c>
      <c r="Q58">
        <f t="shared" si="10"/>
        <v>-3.7099073920399718E-3</v>
      </c>
      <c r="R58">
        <v>0.34280452758515001</v>
      </c>
      <c r="S58">
        <v>0.62688466243490104</v>
      </c>
      <c r="T58">
        <v>0.98222994102563599</v>
      </c>
      <c r="U58">
        <v>1.8366414971837702E-2</v>
      </c>
    </row>
    <row r="59" spans="2:21" x14ac:dyDescent="0.35">
      <c r="B59" s="6">
        <v>45294</v>
      </c>
      <c r="C59">
        <v>25.953600000000002</v>
      </c>
      <c r="D59">
        <f t="shared" si="6"/>
        <v>-2.5897329503313127E-3</v>
      </c>
      <c r="E59">
        <f t="shared" si="7"/>
        <v>0.99741026704966873</v>
      </c>
      <c r="F59" s="7">
        <v>17189.95</v>
      </c>
      <c r="G59">
        <f t="shared" si="8"/>
        <v>2.4375304201125782E-3</v>
      </c>
      <c r="H59">
        <f t="shared" si="11"/>
        <v>1.0024375304201125</v>
      </c>
      <c r="I59">
        <v>7.1580000000000004</v>
      </c>
      <c r="J59" s="12">
        <f t="shared" si="12"/>
        <v>7.1580000000000005E-2</v>
      </c>
      <c r="L59">
        <f t="shared" si="2"/>
        <v>-2.5897329503313127E-3</v>
      </c>
      <c r="M59">
        <f t="shared" si="9"/>
        <v>-2.5897329503313127E-3</v>
      </c>
      <c r="N59">
        <f t="shared" si="3"/>
        <v>2.4375304201125782E-3</v>
      </c>
      <c r="O59">
        <f t="shared" si="4"/>
        <v>-2.0936173754782211E-2</v>
      </c>
      <c r="P59">
        <f t="shared" si="5"/>
        <v>-5.0272633704438914E-3</v>
      </c>
      <c r="Q59">
        <f t="shared" si="10"/>
        <v>-1.5908910384338323E-2</v>
      </c>
      <c r="R59">
        <v>1.00755189790189</v>
      </c>
      <c r="S59">
        <v>7.8951932909698805E-2</v>
      </c>
      <c r="T59">
        <v>0.28779581108597801</v>
      </c>
      <c r="U59">
        <v>1.83464408044509E-2</v>
      </c>
    </row>
    <row r="60" spans="2:21" x14ac:dyDescent="0.35">
      <c r="B60" s="6">
        <v>45293</v>
      </c>
      <c r="C60">
        <v>26.020900000000001</v>
      </c>
      <c r="D60">
        <f t="shared" si="6"/>
        <v>-7.0303363818901459E-4</v>
      </c>
      <c r="E60">
        <f t="shared" si="7"/>
        <v>0.99929696636181098</v>
      </c>
      <c r="F60" s="7">
        <v>17148.099999999999</v>
      </c>
      <c r="G60">
        <f t="shared" si="8"/>
        <v>-1.5092319477078928E-3</v>
      </c>
      <c r="H60">
        <f t="shared" si="11"/>
        <v>0.99849076805229209</v>
      </c>
      <c r="I60">
        <v>7.0940000000000003</v>
      </c>
      <c r="J60" s="12">
        <f t="shared" si="12"/>
        <v>7.0940000000000003E-2</v>
      </c>
      <c r="L60">
        <f t="shared" si="2"/>
        <v>-7.0303363818901459E-4</v>
      </c>
      <c r="M60">
        <f t="shared" si="9"/>
        <v>-7.0303363818901459E-4</v>
      </c>
      <c r="N60">
        <f t="shared" si="3"/>
        <v>-1.5092319477078928E-3</v>
      </c>
      <c r="O60">
        <f t="shared" si="4"/>
        <v>-1.9049474442595513E-2</v>
      </c>
      <c r="P60">
        <f t="shared" si="5"/>
        <v>8.0619830951887824E-4</v>
      </c>
      <c r="Q60">
        <f t="shared" si="10"/>
        <v>-1.9855672752114389E-2</v>
      </c>
      <c r="R60">
        <v>0.30551124243944899</v>
      </c>
      <c r="S60">
        <v>0.63679612664893104</v>
      </c>
      <c r="T60">
        <v>-0.14493149873326899</v>
      </c>
      <c r="U60">
        <v>1.8346440804406498E-2</v>
      </c>
    </row>
    <row r="61" spans="2:21" x14ac:dyDescent="0.35">
      <c r="B61" s="6">
        <v>45292</v>
      </c>
      <c r="C61">
        <v>26.039200000000001</v>
      </c>
      <c r="D61">
        <f t="shared" si="6"/>
        <v>7.9580925854463424E-3</v>
      </c>
      <c r="E61">
        <f t="shared" si="7"/>
        <v>1.0079580925854463</v>
      </c>
      <c r="F61" s="7">
        <v>17174</v>
      </c>
      <c r="G61">
        <f t="shared" si="8"/>
        <v>5.6611554347382803E-3</v>
      </c>
      <c r="H61">
        <f t="shared" si="11"/>
        <v>1.0056611554347383</v>
      </c>
      <c r="I61">
        <v>7.109</v>
      </c>
      <c r="J61" s="12">
        <f t="shared" si="12"/>
        <v>7.109E-2</v>
      </c>
      <c r="L61">
        <f t="shared" si="2"/>
        <v>7.9580925854463424E-3</v>
      </c>
      <c r="M61" t="str">
        <f t="shared" si="9"/>
        <v/>
      </c>
      <c r="N61">
        <f t="shared" si="3"/>
        <v>5.6611554347382803E-3</v>
      </c>
      <c r="O61">
        <f t="shared" si="4"/>
        <v>-4.7091328202065456E-2</v>
      </c>
      <c r="P61">
        <f t="shared" si="5"/>
        <v>2.2969371507080621E-3</v>
      </c>
      <c r="Q61">
        <f t="shared" si="10"/>
        <v>-4.9388265352773519E-2</v>
      </c>
      <c r="R61">
        <v>0.85036918340866097</v>
      </c>
      <c r="S61">
        <v>0.94059836700583999</v>
      </c>
      <c r="T61">
        <v>0.16845409208554599</v>
      </c>
      <c r="U61">
        <v>5.5049420787511801E-2</v>
      </c>
    </row>
    <row r="62" spans="2:21" x14ac:dyDescent="0.35">
      <c r="B62" s="6">
        <v>45289</v>
      </c>
      <c r="C62">
        <v>25.832799999999999</v>
      </c>
      <c r="D62">
        <f t="shared" si="6"/>
        <v>8.5098294354652403E-3</v>
      </c>
      <c r="E62">
        <f t="shared" si="7"/>
        <v>1.0085098294354653</v>
      </c>
      <c r="F62" s="7">
        <v>17077.05</v>
      </c>
      <c r="G62">
        <f t="shared" si="8"/>
        <v>8.4267849027455429E-3</v>
      </c>
      <c r="H62">
        <f t="shared" si="11"/>
        <v>1.0084267849027455</v>
      </c>
      <c r="I62">
        <v>7.11</v>
      </c>
      <c r="J62" s="12">
        <f t="shared" si="12"/>
        <v>7.1099999999999997E-2</v>
      </c>
      <c r="L62">
        <f t="shared" si="2"/>
        <v>8.5098294354652403E-3</v>
      </c>
      <c r="M62" t="str">
        <f t="shared" si="9"/>
        <v/>
      </c>
      <c r="N62">
        <f t="shared" si="3"/>
        <v>8.4267849027455429E-3</v>
      </c>
      <c r="O62">
        <f t="shared" si="4"/>
        <v>-9.8366113689412581E-3</v>
      </c>
      <c r="P62">
        <f t="shared" si="5"/>
        <v>8.3044532719697348E-5</v>
      </c>
      <c r="Q62">
        <f t="shared" si="10"/>
        <v>-9.9196559016609554E-3</v>
      </c>
      <c r="R62">
        <v>0.61372964564321297</v>
      </c>
      <c r="S62">
        <v>-0.80982635022509597</v>
      </c>
      <c r="T62">
        <v>0.35837580613653502</v>
      </c>
      <c r="U62">
        <v>1.8346440804406498E-2</v>
      </c>
    </row>
    <row r="63" spans="2:21" x14ac:dyDescent="0.35">
      <c r="B63" s="6">
        <v>45288</v>
      </c>
      <c r="C63">
        <v>25.613900000000001</v>
      </c>
      <c r="D63">
        <f t="shared" si="6"/>
        <v>6.6159128405257296E-3</v>
      </c>
      <c r="E63">
        <f t="shared" si="7"/>
        <v>1.0066159128405257</v>
      </c>
      <c r="F63" s="7">
        <v>16933.75</v>
      </c>
      <c r="G63">
        <f t="shared" si="8"/>
        <v>4.8126250906082475E-3</v>
      </c>
      <c r="H63">
        <f t="shared" si="11"/>
        <v>1.0048126250906082</v>
      </c>
      <c r="I63">
        <v>7.117</v>
      </c>
      <c r="J63" s="12">
        <f t="shared" si="12"/>
        <v>7.1169999999999997E-2</v>
      </c>
      <c r="L63">
        <f t="shared" si="2"/>
        <v>6.6159128405257296E-3</v>
      </c>
      <c r="M63" t="str">
        <f t="shared" si="9"/>
        <v/>
      </c>
      <c r="N63">
        <f t="shared" si="3"/>
        <v>4.8126250906082475E-3</v>
      </c>
      <c r="O63">
        <f t="shared" si="4"/>
        <v>-1.173052796392517E-2</v>
      </c>
      <c r="P63">
        <f t="shared" si="5"/>
        <v>1.8032877499174821E-3</v>
      </c>
      <c r="Q63">
        <f t="shared" si="10"/>
        <v>-1.3533815713842653E-2</v>
      </c>
      <c r="R63">
        <v>-1.4490182742662101</v>
      </c>
      <c r="S63">
        <v>1.13235640074301</v>
      </c>
      <c r="T63">
        <v>0.43587465865781999</v>
      </c>
      <c r="U63">
        <v>1.83464408044509E-2</v>
      </c>
    </row>
    <row r="64" spans="2:21" x14ac:dyDescent="0.35">
      <c r="B64" s="6">
        <v>45287</v>
      </c>
      <c r="C64">
        <v>25.445</v>
      </c>
      <c r="D64">
        <f t="shared" si="6"/>
        <v>4.4034715943197401E-3</v>
      </c>
      <c r="E64">
        <f t="shared" si="7"/>
        <v>1.0044034715943198</v>
      </c>
      <c r="F64" s="7">
        <v>16852.45</v>
      </c>
      <c r="G64">
        <f t="shared" si="8"/>
        <v>3.8912694819239887E-3</v>
      </c>
      <c r="H64">
        <f t="shared" si="11"/>
        <v>1.003891269481924</v>
      </c>
      <c r="I64">
        <v>7.1109999999999998</v>
      </c>
      <c r="J64" s="12">
        <f t="shared" si="12"/>
        <v>7.1109999999999993E-2</v>
      </c>
      <c r="L64">
        <f t="shared" si="2"/>
        <v>4.4034715943197401E-3</v>
      </c>
      <c r="M64" t="str">
        <f t="shared" si="9"/>
        <v/>
      </c>
      <c r="N64">
        <f t="shared" si="3"/>
        <v>3.8912694819239887E-3</v>
      </c>
      <c r="O64">
        <f t="shared" si="4"/>
        <v>-1.397907529822826E-2</v>
      </c>
      <c r="P64">
        <f t="shared" si="5"/>
        <v>5.1220211239575136E-4</v>
      </c>
      <c r="Q64">
        <f t="shared" si="10"/>
        <v>-1.4491277410624011E-2</v>
      </c>
      <c r="R64">
        <v>-0.30139630326947398</v>
      </c>
      <c r="S64">
        <v>-0.38308018949988498</v>
      </c>
      <c r="T64">
        <v>-8.5066233611297296E-2</v>
      </c>
      <c r="U64">
        <v>1.8382546892548E-2</v>
      </c>
    </row>
    <row r="65" spans="2:21" x14ac:dyDescent="0.35">
      <c r="B65" s="6">
        <v>45286</v>
      </c>
      <c r="C65">
        <v>25.333200000000001</v>
      </c>
      <c r="D65">
        <f t="shared" si="6"/>
        <v>6.7053606776016827E-3</v>
      </c>
      <c r="E65">
        <f t="shared" si="7"/>
        <v>1.0067053606776017</v>
      </c>
      <c r="F65" s="7">
        <v>16787</v>
      </c>
      <c r="G65">
        <f t="shared" si="8"/>
        <v>5.6153074670258979E-3</v>
      </c>
      <c r="H65">
        <f t="shared" si="11"/>
        <v>1.005615307467026</v>
      </c>
      <c r="I65">
        <v>7.1660000000000004</v>
      </c>
      <c r="J65" s="12">
        <f t="shared" si="12"/>
        <v>7.1660000000000001E-2</v>
      </c>
      <c r="L65">
        <f t="shared" si="2"/>
        <v>6.7053606776016827E-3</v>
      </c>
      <c r="M65" t="str">
        <f t="shared" si="9"/>
        <v/>
      </c>
      <c r="N65">
        <f t="shared" si="3"/>
        <v>5.6153074670258979E-3</v>
      </c>
      <c r="O65">
        <f t="shared" si="4"/>
        <v>-6.684510445928292E-2</v>
      </c>
      <c r="P65">
        <f t="shared" si="5"/>
        <v>1.0900532105757848E-3</v>
      </c>
      <c r="Q65">
        <f t="shared" si="10"/>
        <v>-6.7935157669858692E-2</v>
      </c>
      <c r="R65">
        <v>-0.182914004552515</v>
      </c>
      <c r="S65">
        <v>1.2428304682124101</v>
      </c>
      <c r="T65">
        <v>-8.1168425860544999E-2</v>
      </c>
      <c r="U65">
        <v>7.3550465136884596E-2</v>
      </c>
    </row>
    <row r="66" spans="2:21" x14ac:dyDescent="0.35">
      <c r="B66" s="6">
        <v>45282</v>
      </c>
      <c r="C66">
        <v>25.163900000000002</v>
      </c>
      <c r="D66">
        <f t="shared" si="6"/>
        <v>8.6849131615603092E-3</v>
      </c>
      <c r="E66">
        <f t="shared" si="7"/>
        <v>1.0086849131615603</v>
      </c>
      <c r="F66" s="7">
        <v>16693</v>
      </c>
      <c r="G66">
        <f t="shared" si="8"/>
        <v>7.9600704787163492E-3</v>
      </c>
      <c r="H66">
        <f t="shared" si="11"/>
        <v>1.0079600704787164</v>
      </c>
      <c r="I66">
        <v>7.1619999999999999</v>
      </c>
      <c r="J66" s="12">
        <f t="shared" si="12"/>
        <v>7.1620000000000003E-2</v>
      </c>
      <c r="L66">
        <f t="shared" si="2"/>
        <v>8.6849131615603092E-3</v>
      </c>
      <c r="M66" t="str">
        <f t="shared" si="9"/>
        <v/>
      </c>
      <c r="N66">
        <f t="shared" si="3"/>
        <v>7.9600704787163492E-3</v>
      </c>
      <c r="O66">
        <f t="shared" si="4"/>
        <v>-9.6976337309876912E-3</v>
      </c>
      <c r="P66">
        <f t="shared" si="5"/>
        <v>7.2484268284396004E-4</v>
      </c>
      <c r="Q66">
        <f t="shared" si="10"/>
        <v>-1.0422476413831651E-2</v>
      </c>
      <c r="R66">
        <v>1.4517241496880801E-2</v>
      </c>
      <c r="S66">
        <v>0.151721746882783</v>
      </c>
      <c r="T66">
        <v>0.18429605256933301</v>
      </c>
      <c r="U66">
        <v>1.8382546892548E-2</v>
      </c>
    </row>
    <row r="67" spans="2:21" x14ac:dyDescent="0.35">
      <c r="B67" s="6">
        <v>45281</v>
      </c>
      <c r="C67">
        <v>24.946300000000001</v>
      </c>
      <c r="D67">
        <f t="shared" si="6"/>
        <v>1.451580104829751E-2</v>
      </c>
      <c r="E67">
        <f t="shared" ref="E67:E130" si="13">1+D67</f>
        <v>1.0145158010482975</v>
      </c>
      <c r="F67" s="7">
        <v>16560.650000000001</v>
      </c>
      <c r="G67">
        <f t="shared" si="8"/>
        <v>1.4399107819261334E-2</v>
      </c>
      <c r="H67">
        <f t="shared" si="11"/>
        <v>1.0143991078192613</v>
      </c>
      <c r="I67">
        <v>7.1680000000000001</v>
      </c>
      <c r="J67" s="12">
        <f t="shared" si="12"/>
        <v>7.1680000000000008E-2</v>
      </c>
      <c r="L67">
        <f t="shared" ref="L67:L130" si="14">D67</f>
        <v>1.451580104829751E-2</v>
      </c>
      <c r="M67" t="str">
        <f t="shared" si="9"/>
        <v/>
      </c>
      <c r="N67">
        <f t="shared" ref="N67:N130" si="15">G67</f>
        <v>1.4399107819261334E-2</v>
      </c>
      <c r="O67">
        <f t="shared" ref="O67:O130" si="16">L67-U67</f>
        <v>-3.8667458442948888E-3</v>
      </c>
      <c r="P67">
        <f t="shared" ref="P67:P130" si="17">L67-N67</f>
        <v>1.1669322903617649E-4</v>
      </c>
      <c r="Q67">
        <f t="shared" si="10"/>
        <v>-3.9834390733310653E-3</v>
      </c>
      <c r="R67">
        <v>0.380763814869711</v>
      </c>
      <c r="S67">
        <v>1.3476480717631101</v>
      </c>
      <c r="T67">
        <v>0.62726379343949201</v>
      </c>
      <c r="U67">
        <v>1.8382546892592399E-2</v>
      </c>
    </row>
    <row r="68" spans="2:21" x14ac:dyDescent="0.35">
      <c r="B68" s="6">
        <v>45280</v>
      </c>
      <c r="C68">
        <v>24.5868</v>
      </c>
      <c r="D68">
        <f t="shared" ref="D68:D131" si="18">LN(C68/C69)</f>
        <v>-3.2681182705867583E-2</v>
      </c>
      <c r="E68">
        <f t="shared" si="13"/>
        <v>0.96731881729413238</v>
      </c>
      <c r="F68" s="7">
        <v>16323.9</v>
      </c>
      <c r="G68">
        <f t="shared" ref="G68:G131" si="19">LN(F68/F69)</f>
        <v>-3.093370573927692E-2</v>
      </c>
      <c r="H68">
        <f t="shared" si="11"/>
        <v>0.9690662942607231</v>
      </c>
      <c r="I68">
        <v>7.1689999999999996</v>
      </c>
      <c r="J68" s="12">
        <f t="shared" si="12"/>
        <v>7.168999999999999E-2</v>
      </c>
      <c r="L68">
        <f t="shared" si="14"/>
        <v>-3.2681182705867583E-2</v>
      </c>
      <c r="M68">
        <f t="shared" ref="M68:M131" si="20">IF(L68&lt;0,L68,"")</f>
        <v>-3.2681182705867583E-2</v>
      </c>
      <c r="N68">
        <f t="shared" si="15"/>
        <v>-3.093370573927692E-2</v>
      </c>
      <c r="O68">
        <f t="shared" si="16"/>
        <v>-5.1150774402358087E-2</v>
      </c>
      <c r="P68">
        <f t="shared" si="17"/>
        <v>-1.747476966590663E-3</v>
      </c>
      <c r="Q68">
        <f t="shared" ref="Q68:Q131" si="21">N68-U68</f>
        <v>-4.9403297435767421E-2</v>
      </c>
      <c r="R68">
        <v>-1.2322256547781301</v>
      </c>
      <c r="S68">
        <v>-1.5778540369601499</v>
      </c>
      <c r="T68">
        <v>-0.35378774656323903</v>
      </c>
      <c r="U68">
        <v>1.8469591696490501E-2</v>
      </c>
    </row>
    <row r="69" spans="2:21" x14ac:dyDescent="0.35">
      <c r="B69" s="6">
        <v>45279</v>
      </c>
      <c r="C69">
        <v>25.403600000000001</v>
      </c>
      <c r="D69">
        <f t="shared" si="18"/>
        <v>-5.1172540038920711E-5</v>
      </c>
      <c r="E69">
        <f t="shared" si="13"/>
        <v>0.99994882745996105</v>
      </c>
      <c r="F69" s="7">
        <v>16836.75</v>
      </c>
      <c r="G69">
        <f t="shared" si="19"/>
        <v>-3.8945845214837234E-3</v>
      </c>
      <c r="H69">
        <f t="shared" si="11"/>
        <v>0.99610541547851628</v>
      </c>
      <c r="I69">
        <v>7.133</v>
      </c>
      <c r="J69" s="12">
        <f t="shared" si="12"/>
        <v>7.1330000000000005E-2</v>
      </c>
      <c r="L69">
        <f t="shared" si="14"/>
        <v>-5.1172540038920711E-5</v>
      </c>
      <c r="M69">
        <f t="shared" si="20"/>
        <v>-5.1172540038920711E-5</v>
      </c>
      <c r="N69">
        <f t="shared" si="15"/>
        <v>-3.8945845214837234E-3</v>
      </c>
      <c r="O69">
        <f t="shared" si="16"/>
        <v>-1.8520764236573822E-2</v>
      </c>
      <c r="P69">
        <f t="shared" si="17"/>
        <v>3.8434119814448027E-3</v>
      </c>
      <c r="Q69">
        <f t="shared" si="21"/>
        <v>-2.2364176218018623E-2</v>
      </c>
      <c r="R69">
        <v>0.14854573031051199</v>
      </c>
      <c r="S69">
        <v>0.182725425295271</v>
      </c>
      <c r="T69">
        <v>-0.25367996200312798</v>
      </c>
      <c r="U69">
        <v>1.84695916965349E-2</v>
      </c>
    </row>
    <row r="70" spans="2:21" x14ac:dyDescent="0.35">
      <c r="B70" s="6">
        <v>45278</v>
      </c>
      <c r="C70">
        <v>25.404900000000001</v>
      </c>
      <c r="D70">
        <f t="shared" si="18"/>
        <v>1.5560281491289001E-3</v>
      </c>
      <c r="E70">
        <f t="shared" si="13"/>
        <v>1.0015560281491289</v>
      </c>
      <c r="F70" s="7">
        <v>16902.45</v>
      </c>
      <c r="G70">
        <f t="shared" si="19"/>
        <v>3.104957683015502E-3</v>
      </c>
      <c r="H70">
        <f t="shared" ref="H70:H133" si="22">1+G70</f>
        <v>1.0031049576830156</v>
      </c>
      <c r="I70">
        <v>7.0709999999999997</v>
      </c>
      <c r="J70" s="12">
        <f t="shared" si="12"/>
        <v>7.0709999999999995E-2</v>
      </c>
      <c r="L70">
        <f t="shared" si="14"/>
        <v>1.5560281491289001E-3</v>
      </c>
      <c r="M70" t="str">
        <f t="shared" si="20"/>
        <v/>
      </c>
      <c r="N70">
        <f t="shared" si="15"/>
        <v>3.104957683015502E-3</v>
      </c>
      <c r="O70">
        <f t="shared" si="16"/>
        <v>-5.3862981344977599E-2</v>
      </c>
      <c r="P70">
        <f t="shared" si="17"/>
        <v>-1.5489295338866019E-3</v>
      </c>
      <c r="Q70">
        <f t="shared" si="21"/>
        <v>-5.2314051811090993E-2</v>
      </c>
      <c r="R70">
        <v>0.25810089918336698</v>
      </c>
      <c r="S70">
        <v>-0.13964523735582299</v>
      </c>
      <c r="T70">
        <v>-0.218262488922738</v>
      </c>
      <c r="U70">
        <v>5.5419009494106497E-2</v>
      </c>
    </row>
    <row r="71" spans="2:21" x14ac:dyDescent="0.35">
      <c r="B71" s="6">
        <v>45275</v>
      </c>
      <c r="C71">
        <v>25.365400000000001</v>
      </c>
      <c r="D71">
        <f t="shared" si="18"/>
        <v>3.143067312515502E-3</v>
      </c>
      <c r="E71">
        <f t="shared" si="13"/>
        <v>1.0031430673125155</v>
      </c>
      <c r="F71" s="7">
        <v>16850.05</v>
      </c>
      <c r="G71">
        <f t="shared" si="19"/>
        <v>2.1566201123642183E-3</v>
      </c>
      <c r="H71">
        <f t="shared" si="22"/>
        <v>1.0021566201123642</v>
      </c>
      <c r="I71">
        <v>7.1379999999999999</v>
      </c>
      <c r="J71" s="12">
        <f t="shared" si="12"/>
        <v>7.1379999999999999E-2</v>
      </c>
      <c r="L71">
        <f t="shared" si="14"/>
        <v>3.143067312515502E-3</v>
      </c>
      <c r="M71" t="str">
        <f t="shared" si="20"/>
        <v/>
      </c>
      <c r="N71">
        <f t="shared" si="15"/>
        <v>2.1566201123642183E-3</v>
      </c>
      <c r="O71">
        <f t="shared" si="16"/>
        <v>-1.5326524383974999E-2</v>
      </c>
      <c r="P71">
        <f t="shared" si="17"/>
        <v>9.8644720015128367E-4</v>
      </c>
      <c r="Q71">
        <f t="shared" si="21"/>
        <v>-1.6312971584126285E-2</v>
      </c>
      <c r="R71">
        <v>-0.82239502461381997</v>
      </c>
      <c r="S71">
        <v>0.32381081395202999</v>
      </c>
      <c r="T71">
        <v>-0.61619617870828403</v>
      </c>
      <c r="U71">
        <v>1.8469591696490501E-2</v>
      </c>
    </row>
    <row r="72" spans="2:21" x14ac:dyDescent="0.35">
      <c r="B72" s="6">
        <v>45274</v>
      </c>
      <c r="C72">
        <v>25.285799999999998</v>
      </c>
      <c r="D72">
        <f t="shared" si="18"/>
        <v>8.228080508240412E-3</v>
      </c>
      <c r="E72">
        <f t="shared" si="13"/>
        <v>1.0082280805082404</v>
      </c>
      <c r="F72" s="7">
        <v>16813.75</v>
      </c>
      <c r="G72">
        <f t="shared" si="19"/>
        <v>1.1015770732901931E-2</v>
      </c>
      <c r="H72">
        <f t="shared" si="22"/>
        <v>1.0110157707329019</v>
      </c>
      <c r="I72">
        <v>7.1929999999999996</v>
      </c>
      <c r="J72" s="12">
        <f t="shared" si="12"/>
        <v>7.1929999999999994E-2</v>
      </c>
      <c r="L72">
        <f t="shared" si="14"/>
        <v>8.228080508240412E-3</v>
      </c>
      <c r="M72" t="str">
        <f t="shared" si="20"/>
        <v/>
      </c>
      <c r="N72">
        <f t="shared" si="15"/>
        <v>1.1015770732901931E-2</v>
      </c>
      <c r="O72">
        <f t="shared" si="16"/>
        <v>-1.0241511188294488E-2</v>
      </c>
      <c r="P72">
        <f t="shared" si="17"/>
        <v>-2.7876902246615192E-3</v>
      </c>
      <c r="Q72">
        <f t="shared" si="21"/>
        <v>-7.4538209636329684E-3</v>
      </c>
      <c r="R72">
        <v>-1.058064499466</v>
      </c>
      <c r="S72">
        <v>-7.1999988221116404E-2</v>
      </c>
      <c r="T72">
        <v>-3.7933304447113098E-2</v>
      </c>
      <c r="U72">
        <v>1.84695916965349E-2</v>
      </c>
    </row>
    <row r="73" spans="2:21" x14ac:dyDescent="0.35">
      <c r="B73" s="6">
        <v>45273</v>
      </c>
      <c r="C73">
        <v>25.078600000000002</v>
      </c>
      <c r="D73">
        <f t="shared" si="18"/>
        <v>1.1203498248920593E-2</v>
      </c>
      <c r="E73">
        <f t="shared" si="13"/>
        <v>1.0112034982489206</v>
      </c>
      <c r="F73" s="7">
        <v>16629.55</v>
      </c>
      <c r="G73">
        <f t="shared" si="19"/>
        <v>8.3967757890162625E-3</v>
      </c>
      <c r="H73">
        <f t="shared" si="22"/>
        <v>1.0083967757890162</v>
      </c>
      <c r="I73">
        <v>7.2389999999999999</v>
      </c>
      <c r="J73" s="12">
        <f t="shared" si="12"/>
        <v>7.2389999999999996E-2</v>
      </c>
      <c r="L73">
        <f t="shared" si="14"/>
        <v>1.1203498248920593E-2</v>
      </c>
      <c r="M73" t="str">
        <f t="shared" si="20"/>
        <v/>
      </c>
      <c r="N73">
        <f t="shared" si="15"/>
        <v>8.3967757890162625E-3</v>
      </c>
      <c r="O73">
        <f t="shared" si="16"/>
        <v>-7.2067011601041082E-3</v>
      </c>
      <c r="P73">
        <f t="shared" si="17"/>
        <v>2.806722459904331E-3</v>
      </c>
      <c r="Q73">
        <f t="shared" si="21"/>
        <v>-1.0013423620008439E-2</v>
      </c>
      <c r="R73">
        <v>0.13762893145325999</v>
      </c>
      <c r="S73">
        <v>0.89189725584577495</v>
      </c>
      <c r="T73">
        <v>1.16179856439802</v>
      </c>
      <c r="U73">
        <v>1.8410199409024702E-2</v>
      </c>
    </row>
    <row r="74" spans="2:21" x14ac:dyDescent="0.35">
      <c r="B74" s="6">
        <v>45272</v>
      </c>
      <c r="C74">
        <v>24.799199999999999</v>
      </c>
      <c r="D74">
        <f t="shared" si="18"/>
        <v>-4.0564088845441541E-3</v>
      </c>
      <c r="E74">
        <f t="shared" si="13"/>
        <v>0.99594359111545583</v>
      </c>
      <c r="F74" s="7">
        <v>16490.5</v>
      </c>
      <c r="G74">
        <f t="shared" si="19"/>
        <v>-4.2358842192857541E-3</v>
      </c>
      <c r="H74">
        <f t="shared" si="22"/>
        <v>0.99576411578071422</v>
      </c>
      <c r="I74">
        <v>7.2210000000000001</v>
      </c>
      <c r="J74" s="12">
        <f t="shared" si="12"/>
        <v>7.2209999999999996E-2</v>
      </c>
      <c r="L74">
        <f t="shared" si="14"/>
        <v>-4.0564088845441541E-3</v>
      </c>
      <c r="M74">
        <f t="shared" si="20"/>
        <v>-4.0564088845441541E-3</v>
      </c>
      <c r="N74">
        <f t="shared" si="15"/>
        <v>-4.2358842192857541E-3</v>
      </c>
      <c r="O74">
        <f t="shared" si="16"/>
        <v>-2.2466608293613254E-2</v>
      </c>
      <c r="P74">
        <f t="shared" si="17"/>
        <v>1.7947533474160001E-4</v>
      </c>
      <c r="Q74">
        <f t="shared" si="21"/>
        <v>-2.2646083628354855E-2</v>
      </c>
      <c r="R74">
        <v>0.38015126406081301</v>
      </c>
      <c r="S74">
        <v>-0.21080161553092</v>
      </c>
      <c r="T74">
        <v>1.44394609338683E-2</v>
      </c>
      <c r="U74">
        <v>1.84101994090691E-2</v>
      </c>
    </row>
    <row r="75" spans="2:21" x14ac:dyDescent="0.35">
      <c r="B75" s="6">
        <v>45271</v>
      </c>
      <c r="C75">
        <v>24.9</v>
      </c>
      <c r="D75">
        <f t="shared" si="18"/>
        <v>5.6989390726033323E-3</v>
      </c>
      <c r="E75">
        <f t="shared" si="13"/>
        <v>1.0056989390726034</v>
      </c>
      <c r="F75" s="7">
        <v>16560.5</v>
      </c>
      <c r="G75">
        <f t="shared" si="19"/>
        <v>6.8194923531563843E-3</v>
      </c>
      <c r="H75">
        <f t="shared" si="22"/>
        <v>1.0068194923531564</v>
      </c>
      <c r="I75">
        <v>7.2130000000000001</v>
      </c>
      <c r="J75" s="12">
        <f t="shared" ref="J75:J137" si="23">I75/100</f>
        <v>7.213E-2</v>
      </c>
      <c r="L75">
        <f t="shared" si="14"/>
        <v>5.6989390726033323E-3</v>
      </c>
      <c r="M75" t="str">
        <f t="shared" si="20"/>
        <v/>
      </c>
      <c r="N75">
        <f t="shared" si="15"/>
        <v>6.8194923531563843E-3</v>
      </c>
      <c r="O75">
        <f t="shared" si="16"/>
        <v>-4.9541827841740667E-2</v>
      </c>
      <c r="P75">
        <f t="shared" si="17"/>
        <v>-1.120553280553052E-3</v>
      </c>
      <c r="Q75">
        <f t="shared" si="21"/>
        <v>-4.8421274561187617E-2</v>
      </c>
      <c r="R75">
        <v>0.36621867358523902</v>
      </c>
      <c r="S75">
        <v>0.210666564164153</v>
      </c>
      <c r="T75">
        <v>0.52744347595645702</v>
      </c>
      <c r="U75">
        <v>5.5240766914344E-2</v>
      </c>
    </row>
    <row r="76" spans="2:21" x14ac:dyDescent="0.35">
      <c r="B76" s="6">
        <v>45268</v>
      </c>
      <c r="C76">
        <v>24.758500000000002</v>
      </c>
      <c r="D76">
        <f t="shared" si="18"/>
        <v>-4.1113341129823747E-3</v>
      </c>
      <c r="E76">
        <f t="shared" si="13"/>
        <v>0.99588866588701763</v>
      </c>
      <c r="F76" s="7">
        <v>16447.95</v>
      </c>
      <c r="G76">
        <f t="shared" si="19"/>
        <v>-1.9375731132893366E-3</v>
      </c>
      <c r="H76">
        <f t="shared" si="22"/>
        <v>0.99806242688671065</v>
      </c>
      <c r="I76">
        <v>7.1970000000000001</v>
      </c>
      <c r="J76" s="12">
        <f t="shared" si="23"/>
        <v>7.1970000000000006E-2</v>
      </c>
      <c r="L76">
        <f t="shared" si="14"/>
        <v>-4.1113341129823747E-3</v>
      </c>
      <c r="M76">
        <f t="shared" si="20"/>
        <v>-4.1113341129823747E-3</v>
      </c>
      <c r="N76">
        <f t="shared" si="15"/>
        <v>-1.9375731132893366E-3</v>
      </c>
      <c r="O76">
        <f t="shared" si="16"/>
        <v>-2.2521533522051475E-2</v>
      </c>
      <c r="P76">
        <f t="shared" si="17"/>
        <v>-2.1737609996930378E-3</v>
      </c>
      <c r="Q76">
        <f t="shared" si="21"/>
        <v>-2.0347772522358438E-2</v>
      </c>
      <c r="R76">
        <v>0.22037120217282</v>
      </c>
      <c r="S76">
        <v>-0.55441996351161005</v>
      </c>
      <c r="T76">
        <v>7.1552969698407401E-3</v>
      </c>
      <c r="U76">
        <v>1.84101994090691E-2</v>
      </c>
    </row>
    <row r="77" spans="2:21" x14ac:dyDescent="0.35">
      <c r="B77" s="6">
        <v>45267</v>
      </c>
      <c r="C77">
        <v>24.860499999999998</v>
      </c>
      <c r="D77">
        <f t="shared" si="18"/>
        <v>3.9094036571450186E-3</v>
      </c>
      <c r="E77">
        <f t="shared" si="13"/>
        <v>1.003909403657145</v>
      </c>
      <c r="F77" s="7">
        <v>16479.849999999999</v>
      </c>
      <c r="G77">
        <f t="shared" si="19"/>
        <v>5.524993594344575E-3</v>
      </c>
      <c r="H77">
        <f t="shared" si="22"/>
        <v>1.0055249935943447</v>
      </c>
      <c r="I77">
        <v>7.2169999999999996</v>
      </c>
      <c r="J77" s="12">
        <f t="shared" si="23"/>
        <v>7.2169999999999998E-2</v>
      </c>
      <c r="L77">
        <f t="shared" si="14"/>
        <v>3.9094036571450186E-3</v>
      </c>
      <c r="M77" t="str">
        <f t="shared" si="20"/>
        <v/>
      </c>
      <c r="N77">
        <f t="shared" si="15"/>
        <v>5.524993594344575E-3</v>
      </c>
      <c r="O77">
        <f t="shared" si="16"/>
        <v>-1.4500795751879684E-2</v>
      </c>
      <c r="P77">
        <f t="shared" si="17"/>
        <v>-1.6155899371995564E-3</v>
      </c>
      <c r="Q77">
        <f t="shared" si="21"/>
        <v>-1.2885205814680126E-2</v>
      </c>
      <c r="R77">
        <v>-3.53675694820366E-2</v>
      </c>
      <c r="S77">
        <v>0.29097165577609602</v>
      </c>
      <c r="T77">
        <v>-0.18265808326489699</v>
      </c>
      <c r="U77">
        <v>1.8410199409024702E-2</v>
      </c>
    </row>
    <row r="78" spans="2:21" x14ac:dyDescent="0.35">
      <c r="B78" s="6">
        <v>45266</v>
      </c>
      <c r="C78">
        <v>24.763500000000001</v>
      </c>
      <c r="D78">
        <f t="shared" si="18"/>
        <v>3.9986187122866294E-4</v>
      </c>
      <c r="E78">
        <f t="shared" si="13"/>
        <v>1.0003998618712286</v>
      </c>
      <c r="F78" s="7">
        <v>16389.05</v>
      </c>
      <c r="G78">
        <f t="shared" si="19"/>
        <v>1.5235178800187368E-3</v>
      </c>
      <c r="H78">
        <f t="shared" si="22"/>
        <v>1.0015235178800188</v>
      </c>
      <c r="I78">
        <v>7.2169999999999996</v>
      </c>
      <c r="J78" s="12">
        <f t="shared" si="23"/>
        <v>7.2169999999999998E-2</v>
      </c>
      <c r="L78">
        <f t="shared" si="14"/>
        <v>3.9986187122866294E-4</v>
      </c>
      <c r="M78" t="str">
        <f t="shared" si="20"/>
        <v/>
      </c>
      <c r="N78">
        <f t="shared" si="15"/>
        <v>1.5235178800187368E-3</v>
      </c>
      <c r="O78">
        <f t="shared" si="16"/>
        <v>-1.8023138685759835E-2</v>
      </c>
      <c r="P78">
        <f t="shared" si="17"/>
        <v>-1.1236560087900739E-3</v>
      </c>
      <c r="Q78">
        <f t="shared" si="21"/>
        <v>-1.6899482676969762E-2</v>
      </c>
      <c r="R78">
        <v>-0.41576331531910599</v>
      </c>
      <c r="S78">
        <v>0.15485287339054299</v>
      </c>
      <c r="T78">
        <v>-1.33094912547321</v>
      </c>
      <c r="U78">
        <v>1.8423000556988499E-2</v>
      </c>
    </row>
    <row r="79" spans="2:21" x14ac:dyDescent="0.35">
      <c r="B79" s="6">
        <v>45265</v>
      </c>
      <c r="C79">
        <v>24.753599999999999</v>
      </c>
      <c r="D79">
        <f t="shared" si="18"/>
        <v>4.1575220042972981E-3</v>
      </c>
      <c r="E79">
        <f t="shared" si="13"/>
        <v>1.0041575220042973</v>
      </c>
      <c r="F79" s="7">
        <v>16364.1</v>
      </c>
      <c r="G79">
        <f t="shared" si="19"/>
        <v>3.7745077575365659E-3</v>
      </c>
      <c r="H79">
        <f t="shared" si="22"/>
        <v>1.0037745077575366</v>
      </c>
      <c r="I79">
        <v>7.2039999999999997</v>
      </c>
      <c r="J79" s="12">
        <f t="shared" si="23"/>
        <v>7.2039999999999993E-2</v>
      </c>
      <c r="L79">
        <f t="shared" si="14"/>
        <v>4.1575220042972981E-3</v>
      </c>
      <c r="M79" t="str">
        <f t="shared" si="20"/>
        <v/>
      </c>
      <c r="N79">
        <f t="shared" si="15"/>
        <v>3.7745077575365659E-3</v>
      </c>
      <c r="O79">
        <f t="shared" si="16"/>
        <v>-1.4265478552735602E-2</v>
      </c>
      <c r="P79">
        <f t="shared" si="17"/>
        <v>3.8301424676073217E-4</v>
      </c>
      <c r="Q79">
        <f t="shared" si="21"/>
        <v>-1.4648492799496335E-2</v>
      </c>
      <c r="R79">
        <v>-0.71137887615134698</v>
      </c>
      <c r="S79">
        <v>0.11991155819914801</v>
      </c>
      <c r="T79">
        <v>-1.6402742129329</v>
      </c>
      <c r="U79">
        <v>1.8423000557032901E-2</v>
      </c>
    </row>
    <row r="80" spans="2:21" x14ac:dyDescent="0.35">
      <c r="B80" s="6">
        <v>45264</v>
      </c>
      <c r="C80">
        <v>24.6509</v>
      </c>
      <c r="D80">
        <f t="shared" si="18"/>
        <v>1.2433523714136859E-2</v>
      </c>
      <c r="E80">
        <f t="shared" si="13"/>
        <v>1.0124335237141369</v>
      </c>
      <c r="F80" s="7">
        <v>16302.45</v>
      </c>
      <c r="G80">
        <f t="shared" si="19"/>
        <v>1.2198039063773805E-2</v>
      </c>
      <c r="H80">
        <f t="shared" si="22"/>
        <v>1.0121980390637737</v>
      </c>
      <c r="I80">
        <v>7.2290000000000001</v>
      </c>
      <c r="J80" s="12">
        <f t="shared" si="23"/>
        <v>7.2290000000000007E-2</v>
      </c>
      <c r="L80">
        <f t="shared" si="14"/>
        <v>1.2433523714136859E-2</v>
      </c>
      <c r="M80" t="str">
        <f t="shared" si="20"/>
        <v/>
      </c>
      <c r="N80">
        <f t="shared" si="15"/>
        <v>1.2198039063773805E-2</v>
      </c>
      <c r="O80">
        <f t="shared" si="16"/>
        <v>-4.2845660790604936E-2</v>
      </c>
      <c r="P80">
        <f t="shared" si="17"/>
        <v>2.3548465036305442E-4</v>
      </c>
      <c r="Q80">
        <f t="shared" si="21"/>
        <v>-4.3081145440967993E-2</v>
      </c>
      <c r="R80">
        <v>-0.81767865507657</v>
      </c>
      <c r="S80">
        <v>1.4283498218294901</v>
      </c>
      <c r="T80">
        <v>8.7211787840013599E-2</v>
      </c>
      <c r="U80">
        <v>5.5279184504741799E-2</v>
      </c>
    </row>
    <row r="81" spans="2:21" x14ac:dyDescent="0.35">
      <c r="B81" s="6">
        <v>45261</v>
      </c>
      <c r="C81">
        <v>24.346299999999999</v>
      </c>
      <c r="D81">
        <f t="shared" si="18"/>
        <v>1.0022829096452357E-2</v>
      </c>
      <c r="E81">
        <f t="shared" si="13"/>
        <v>1.0100228290964524</v>
      </c>
      <c r="F81" s="7">
        <v>16104.8</v>
      </c>
      <c r="G81">
        <f t="shared" si="19"/>
        <v>8.8281588262117579E-3</v>
      </c>
      <c r="H81">
        <f t="shared" si="22"/>
        <v>1.0088281588262118</v>
      </c>
      <c r="I81">
        <v>7.218</v>
      </c>
      <c r="J81" s="12">
        <f t="shared" si="23"/>
        <v>7.2179999999999994E-2</v>
      </c>
      <c r="L81">
        <f t="shared" si="14"/>
        <v>1.0022829096452357E-2</v>
      </c>
      <c r="M81" t="str">
        <f t="shared" si="20"/>
        <v/>
      </c>
      <c r="N81">
        <f t="shared" si="15"/>
        <v>8.8281588262117579E-3</v>
      </c>
      <c r="O81">
        <f t="shared" si="16"/>
        <v>-8.4001714605805439E-3</v>
      </c>
      <c r="P81">
        <f t="shared" si="17"/>
        <v>1.1946702702405991E-3</v>
      </c>
      <c r="Q81">
        <f t="shared" si="21"/>
        <v>-9.594841730821143E-3</v>
      </c>
      <c r="R81">
        <v>-0.177224421212685</v>
      </c>
      <c r="S81">
        <v>3.4876314818399499E-2</v>
      </c>
      <c r="T81">
        <v>-0.18670148899178099</v>
      </c>
      <c r="U81">
        <v>1.8423000557032901E-2</v>
      </c>
    </row>
    <row r="82" spans="2:21" x14ac:dyDescent="0.35">
      <c r="B82" s="6">
        <v>45260</v>
      </c>
      <c r="C82">
        <v>24.1035</v>
      </c>
      <c r="D82">
        <f t="shared" si="18"/>
        <v>5.2411675478113498E-3</v>
      </c>
      <c r="E82">
        <f t="shared" si="13"/>
        <v>1.0052411675478115</v>
      </c>
      <c r="F82" s="7">
        <v>15963.25</v>
      </c>
      <c r="G82">
        <f t="shared" si="19"/>
        <v>7.8234226356717809E-3</v>
      </c>
      <c r="H82">
        <f t="shared" si="22"/>
        <v>1.0078234226356717</v>
      </c>
      <c r="I82">
        <v>7.226</v>
      </c>
      <c r="J82" s="12">
        <f t="shared" si="23"/>
        <v>7.2260000000000005E-2</v>
      </c>
      <c r="L82">
        <f t="shared" si="14"/>
        <v>5.2411675478113498E-3</v>
      </c>
      <c r="M82" t="str">
        <f t="shared" si="20"/>
        <v/>
      </c>
      <c r="N82">
        <f t="shared" si="15"/>
        <v>7.8234226356717809E-3</v>
      </c>
      <c r="O82">
        <f t="shared" si="16"/>
        <v>-1.3181833009177149E-2</v>
      </c>
      <c r="P82">
        <f t="shared" si="17"/>
        <v>-2.5822550878604311E-3</v>
      </c>
      <c r="Q82">
        <f t="shared" si="21"/>
        <v>-1.0599577921316718E-2</v>
      </c>
      <c r="R82">
        <v>-0.118107936830858</v>
      </c>
      <c r="S82">
        <v>0.355308584676095</v>
      </c>
      <c r="T82">
        <v>1.2058989639359901</v>
      </c>
      <c r="U82">
        <v>1.8423000556988499E-2</v>
      </c>
    </row>
    <row r="83" spans="2:21" x14ac:dyDescent="0.35">
      <c r="B83" s="6">
        <v>45259</v>
      </c>
      <c r="C83">
        <v>23.977499999999999</v>
      </c>
      <c r="D83">
        <f t="shared" si="18"/>
        <v>5.3861821087239975E-3</v>
      </c>
      <c r="E83">
        <f t="shared" si="13"/>
        <v>1.005386182108724</v>
      </c>
      <c r="F83" s="7">
        <v>15838.85</v>
      </c>
      <c r="G83">
        <f t="shared" si="19"/>
        <v>6.6195622608248381E-3</v>
      </c>
      <c r="H83">
        <f t="shared" si="22"/>
        <v>1.0066195622608249</v>
      </c>
      <c r="I83">
        <v>7.1310000000000002</v>
      </c>
      <c r="J83" s="12">
        <f t="shared" si="23"/>
        <v>7.1309999999999998E-2</v>
      </c>
      <c r="L83">
        <f t="shared" si="14"/>
        <v>5.3861821087239975E-3</v>
      </c>
      <c r="M83" t="str">
        <f t="shared" si="20"/>
        <v/>
      </c>
      <c r="N83">
        <f t="shared" si="15"/>
        <v>6.6195622608248381E-3</v>
      </c>
      <c r="O83">
        <f t="shared" si="16"/>
        <v>-1.3004814459316703E-2</v>
      </c>
      <c r="P83">
        <f t="shared" si="17"/>
        <v>-1.2333801521008407E-3</v>
      </c>
      <c r="Q83">
        <f t="shared" si="21"/>
        <v>-1.1771434307215863E-2</v>
      </c>
      <c r="R83">
        <v>-0.50492447726588896</v>
      </c>
      <c r="S83">
        <v>2.9594860532777802E-2</v>
      </c>
      <c r="T83">
        <v>-8.6063580574124998E-2</v>
      </c>
      <c r="U83">
        <v>1.8390996568040701E-2</v>
      </c>
    </row>
    <row r="84" spans="2:21" x14ac:dyDescent="0.35">
      <c r="B84" s="6">
        <v>45258</v>
      </c>
      <c r="C84">
        <v>23.848700000000001</v>
      </c>
      <c r="D84">
        <f t="shared" si="18"/>
        <v>4.1345465314252946E-3</v>
      </c>
      <c r="E84">
        <f t="shared" si="13"/>
        <v>1.0041345465314253</v>
      </c>
      <c r="F84" s="7">
        <v>15734.35</v>
      </c>
      <c r="G84">
        <f t="shared" si="19"/>
        <v>3.8748323196350068E-3</v>
      </c>
      <c r="H84">
        <f t="shared" si="22"/>
        <v>1.0038748323196349</v>
      </c>
      <c r="I84">
        <v>7.1369999999999996</v>
      </c>
      <c r="J84" s="12">
        <f t="shared" si="23"/>
        <v>7.1369999999999989E-2</v>
      </c>
      <c r="L84">
        <f t="shared" si="14"/>
        <v>4.1345465314252946E-3</v>
      </c>
      <c r="M84" t="str">
        <f t="shared" si="20"/>
        <v/>
      </c>
      <c r="N84">
        <f t="shared" si="15"/>
        <v>3.8748323196350068E-3</v>
      </c>
      <c r="O84">
        <f t="shared" si="16"/>
        <v>-6.9449735954335998E-2</v>
      </c>
      <c r="P84">
        <f t="shared" si="17"/>
        <v>2.5971421179028786E-4</v>
      </c>
      <c r="Q84">
        <f t="shared" si="21"/>
        <v>-6.9709450166126286E-2</v>
      </c>
      <c r="R84">
        <v>-0.94702878783223798</v>
      </c>
      <c r="S84">
        <v>0.92385329786979198</v>
      </c>
      <c r="T84">
        <v>-0.91413333760125304</v>
      </c>
      <c r="U84">
        <v>7.3584282485761293E-2</v>
      </c>
    </row>
    <row r="85" spans="2:21" x14ac:dyDescent="0.35">
      <c r="B85" s="6">
        <v>45254</v>
      </c>
      <c r="C85">
        <v>23.750299999999999</v>
      </c>
      <c r="D85">
        <f t="shared" si="18"/>
        <v>1.7615283491668355E-3</v>
      </c>
      <c r="E85">
        <f t="shared" si="13"/>
        <v>1.0017615283491668</v>
      </c>
      <c r="F85" s="7">
        <v>15673.5</v>
      </c>
      <c r="G85">
        <f t="shared" si="19"/>
        <v>2.0373564851631065E-3</v>
      </c>
      <c r="H85">
        <f t="shared" si="22"/>
        <v>1.002037356485163</v>
      </c>
      <c r="I85">
        <v>7.0869999999999997</v>
      </c>
      <c r="J85" s="12">
        <f t="shared" si="23"/>
        <v>7.0870000000000002E-2</v>
      </c>
      <c r="L85">
        <f t="shared" si="14"/>
        <v>1.7615283491668355E-3</v>
      </c>
      <c r="M85" t="str">
        <f t="shared" si="20"/>
        <v/>
      </c>
      <c r="N85">
        <f t="shared" si="15"/>
        <v>2.0373564851631065E-3</v>
      </c>
      <c r="O85">
        <f t="shared" si="16"/>
        <v>-1.6629468218873865E-2</v>
      </c>
      <c r="P85">
        <f t="shared" si="17"/>
        <v>-2.7582813599627098E-4</v>
      </c>
      <c r="Q85">
        <f t="shared" si="21"/>
        <v>-1.6353640082877596E-2</v>
      </c>
      <c r="R85">
        <v>6.6438058799800402E-3</v>
      </c>
      <c r="S85">
        <v>-0.286096733727292</v>
      </c>
      <c r="T85">
        <v>0.151222545259277</v>
      </c>
      <c r="U85">
        <v>1.8390996568040701E-2</v>
      </c>
    </row>
    <row r="86" spans="2:21" x14ac:dyDescent="0.35">
      <c r="B86" s="6">
        <v>45253</v>
      </c>
      <c r="C86">
        <v>23.708500000000001</v>
      </c>
      <c r="D86">
        <f t="shared" si="18"/>
        <v>4.5148902951001497E-3</v>
      </c>
      <c r="E86">
        <f t="shared" si="13"/>
        <v>1.0045148902951002</v>
      </c>
      <c r="F86" s="7">
        <v>15641.6</v>
      </c>
      <c r="G86">
        <f t="shared" si="19"/>
        <v>1.0074375321362419E-3</v>
      </c>
      <c r="H86">
        <f t="shared" si="22"/>
        <v>1.0010074375321363</v>
      </c>
      <c r="I86">
        <v>7.1619999999999999</v>
      </c>
      <c r="J86" s="12">
        <f t="shared" si="23"/>
        <v>7.1620000000000003E-2</v>
      </c>
      <c r="L86">
        <f t="shared" si="14"/>
        <v>4.5148902951001497E-3</v>
      </c>
      <c r="M86" t="str">
        <f t="shared" si="20"/>
        <v/>
      </c>
      <c r="N86">
        <f t="shared" si="15"/>
        <v>1.0074375321362419E-3</v>
      </c>
      <c r="O86">
        <f t="shared" si="16"/>
        <v>-1.3876106272940551E-2</v>
      </c>
      <c r="P86">
        <f t="shared" si="17"/>
        <v>3.5074527629639076E-3</v>
      </c>
      <c r="Q86">
        <f t="shared" si="21"/>
        <v>-1.738355903590446E-2</v>
      </c>
      <c r="R86">
        <v>0.173804387061849</v>
      </c>
      <c r="S86">
        <v>0.90539140039433996</v>
      </c>
      <c r="T86">
        <v>-0.126787715066878</v>
      </c>
      <c r="U86">
        <v>1.8390996568040701E-2</v>
      </c>
    </row>
    <row r="87" spans="2:21" x14ac:dyDescent="0.35">
      <c r="B87" s="6">
        <v>45252</v>
      </c>
      <c r="C87">
        <v>23.601700000000001</v>
      </c>
      <c r="D87">
        <f t="shared" si="18"/>
        <v>-2.7756052429756639E-3</v>
      </c>
      <c r="E87">
        <f t="shared" si="13"/>
        <v>0.99722439475702429</v>
      </c>
      <c r="F87" s="7">
        <v>15625.85</v>
      </c>
      <c r="G87">
        <f t="shared" si="19"/>
        <v>1.969831791992744E-3</v>
      </c>
      <c r="H87">
        <f t="shared" si="22"/>
        <v>1.0019698317919927</v>
      </c>
      <c r="I87">
        <v>7.1550000000000002</v>
      </c>
      <c r="J87" s="12">
        <f t="shared" si="23"/>
        <v>7.1550000000000002E-2</v>
      </c>
      <c r="L87">
        <f t="shared" si="14"/>
        <v>-2.7756052429756639E-3</v>
      </c>
      <c r="M87">
        <f t="shared" si="20"/>
        <v>-2.7756052429756639E-3</v>
      </c>
      <c r="N87">
        <f t="shared" si="15"/>
        <v>1.969831791992744E-3</v>
      </c>
      <c r="O87">
        <f t="shared" si="16"/>
        <v>-2.1140995933864364E-2</v>
      </c>
      <c r="P87">
        <f t="shared" si="17"/>
        <v>-4.7454370349684083E-3</v>
      </c>
      <c r="Q87">
        <f t="shared" si="21"/>
        <v>-1.6395558898895955E-2</v>
      </c>
      <c r="R87">
        <v>-0.384752106766373</v>
      </c>
      <c r="S87">
        <v>-0.178234179276437</v>
      </c>
      <c r="T87">
        <v>-0.51114138607396598</v>
      </c>
      <c r="U87">
        <v>1.8365390690888699E-2</v>
      </c>
    </row>
    <row r="88" spans="2:21" x14ac:dyDescent="0.35">
      <c r="B88" s="6">
        <v>45251</v>
      </c>
      <c r="C88">
        <v>23.667300000000001</v>
      </c>
      <c r="D88">
        <f t="shared" si="18"/>
        <v>1.695757841156254E-3</v>
      </c>
      <c r="E88">
        <f t="shared" si="13"/>
        <v>1.0016957578411563</v>
      </c>
      <c r="F88" s="7">
        <v>15595.1</v>
      </c>
      <c r="G88">
        <f t="shared" si="19"/>
        <v>3.4632257086613522E-4</v>
      </c>
      <c r="H88">
        <f t="shared" si="22"/>
        <v>1.0003463225708662</v>
      </c>
      <c r="I88">
        <v>7.1310000000000002</v>
      </c>
      <c r="J88" s="12">
        <f t="shared" si="23"/>
        <v>7.1309999999999998E-2</v>
      </c>
      <c r="L88">
        <f t="shared" si="14"/>
        <v>1.695757841156254E-3</v>
      </c>
      <c r="M88" t="str">
        <f t="shared" si="20"/>
        <v/>
      </c>
      <c r="N88">
        <f t="shared" si="15"/>
        <v>3.4632257086613522E-4</v>
      </c>
      <c r="O88">
        <f t="shared" si="16"/>
        <v>-1.6669632849732444E-2</v>
      </c>
      <c r="P88">
        <f t="shared" si="17"/>
        <v>1.3494352702901188E-3</v>
      </c>
      <c r="Q88">
        <f t="shared" si="21"/>
        <v>-1.8019068120022564E-2</v>
      </c>
      <c r="R88">
        <v>0.20753927653256499</v>
      </c>
      <c r="S88">
        <v>-1.33925426261561E-2</v>
      </c>
      <c r="T88">
        <v>-0.30373368403401302</v>
      </c>
      <c r="U88">
        <v>1.8365390690888699E-2</v>
      </c>
    </row>
    <row r="89" spans="2:21" x14ac:dyDescent="0.35">
      <c r="B89" s="6">
        <v>45250</v>
      </c>
      <c r="C89">
        <v>23.627199999999998</v>
      </c>
      <c r="D89">
        <f t="shared" si="18"/>
        <v>1.732555740665685E-3</v>
      </c>
      <c r="E89">
        <f t="shared" si="13"/>
        <v>1.0017325557406658</v>
      </c>
      <c r="F89" s="7">
        <v>15589.7</v>
      </c>
      <c r="G89">
        <f t="shared" si="19"/>
        <v>2.3094836482158651E-4</v>
      </c>
      <c r="H89">
        <f t="shared" si="22"/>
        <v>1.0002309483648215</v>
      </c>
      <c r="I89">
        <v>7.12</v>
      </c>
      <c r="J89" s="12">
        <f t="shared" si="23"/>
        <v>7.1199999999999999E-2</v>
      </c>
      <c r="L89">
        <f t="shared" si="14"/>
        <v>1.732555740665685E-3</v>
      </c>
      <c r="M89" t="str">
        <f t="shared" si="20"/>
        <v/>
      </c>
      <c r="N89">
        <f t="shared" si="15"/>
        <v>2.3094836482158651E-4</v>
      </c>
      <c r="O89">
        <f t="shared" si="16"/>
        <v>-5.3373735578752114E-2</v>
      </c>
      <c r="P89">
        <f t="shared" si="17"/>
        <v>1.5016073758440985E-3</v>
      </c>
      <c r="Q89">
        <f t="shared" si="21"/>
        <v>-5.4875342954596215E-2</v>
      </c>
      <c r="R89">
        <v>0.40132122438705198</v>
      </c>
      <c r="S89">
        <v>-9.2666022714327195E-2</v>
      </c>
      <c r="T89">
        <v>0.83350945120350695</v>
      </c>
      <c r="U89">
        <v>5.5106291319417799E-2</v>
      </c>
    </row>
    <row r="90" spans="2:21" x14ac:dyDescent="0.35">
      <c r="B90" s="6">
        <v>45247</v>
      </c>
      <c r="C90">
        <v>23.586300000000001</v>
      </c>
      <c r="D90">
        <f t="shared" si="18"/>
        <v>9.2044909140956747E-4</v>
      </c>
      <c r="E90">
        <f t="shared" si="13"/>
        <v>1.0009204490914096</v>
      </c>
      <c r="F90" s="7">
        <v>15586.1</v>
      </c>
      <c r="G90">
        <f t="shared" si="19"/>
        <v>3.4255743050681242E-3</v>
      </c>
      <c r="H90">
        <f t="shared" si="22"/>
        <v>1.0034255743050682</v>
      </c>
      <c r="I90">
        <v>7.1159999999999997</v>
      </c>
      <c r="J90" s="12">
        <f t="shared" si="23"/>
        <v>7.1160000000000001E-2</v>
      </c>
      <c r="L90">
        <f t="shared" si="14"/>
        <v>9.2044909140956747E-4</v>
      </c>
      <c r="M90" t="str">
        <f t="shared" si="20"/>
        <v/>
      </c>
      <c r="N90">
        <f t="shared" si="15"/>
        <v>3.4255743050681242E-3</v>
      </c>
      <c r="O90">
        <f t="shared" si="16"/>
        <v>-1.7444941599479132E-2</v>
      </c>
      <c r="P90">
        <f t="shared" si="17"/>
        <v>-2.5051252136585565E-3</v>
      </c>
      <c r="Q90">
        <f t="shared" si="21"/>
        <v>-1.4939816385820575E-2</v>
      </c>
      <c r="R90">
        <v>0.39463734077671597</v>
      </c>
      <c r="S90">
        <v>-0.69163724461012199</v>
      </c>
      <c r="T90">
        <v>0.51903316604180505</v>
      </c>
      <c r="U90">
        <v>1.8365390690888699E-2</v>
      </c>
    </row>
    <row r="91" spans="2:21" x14ac:dyDescent="0.35">
      <c r="B91" s="6">
        <v>45246</v>
      </c>
      <c r="C91">
        <v>23.564599999999999</v>
      </c>
      <c r="D91">
        <f t="shared" si="18"/>
        <v>5.075537540304203E-3</v>
      </c>
      <c r="E91">
        <f t="shared" si="13"/>
        <v>1.0050755375403042</v>
      </c>
      <c r="F91" s="7">
        <v>15532.8</v>
      </c>
      <c r="G91">
        <f t="shared" si="19"/>
        <v>6.9805549054107584E-3</v>
      </c>
      <c r="H91">
        <f t="shared" si="22"/>
        <v>1.0069805549054107</v>
      </c>
      <c r="I91">
        <v>7.056</v>
      </c>
      <c r="J91" s="12">
        <f t="shared" si="23"/>
        <v>7.0559999999999998E-2</v>
      </c>
      <c r="L91">
        <f t="shared" si="14"/>
        <v>5.075537540304203E-3</v>
      </c>
      <c r="M91" t="str">
        <f t="shared" si="20"/>
        <v/>
      </c>
      <c r="N91">
        <f t="shared" si="15"/>
        <v>6.9805549054107584E-3</v>
      </c>
      <c r="O91">
        <f t="shared" si="16"/>
        <v>-1.3289853150584497E-2</v>
      </c>
      <c r="P91">
        <f t="shared" si="17"/>
        <v>-1.9050173651065554E-3</v>
      </c>
      <c r="Q91">
        <f t="shared" si="21"/>
        <v>-1.1384835785477941E-2</v>
      </c>
      <c r="R91">
        <v>-0.48818151486752498</v>
      </c>
      <c r="S91">
        <v>0.26293590050423499</v>
      </c>
      <c r="T91">
        <v>0.23390353914554099</v>
      </c>
      <c r="U91">
        <v>1.8365390690888699E-2</v>
      </c>
    </row>
    <row r="92" spans="2:21" x14ac:dyDescent="0.35">
      <c r="B92" s="6">
        <v>45245</v>
      </c>
      <c r="C92">
        <v>23.4453</v>
      </c>
      <c r="D92">
        <f t="shared" si="18"/>
        <v>6.8220211852250637E-3</v>
      </c>
      <c r="E92">
        <f t="shared" si="13"/>
        <v>1.006822021185225</v>
      </c>
      <c r="F92" s="7">
        <v>15424.75</v>
      </c>
      <c r="G92">
        <f t="shared" si="19"/>
        <v>8.6304677220606727E-3</v>
      </c>
      <c r="H92">
        <f t="shared" si="22"/>
        <v>1.0086304677220608</v>
      </c>
      <c r="I92">
        <v>7.0830000000000002</v>
      </c>
      <c r="J92" s="12">
        <f t="shared" si="23"/>
        <v>7.0830000000000004E-2</v>
      </c>
      <c r="L92">
        <f t="shared" si="14"/>
        <v>6.8220211852250637E-3</v>
      </c>
      <c r="M92" t="str">
        <f t="shared" si="20"/>
        <v/>
      </c>
      <c r="N92">
        <f t="shared" si="15"/>
        <v>8.6304677220606727E-3</v>
      </c>
      <c r="O92">
        <f t="shared" si="16"/>
        <v>-2.9833755467746741E-2</v>
      </c>
      <c r="P92">
        <f t="shared" si="17"/>
        <v>-1.808446536835609E-3</v>
      </c>
      <c r="Q92">
        <f t="shared" si="21"/>
        <v>-2.8025308930911132E-2</v>
      </c>
      <c r="R92">
        <v>-0.20584961911699301</v>
      </c>
      <c r="S92">
        <v>0.81882109534567904</v>
      </c>
      <c r="T92">
        <v>0.231781954369259</v>
      </c>
      <c r="U92">
        <v>3.6655776652971803E-2</v>
      </c>
    </row>
    <row r="93" spans="2:21" x14ac:dyDescent="0.35">
      <c r="B93" s="6">
        <v>45243</v>
      </c>
      <c r="C93">
        <v>23.285900000000002</v>
      </c>
      <c r="D93">
        <f t="shared" si="18"/>
        <v>9.9176506662199369E-3</v>
      </c>
      <c r="E93">
        <f t="shared" si="13"/>
        <v>1.00991765066622</v>
      </c>
      <c r="F93" s="7">
        <v>15292.2</v>
      </c>
      <c r="G93">
        <f t="shared" si="19"/>
        <v>6.1033892466603405E-3</v>
      </c>
      <c r="H93">
        <f t="shared" si="22"/>
        <v>1.0061033892466604</v>
      </c>
      <c r="I93">
        <v>7.1159999999999997</v>
      </c>
      <c r="J93" s="12">
        <f t="shared" si="23"/>
        <v>7.1160000000000001E-2</v>
      </c>
      <c r="L93">
        <f t="shared" si="14"/>
        <v>9.9176506662199369E-3</v>
      </c>
      <c r="M93" t="str">
        <f t="shared" si="20"/>
        <v/>
      </c>
      <c r="N93">
        <f t="shared" si="15"/>
        <v>6.1033892466603405E-3</v>
      </c>
      <c r="O93">
        <f t="shared" si="16"/>
        <v>-8.4085584106044636E-3</v>
      </c>
      <c r="P93">
        <f t="shared" si="17"/>
        <v>3.8142614195595965E-3</v>
      </c>
      <c r="Q93">
        <f t="shared" si="21"/>
        <v>-1.222281983016406E-2</v>
      </c>
      <c r="R93">
        <v>0.121587077517193</v>
      </c>
      <c r="S93">
        <v>0.81827754554071297</v>
      </c>
      <c r="T93">
        <v>0.59481395845646401</v>
      </c>
      <c r="U93">
        <v>1.8326209076824401E-2</v>
      </c>
    </row>
    <row r="94" spans="2:21" x14ac:dyDescent="0.35">
      <c r="B94" s="6">
        <v>45240</v>
      </c>
      <c r="C94">
        <v>23.056100000000001</v>
      </c>
      <c r="D94">
        <f t="shared" si="18"/>
        <v>1.2629360380655844E-3</v>
      </c>
      <c r="E94">
        <f t="shared" si="13"/>
        <v>1.0012629360380656</v>
      </c>
      <c r="F94" s="7">
        <v>15199.15</v>
      </c>
      <c r="G94">
        <f t="shared" si="19"/>
        <v>3.714333771230518E-3</v>
      </c>
      <c r="H94">
        <f t="shared" si="22"/>
        <v>1.0037143337712304</v>
      </c>
      <c r="I94">
        <v>7.1159999999999997</v>
      </c>
      <c r="J94" s="12">
        <f t="shared" si="23"/>
        <v>7.1160000000000001E-2</v>
      </c>
      <c r="L94">
        <f t="shared" si="14"/>
        <v>1.2629360380655844E-3</v>
      </c>
      <c r="M94" t="str">
        <f t="shared" si="20"/>
        <v/>
      </c>
      <c r="N94">
        <f t="shared" si="15"/>
        <v>3.714333771230518E-3</v>
      </c>
      <c r="O94">
        <f t="shared" si="16"/>
        <v>-1.7063273038758816E-2</v>
      </c>
      <c r="P94">
        <f t="shared" si="17"/>
        <v>-2.4513977331649334E-3</v>
      </c>
      <c r="Q94">
        <f t="shared" si="21"/>
        <v>-1.4611875305593883E-2</v>
      </c>
      <c r="R94">
        <v>-6.0901014488279302E-2</v>
      </c>
      <c r="S94">
        <v>0.59532526961856302</v>
      </c>
      <c r="T94">
        <v>0.23373531102421899</v>
      </c>
      <c r="U94">
        <v>1.8326209076824401E-2</v>
      </c>
    </row>
    <row r="95" spans="2:21" x14ac:dyDescent="0.35">
      <c r="B95" s="6">
        <v>45239</v>
      </c>
      <c r="C95">
        <v>23.027000000000001</v>
      </c>
      <c r="D95">
        <f t="shared" si="18"/>
        <v>-6.6855659390429993E-4</v>
      </c>
      <c r="E95">
        <f t="shared" si="13"/>
        <v>0.9993314434060957</v>
      </c>
      <c r="F95" s="7">
        <v>15142.8</v>
      </c>
      <c r="G95">
        <f t="shared" si="19"/>
        <v>2.7079239965331788E-4</v>
      </c>
      <c r="H95">
        <f t="shared" si="22"/>
        <v>1.0002707923996532</v>
      </c>
      <c r="I95">
        <v>7.101</v>
      </c>
      <c r="J95" s="12">
        <f t="shared" si="23"/>
        <v>7.1010000000000004E-2</v>
      </c>
      <c r="L95">
        <f t="shared" si="14"/>
        <v>-6.6855659390429993E-4</v>
      </c>
      <c r="M95">
        <f t="shared" si="20"/>
        <v>-6.6855659390429993E-4</v>
      </c>
      <c r="N95">
        <f t="shared" si="15"/>
        <v>2.7079239965331788E-4</v>
      </c>
      <c r="O95">
        <f t="shared" si="16"/>
        <v>-1.89947656706843E-2</v>
      </c>
      <c r="P95">
        <f t="shared" si="17"/>
        <v>-9.393489935576178E-4</v>
      </c>
      <c r="Q95">
        <f t="shared" si="21"/>
        <v>-1.8055416677126682E-2</v>
      </c>
      <c r="R95">
        <v>0.13910170089004301</v>
      </c>
      <c r="S95">
        <v>-0.33861198364374401</v>
      </c>
      <c r="T95">
        <v>0.29999205530233403</v>
      </c>
      <c r="U95">
        <v>1.8326209076779999E-2</v>
      </c>
    </row>
    <row r="96" spans="2:21" x14ac:dyDescent="0.35">
      <c r="B96" s="6">
        <v>45238</v>
      </c>
      <c r="C96">
        <v>23.042400000000001</v>
      </c>
      <c r="D96">
        <f t="shared" si="18"/>
        <v>7.3045007478991838E-3</v>
      </c>
      <c r="E96">
        <f t="shared" si="13"/>
        <v>1.0073045007478991</v>
      </c>
      <c r="F96" s="7">
        <v>15138.7</v>
      </c>
      <c r="G96">
        <f t="shared" si="19"/>
        <v>9.5975886720437945E-3</v>
      </c>
      <c r="H96">
        <f t="shared" si="22"/>
        <v>1.0095975886720439</v>
      </c>
      <c r="I96">
        <v>7.0789999999999997</v>
      </c>
      <c r="J96" s="12">
        <f t="shared" si="23"/>
        <v>7.0789999999999992E-2</v>
      </c>
      <c r="L96">
        <f t="shared" si="14"/>
        <v>7.3045007478991838E-3</v>
      </c>
      <c r="M96" t="str">
        <f t="shared" si="20"/>
        <v/>
      </c>
      <c r="N96">
        <f t="shared" si="15"/>
        <v>9.5975886720437945E-3</v>
      </c>
      <c r="O96">
        <f t="shared" si="16"/>
        <v>-1.1048342191485016E-2</v>
      </c>
      <c r="P96">
        <f t="shared" si="17"/>
        <v>-2.2930879241446107E-3</v>
      </c>
      <c r="Q96">
        <f t="shared" si="21"/>
        <v>-8.7552542673404055E-3</v>
      </c>
      <c r="R96">
        <v>-0.317635533128724</v>
      </c>
      <c r="S96">
        <v>9.7593851833255293E-2</v>
      </c>
      <c r="T96">
        <v>0.465894261575728</v>
      </c>
      <c r="U96">
        <v>1.83528429393842E-2</v>
      </c>
    </row>
    <row r="97" spans="2:21" x14ac:dyDescent="0.35">
      <c r="B97" s="6">
        <v>45237</v>
      </c>
      <c r="C97">
        <v>22.874700000000001</v>
      </c>
      <c r="D97">
        <f t="shared" si="18"/>
        <v>2.1356401687460331E-3</v>
      </c>
      <c r="E97">
        <f t="shared" si="13"/>
        <v>1.002135640168746</v>
      </c>
      <c r="F97" s="7">
        <v>14994.1</v>
      </c>
      <c r="G97">
        <f t="shared" si="19"/>
        <v>2.6946858900539039E-3</v>
      </c>
      <c r="H97">
        <f t="shared" si="22"/>
        <v>1.0026946858900538</v>
      </c>
      <c r="I97">
        <v>7.1360000000000001</v>
      </c>
      <c r="J97" s="12">
        <f t="shared" si="23"/>
        <v>7.1360000000000007E-2</v>
      </c>
      <c r="L97">
        <f t="shared" si="14"/>
        <v>2.1356401687460331E-3</v>
      </c>
      <c r="M97" t="str">
        <f t="shared" si="20"/>
        <v/>
      </c>
      <c r="N97">
        <f t="shared" si="15"/>
        <v>2.6946858900539039E-3</v>
      </c>
      <c r="O97">
        <f t="shared" si="16"/>
        <v>-1.6217202770638168E-2</v>
      </c>
      <c r="P97">
        <f t="shared" si="17"/>
        <v>-5.5904572130787084E-4</v>
      </c>
      <c r="Q97">
        <f t="shared" si="21"/>
        <v>-1.5658157049330296E-2</v>
      </c>
      <c r="R97">
        <v>-0.10514370812752</v>
      </c>
      <c r="S97">
        <v>0.79007065012959299</v>
      </c>
      <c r="T97">
        <v>0.60579626943146903</v>
      </c>
      <c r="U97">
        <v>1.83528429393842E-2</v>
      </c>
    </row>
    <row r="98" spans="2:21" x14ac:dyDescent="0.35">
      <c r="B98" s="6">
        <v>45236</v>
      </c>
      <c r="C98">
        <v>22.825900000000001</v>
      </c>
      <c r="D98">
        <f t="shared" si="18"/>
        <v>8.3542968724641641E-3</v>
      </c>
      <c r="E98">
        <f t="shared" si="13"/>
        <v>1.0083542968724641</v>
      </c>
      <c r="F98" s="7">
        <v>14953.75</v>
      </c>
      <c r="G98">
        <f t="shared" si="19"/>
        <v>9.045215224040129E-3</v>
      </c>
      <c r="H98">
        <f t="shared" si="22"/>
        <v>1.0090452152240401</v>
      </c>
      <c r="I98">
        <v>7.1109999999999998</v>
      </c>
      <c r="J98" s="12">
        <f t="shared" si="23"/>
        <v>7.1109999999999993E-2</v>
      </c>
      <c r="L98">
        <f t="shared" si="14"/>
        <v>8.3542968724641641E-3</v>
      </c>
      <c r="M98" t="str">
        <f t="shared" si="20"/>
        <v/>
      </c>
      <c r="N98">
        <f t="shared" si="15"/>
        <v>9.045215224040129E-3</v>
      </c>
      <c r="O98">
        <f t="shared" si="16"/>
        <v>-4.6714337369164236E-2</v>
      </c>
      <c r="P98">
        <f t="shared" si="17"/>
        <v>-6.9091835157596496E-4</v>
      </c>
      <c r="Q98">
        <f t="shared" si="21"/>
        <v>-4.6023419017588274E-2</v>
      </c>
      <c r="R98">
        <v>-0.144286520195025</v>
      </c>
      <c r="S98">
        <v>0.49535561820086599</v>
      </c>
      <c r="T98">
        <v>0.26170291756733</v>
      </c>
      <c r="U98">
        <v>5.5068634241628403E-2</v>
      </c>
    </row>
    <row r="99" spans="2:21" x14ac:dyDescent="0.35">
      <c r="B99" s="6">
        <v>45233</v>
      </c>
      <c r="C99">
        <v>22.635999999999999</v>
      </c>
      <c r="D99">
        <f t="shared" si="18"/>
        <v>7.5830167581540913E-3</v>
      </c>
      <c r="E99">
        <f t="shared" si="13"/>
        <v>1.0075830167581541</v>
      </c>
      <c r="F99" s="7">
        <v>14819.1</v>
      </c>
      <c r="G99">
        <f t="shared" si="19"/>
        <v>6.8116833444987705E-3</v>
      </c>
      <c r="H99">
        <f t="shared" si="22"/>
        <v>1.0068116833444987</v>
      </c>
      <c r="I99">
        <v>7.1470000000000002</v>
      </c>
      <c r="J99" s="12">
        <f t="shared" si="23"/>
        <v>7.1470000000000006E-2</v>
      </c>
      <c r="L99">
        <f t="shared" si="14"/>
        <v>7.5830167581540913E-3</v>
      </c>
      <c r="M99" t="str">
        <f t="shared" si="20"/>
        <v/>
      </c>
      <c r="N99">
        <f t="shared" si="15"/>
        <v>6.8116833444987705E-3</v>
      </c>
      <c r="O99">
        <f t="shared" si="16"/>
        <v>-1.076982618118571E-2</v>
      </c>
      <c r="P99">
        <f t="shared" si="17"/>
        <v>7.7133341365532085E-4</v>
      </c>
      <c r="Q99">
        <f t="shared" si="21"/>
        <v>-1.1541159594841031E-2</v>
      </c>
      <c r="R99">
        <v>0.156917225988051</v>
      </c>
      <c r="S99">
        <v>0.118323754185612</v>
      </c>
      <c r="T99">
        <v>0.219159822560067</v>
      </c>
      <c r="U99">
        <v>1.8352842939339802E-2</v>
      </c>
    </row>
    <row r="100" spans="2:21" x14ac:dyDescent="0.35">
      <c r="B100" s="6">
        <v>45232</v>
      </c>
      <c r="C100">
        <v>22.465</v>
      </c>
      <c r="D100">
        <f t="shared" si="18"/>
        <v>1.3484679706227172E-2</v>
      </c>
      <c r="E100">
        <f t="shared" si="13"/>
        <v>1.0134846797062271</v>
      </c>
      <c r="F100" s="7">
        <v>14718.5</v>
      </c>
      <c r="G100">
        <f t="shared" si="19"/>
        <v>1.185103879605671E-2</v>
      </c>
      <c r="H100">
        <f t="shared" si="22"/>
        <v>1.0118510387960566</v>
      </c>
      <c r="I100">
        <v>7.1239999999999997</v>
      </c>
      <c r="J100" s="12">
        <f t="shared" si="23"/>
        <v>7.1239999999999998E-2</v>
      </c>
      <c r="L100">
        <f t="shared" si="14"/>
        <v>1.3484679706227172E-2</v>
      </c>
      <c r="M100" t="str">
        <f t="shared" si="20"/>
        <v/>
      </c>
      <c r="N100">
        <f t="shared" si="15"/>
        <v>1.185103879605671E-2</v>
      </c>
      <c r="O100">
        <f t="shared" si="16"/>
        <v>-4.8681632331570284E-3</v>
      </c>
      <c r="P100">
        <f t="shared" si="17"/>
        <v>1.633640910170462E-3</v>
      </c>
      <c r="Q100">
        <f t="shared" si="21"/>
        <v>-6.5018041433274904E-3</v>
      </c>
      <c r="R100">
        <v>-0.343732153168952</v>
      </c>
      <c r="S100">
        <v>0.55882143390013606</v>
      </c>
      <c r="T100">
        <v>5.5750430722767398E-2</v>
      </c>
      <c r="U100">
        <v>1.83528429393842E-2</v>
      </c>
    </row>
    <row r="101" spans="2:21" x14ac:dyDescent="0.35">
      <c r="B101" s="6">
        <v>45231</v>
      </c>
      <c r="C101">
        <v>22.164100000000001</v>
      </c>
      <c r="D101">
        <f t="shared" si="18"/>
        <v>-1.0461902946044936E-3</v>
      </c>
      <c r="E101">
        <f t="shared" si="13"/>
        <v>0.99895380970539549</v>
      </c>
      <c r="F101" s="7">
        <v>14545.1</v>
      </c>
      <c r="G101">
        <f t="shared" si="19"/>
        <v>-1.4564743535288192E-3</v>
      </c>
      <c r="H101">
        <f t="shared" si="22"/>
        <v>0.9985435256464712</v>
      </c>
      <c r="I101">
        <v>7.1539999999999999</v>
      </c>
      <c r="J101" s="12">
        <f t="shared" si="23"/>
        <v>7.1539999999999992E-2</v>
      </c>
      <c r="L101">
        <f t="shared" si="14"/>
        <v>-1.0461902946044936E-3</v>
      </c>
      <c r="M101">
        <f t="shared" si="20"/>
        <v>-1.0461902946044936E-3</v>
      </c>
      <c r="N101">
        <f t="shared" si="15"/>
        <v>-1.4564743535288192E-3</v>
      </c>
      <c r="O101">
        <f t="shared" si="16"/>
        <v>-1.9405179143125891E-2</v>
      </c>
      <c r="P101">
        <f t="shared" si="17"/>
        <v>4.1028405892432561E-4</v>
      </c>
      <c r="Q101">
        <f t="shared" si="21"/>
        <v>-1.9815463202050219E-2</v>
      </c>
      <c r="R101">
        <v>-0.118715517117973</v>
      </c>
      <c r="S101">
        <v>0.20008560664877001</v>
      </c>
      <c r="T101">
        <v>0.59841954586052903</v>
      </c>
      <c r="U101">
        <v>1.8358988848521399E-2</v>
      </c>
    </row>
    <row r="102" spans="2:21" x14ac:dyDescent="0.35">
      <c r="B102" s="6">
        <v>45230</v>
      </c>
      <c r="C102">
        <v>22.1873</v>
      </c>
      <c r="D102">
        <f t="shared" si="18"/>
        <v>-1.7125448458198104E-4</v>
      </c>
      <c r="E102">
        <f t="shared" si="13"/>
        <v>0.999828745515418</v>
      </c>
      <c r="F102" s="7">
        <v>14566.3</v>
      </c>
      <c r="G102">
        <f t="shared" si="19"/>
        <v>2.2611926595889364E-3</v>
      </c>
      <c r="H102">
        <f t="shared" si="22"/>
        <v>1.002261192659589</v>
      </c>
      <c r="I102">
        <v>7.3310000000000004</v>
      </c>
      <c r="J102" s="12">
        <f t="shared" si="23"/>
        <v>7.331E-2</v>
      </c>
      <c r="L102">
        <f t="shared" si="14"/>
        <v>-1.7125448458198104E-4</v>
      </c>
      <c r="M102">
        <f t="shared" si="20"/>
        <v>-1.7125448458198104E-4</v>
      </c>
      <c r="N102">
        <f t="shared" si="15"/>
        <v>2.2611926595889364E-3</v>
      </c>
      <c r="O102">
        <f t="shared" si="16"/>
        <v>-1.8530243333058981E-2</v>
      </c>
      <c r="P102">
        <f t="shared" si="17"/>
        <v>-2.4324471441709173E-3</v>
      </c>
      <c r="Q102">
        <f t="shared" si="21"/>
        <v>-1.6097796188888062E-2</v>
      </c>
      <c r="R102">
        <v>0.468859349410988</v>
      </c>
      <c r="S102">
        <v>0.16329105080186099</v>
      </c>
      <c r="T102">
        <v>-7.2517634840119097E-2</v>
      </c>
      <c r="U102">
        <v>1.8358988848477E-2</v>
      </c>
    </row>
    <row r="103" spans="2:21" x14ac:dyDescent="0.35">
      <c r="B103" s="6">
        <v>45229</v>
      </c>
      <c r="C103">
        <v>22.191099999999999</v>
      </c>
      <c r="D103">
        <f t="shared" si="18"/>
        <v>1.1717095255348957E-4</v>
      </c>
      <c r="E103">
        <f t="shared" si="13"/>
        <v>1.0001171709525536</v>
      </c>
      <c r="F103" s="7">
        <v>14533.4</v>
      </c>
      <c r="G103">
        <f t="shared" si="19"/>
        <v>1.3564178882195753E-3</v>
      </c>
      <c r="H103">
        <f t="shared" si="22"/>
        <v>1.0013564178882195</v>
      </c>
      <c r="I103">
        <v>7.1840000000000002</v>
      </c>
      <c r="J103" s="12">
        <f t="shared" si="23"/>
        <v>7.1840000000000001E-2</v>
      </c>
      <c r="L103">
        <f t="shared" si="14"/>
        <v>1.1717095255348957E-4</v>
      </c>
      <c r="M103" t="str">
        <f t="shared" si="20"/>
        <v/>
      </c>
      <c r="N103">
        <f t="shared" si="15"/>
        <v>1.3564178882195753E-3</v>
      </c>
      <c r="O103">
        <f t="shared" si="16"/>
        <v>-5.4969907785871512E-2</v>
      </c>
      <c r="P103">
        <f t="shared" si="17"/>
        <v>-1.2392469356660857E-3</v>
      </c>
      <c r="Q103">
        <f t="shared" si="21"/>
        <v>-5.3730660850205426E-2</v>
      </c>
      <c r="R103">
        <v>-0.441359938985042</v>
      </c>
      <c r="S103">
        <v>0.693084470740013</v>
      </c>
      <c r="T103">
        <v>0.58964763400444198</v>
      </c>
      <c r="U103">
        <v>5.5087078738424999E-2</v>
      </c>
    </row>
    <row r="104" spans="2:21" x14ac:dyDescent="0.35">
      <c r="B104" s="6">
        <v>45226</v>
      </c>
      <c r="C104">
        <v>22.188500000000001</v>
      </c>
      <c r="D104">
        <f t="shared" si="18"/>
        <v>1.8471832371033597E-2</v>
      </c>
      <c r="E104">
        <f t="shared" si="13"/>
        <v>1.0184718323710336</v>
      </c>
      <c r="F104" s="7">
        <v>14513.7</v>
      </c>
      <c r="G104">
        <f t="shared" si="19"/>
        <v>1.4466428187888038E-2</v>
      </c>
      <c r="H104">
        <f t="shared" si="22"/>
        <v>1.0144664281878881</v>
      </c>
      <c r="I104">
        <v>7.3330000000000002</v>
      </c>
      <c r="J104" s="12">
        <f t="shared" si="23"/>
        <v>7.3330000000000006E-2</v>
      </c>
      <c r="L104">
        <f t="shared" si="14"/>
        <v>1.8471832371033597E-2</v>
      </c>
      <c r="M104" t="str">
        <f t="shared" si="20"/>
        <v/>
      </c>
      <c r="N104">
        <f t="shared" si="15"/>
        <v>1.4466428187888038E-2</v>
      </c>
      <c r="O104">
        <f t="shared" si="16"/>
        <v>1.1284352255659658E-4</v>
      </c>
      <c r="P104">
        <f t="shared" si="17"/>
        <v>4.0054041831455583E-3</v>
      </c>
      <c r="Q104">
        <f t="shared" si="21"/>
        <v>-3.8925606605889618E-3</v>
      </c>
      <c r="R104">
        <v>0.876867778651236</v>
      </c>
      <c r="S104">
        <v>-1.83530085088091E-2</v>
      </c>
      <c r="T104">
        <v>0.78870527024612602</v>
      </c>
      <c r="U104">
        <v>1.8358988848477E-2</v>
      </c>
    </row>
    <row r="105" spans="2:21" x14ac:dyDescent="0.35">
      <c r="B105" s="6">
        <v>45225</v>
      </c>
      <c r="C105">
        <v>21.782399999999999</v>
      </c>
      <c r="D105">
        <f t="shared" si="18"/>
        <v>-8.2933392941663565E-3</v>
      </c>
      <c r="E105">
        <f t="shared" si="13"/>
        <v>0.99170666070583369</v>
      </c>
      <c r="F105" s="7">
        <v>14305.25</v>
      </c>
      <c r="G105">
        <f t="shared" si="19"/>
        <v>-1.1468214863017363E-2</v>
      </c>
      <c r="H105">
        <f t="shared" si="22"/>
        <v>0.98853178513698259</v>
      </c>
      <c r="I105">
        <v>7.3540000000000001</v>
      </c>
      <c r="J105" s="12">
        <f t="shared" si="23"/>
        <v>7.3539999999999994E-2</v>
      </c>
      <c r="L105">
        <f t="shared" si="14"/>
        <v>-8.2933392941663565E-3</v>
      </c>
      <c r="M105">
        <f t="shared" si="20"/>
        <v>-8.2933392941663565E-3</v>
      </c>
      <c r="N105">
        <f t="shared" si="15"/>
        <v>-1.1468214863017363E-2</v>
      </c>
      <c r="O105">
        <f t="shared" si="16"/>
        <v>-2.6652328142687753E-2</v>
      </c>
      <c r="P105">
        <f t="shared" si="17"/>
        <v>3.1748755688510068E-3</v>
      </c>
      <c r="Q105">
        <f t="shared" si="21"/>
        <v>-2.9827203711538762E-2</v>
      </c>
      <c r="R105">
        <v>1.1943971433307401</v>
      </c>
      <c r="S105">
        <v>0.474150449597044</v>
      </c>
      <c r="T105">
        <v>0.45154823898427798</v>
      </c>
      <c r="U105">
        <v>1.8358988848521399E-2</v>
      </c>
    </row>
    <row r="106" spans="2:21" x14ac:dyDescent="0.35">
      <c r="B106" s="6">
        <v>45224</v>
      </c>
      <c r="C106">
        <v>21.963799999999999</v>
      </c>
      <c r="D106">
        <f t="shared" si="18"/>
        <v>-4.4882236954855697E-3</v>
      </c>
      <c r="E106">
        <f t="shared" si="13"/>
        <v>0.99551177630451448</v>
      </c>
      <c r="F106" s="7">
        <v>14470.25</v>
      </c>
      <c r="G106">
        <f t="shared" si="19"/>
        <v>-5.9840294869943009E-3</v>
      </c>
      <c r="H106">
        <f t="shared" si="22"/>
        <v>0.99401597051300572</v>
      </c>
      <c r="I106">
        <v>7.32</v>
      </c>
      <c r="J106" s="12">
        <f t="shared" si="23"/>
        <v>7.3200000000000001E-2</v>
      </c>
      <c r="L106">
        <f t="shared" si="14"/>
        <v>-4.4882236954855697E-3</v>
      </c>
      <c r="M106">
        <f t="shared" si="20"/>
        <v>-4.4882236954855697E-3</v>
      </c>
      <c r="N106">
        <f t="shared" si="15"/>
        <v>-5.9840294869943009E-3</v>
      </c>
      <c r="O106">
        <f t="shared" si="16"/>
        <v>-4.0994898431510975E-2</v>
      </c>
      <c r="P106">
        <f t="shared" si="17"/>
        <v>1.4958057915087312E-3</v>
      </c>
      <c r="Q106">
        <f t="shared" si="21"/>
        <v>-4.2490704223019704E-2</v>
      </c>
      <c r="R106">
        <v>-0.62065862242148795</v>
      </c>
      <c r="S106">
        <v>-4.0781569603431898E-2</v>
      </c>
      <c r="T106">
        <v>-0.39624477561086602</v>
      </c>
      <c r="U106">
        <v>3.6506674736025403E-2</v>
      </c>
    </row>
    <row r="107" spans="2:21" x14ac:dyDescent="0.35">
      <c r="B107" s="6">
        <v>45222</v>
      </c>
      <c r="C107">
        <v>22.0626</v>
      </c>
      <c r="D107">
        <f t="shared" si="18"/>
        <v>-2.7987543397806448E-2</v>
      </c>
      <c r="E107">
        <f t="shared" si="13"/>
        <v>0.9720124566021936</v>
      </c>
      <c r="F107" s="7">
        <v>14557.1</v>
      </c>
      <c r="G107">
        <f t="shared" si="19"/>
        <v>-2.750832322449916E-2</v>
      </c>
      <c r="H107">
        <f t="shared" si="22"/>
        <v>0.97249167677550086</v>
      </c>
      <c r="I107">
        <v>7.3129999999999997</v>
      </c>
      <c r="J107" s="12">
        <f t="shared" si="23"/>
        <v>7.3130000000000001E-2</v>
      </c>
      <c r="L107">
        <f t="shared" si="14"/>
        <v>-2.7987543397806448E-2</v>
      </c>
      <c r="M107">
        <f t="shared" si="20"/>
        <v>-2.7987543397806448E-2</v>
      </c>
      <c r="N107">
        <f t="shared" si="15"/>
        <v>-2.750832322449916E-2</v>
      </c>
      <c r="O107">
        <f t="shared" si="16"/>
        <v>-8.2752552962723047E-2</v>
      </c>
      <c r="P107">
        <f t="shared" si="17"/>
        <v>-4.7922017330728761E-4</v>
      </c>
      <c r="Q107">
        <f t="shared" si="21"/>
        <v>-8.227333278941576E-2</v>
      </c>
      <c r="R107">
        <v>-2.3176656974149901</v>
      </c>
      <c r="S107">
        <v>-1.48151729366757</v>
      </c>
      <c r="T107">
        <v>-1.14524290752627</v>
      </c>
      <c r="U107">
        <v>5.4765009564916603E-2</v>
      </c>
    </row>
    <row r="108" spans="2:21" x14ac:dyDescent="0.35">
      <c r="B108" s="6">
        <v>45219</v>
      </c>
      <c r="C108">
        <v>22.688800000000001</v>
      </c>
      <c r="D108">
        <f t="shared" si="18"/>
        <v>-1.1607732896619002E-2</v>
      </c>
      <c r="E108">
        <f t="shared" si="13"/>
        <v>0.98839226710338102</v>
      </c>
      <c r="F108" s="7">
        <v>14963.1</v>
      </c>
      <c r="G108">
        <f t="shared" si="19"/>
        <v>-9.5677325014171671E-3</v>
      </c>
      <c r="H108">
        <f t="shared" si="22"/>
        <v>0.99043226749858282</v>
      </c>
      <c r="I108">
        <v>7.3330000000000002</v>
      </c>
      <c r="J108" s="12">
        <f t="shared" si="23"/>
        <v>7.3330000000000006E-2</v>
      </c>
      <c r="L108">
        <f t="shared" si="14"/>
        <v>-1.1607732896619002E-2</v>
      </c>
      <c r="M108">
        <f t="shared" si="20"/>
        <v>-1.1607732896619002E-2</v>
      </c>
      <c r="N108">
        <f t="shared" si="15"/>
        <v>-9.5677325014171671E-3</v>
      </c>
      <c r="O108">
        <f t="shared" si="16"/>
        <v>-2.98594046470212E-2</v>
      </c>
      <c r="P108">
        <f t="shared" si="17"/>
        <v>-2.0400003952018349E-3</v>
      </c>
      <c r="Q108">
        <f t="shared" si="21"/>
        <v>-2.7819404251819366E-2</v>
      </c>
      <c r="R108">
        <v>-6.2382014262663002E-2</v>
      </c>
      <c r="S108">
        <v>-0.58906215909776405</v>
      </c>
      <c r="T108">
        <v>9.6601575212362803E-2</v>
      </c>
      <c r="U108">
        <v>1.8251671750402199E-2</v>
      </c>
    </row>
    <row r="109" spans="2:21" x14ac:dyDescent="0.35">
      <c r="B109" s="6">
        <v>45218</v>
      </c>
      <c r="C109">
        <v>22.953700000000001</v>
      </c>
      <c r="D109">
        <f t="shared" si="18"/>
        <v>2.7746408806751536E-3</v>
      </c>
      <c r="E109">
        <f t="shared" si="13"/>
        <v>1.0027746408806752</v>
      </c>
      <c r="F109" s="7">
        <v>15106.95</v>
      </c>
      <c r="G109">
        <f t="shared" si="19"/>
        <v>-1.2436866322393149E-3</v>
      </c>
      <c r="H109">
        <f t="shared" si="22"/>
        <v>0.99875631336776072</v>
      </c>
      <c r="I109">
        <v>7.35</v>
      </c>
      <c r="J109" s="12">
        <f t="shared" si="23"/>
        <v>7.3499999999999996E-2</v>
      </c>
      <c r="L109">
        <f t="shared" si="14"/>
        <v>2.7746408806751536E-3</v>
      </c>
      <c r="M109" t="str">
        <f t="shared" si="20"/>
        <v/>
      </c>
      <c r="N109">
        <f t="shared" si="15"/>
        <v>-1.2436866322393149E-3</v>
      </c>
      <c r="O109">
        <f t="shared" si="16"/>
        <v>-1.5477030869727047E-2</v>
      </c>
      <c r="P109">
        <f t="shared" si="17"/>
        <v>4.0183275129144682E-3</v>
      </c>
      <c r="Q109">
        <f t="shared" si="21"/>
        <v>-1.9495358382641513E-2</v>
      </c>
      <c r="R109">
        <v>0.64277767708782496</v>
      </c>
      <c r="S109">
        <v>0.25616763962334999</v>
      </c>
      <c r="T109">
        <v>0.239683505319777</v>
      </c>
      <c r="U109">
        <v>1.8251671750402199E-2</v>
      </c>
    </row>
    <row r="110" spans="2:21" x14ac:dyDescent="0.35">
      <c r="B110" s="6">
        <v>45217</v>
      </c>
      <c r="C110">
        <v>22.8901</v>
      </c>
      <c r="D110">
        <f t="shared" si="18"/>
        <v>-5.7457778179726953E-3</v>
      </c>
      <c r="E110">
        <f t="shared" si="13"/>
        <v>0.9942542221820273</v>
      </c>
      <c r="F110" s="7">
        <v>15125.75</v>
      </c>
      <c r="G110">
        <f t="shared" si="19"/>
        <v>-7.1541571468067174E-3</v>
      </c>
      <c r="H110">
        <f t="shared" si="22"/>
        <v>0.99284584285319333</v>
      </c>
      <c r="I110">
        <v>7.1619999999999999</v>
      </c>
      <c r="J110" s="12">
        <f t="shared" si="23"/>
        <v>7.1620000000000003E-2</v>
      </c>
      <c r="L110">
        <f t="shared" si="14"/>
        <v>-5.7457778179726953E-3</v>
      </c>
      <c r="M110">
        <f t="shared" si="20"/>
        <v>-5.7457778179726953E-3</v>
      </c>
      <c r="N110">
        <f t="shared" si="15"/>
        <v>-7.1541571468067174E-3</v>
      </c>
      <c r="O110">
        <f t="shared" si="16"/>
        <v>-2.3976186072122298E-2</v>
      </c>
      <c r="P110">
        <f t="shared" si="17"/>
        <v>1.408379328834022E-3</v>
      </c>
      <c r="Q110">
        <f t="shared" si="21"/>
        <v>-2.5384565400956318E-2</v>
      </c>
      <c r="R110">
        <v>0.227917764725039</v>
      </c>
      <c r="S110">
        <v>-0.491650966772883</v>
      </c>
      <c r="T110">
        <v>-4.4543756687798197E-2</v>
      </c>
      <c r="U110">
        <v>1.8230408254149601E-2</v>
      </c>
    </row>
    <row r="111" spans="2:21" x14ac:dyDescent="0.35">
      <c r="B111" s="6">
        <v>45216</v>
      </c>
      <c r="C111">
        <v>23.021999999999998</v>
      </c>
      <c r="D111">
        <f t="shared" si="18"/>
        <v>3.6989532807916018E-3</v>
      </c>
      <c r="E111">
        <f t="shared" si="13"/>
        <v>1.0036989532807916</v>
      </c>
      <c r="F111" s="7">
        <v>15234.35</v>
      </c>
      <c r="G111">
        <f t="shared" si="19"/>
        <v>4.4010623044745444E-3</v>
      </c>
      <c r="H111">
        <f t="shared" si="22"/>
        <v>1.0044010623044746</v>
      </c>
      <c r="I111">
        <v>7.33</v>
      </c>
      <c r="J111" s="12">
        <f t="shared" si="23"/>
        <v>7.3300000000000004E-2</v>
      </c>
      <c r="L111">
        <f t="shared" si="14"/>
        <v>3.6989532807916018E-3</v>
      </c>
      <c r="M111" t="str">
        <f t="shared" si="20"/>
        <v/>
      </c>
      <c r="N111">
        <f t="shared" si="15"/>
        <v>4.4010623044745444E-3</v>
      </c>
      <c r="O111">
        <f t="shared" si="16"/>
        <v>-1.4531454973313597E-2</v>
      </c>
      <c r="P111">
        <f t="shared" si="17"/>
        <v>-7.0210902368294257E-4</v>
      </c>
      <c r="Q111">
        <f t="shared" si="21"/>
        <v>-1.3829345949630655E-2</v>
      </c>
      <c r="R111">
        <v>0.152265154633624</v>
      </c>
      <c r="S111">
        <v>0.47478391566051498</v>
      </c>
      <c r="T111">
        <v>0.60068422446026803</v>
      </c>
      <c r="U111">
        <v>1.8230408254105199E-2</v>
      </c>
    </row>
    <row r="112" spans="2:21" x14ac:dyDescent="0.35">
      <c r="B112" s="6">
        <v>45215</v>
      </c>
      <c r="C112">
        <v>22.937000000000001</v>
      </c>
      <c r="D112">
        <f t="shared" si="18"/>
        <v>1.7192256376043597E-3</v>
      </c>
      <c r="E112">
        <f t="shared" si="13"/>
        <v>1.0017192256376044</v>
      </c>
      <c r="F112" s="7">
        <v>15167.45</v>
      </c>
      <c r="G112">
        <f t="shared" si="19"/>
        <v>1.7222725051163855E-3</v>
      </c>
      <c r="H112">
        <f t="shared" si="22"/>
        <v>1.0017222725051165</v>
      </c>
      <c r="I112">
        <v>7.3339999999999996</v>
      </c>
      <c r="J112" s="12">
        <f t="shared" si="23"/>
        <v>7.3340000000000002E-2</v>
      </c>
      <c r="L112">
        <f t="shared" si="14"/>
        <v>1.7192256376043597E-3</v>
      </c>
      <c r="M112" t="str">
        <f t="shared" si="20"/>
        <v/>
      </c>
      <c r="N112">
        <f t="shared" si="15"/>
        <v>1.7222725051163855E-3</v>
      </c>
      <c r="O112">
        <f t="shared" si="16"/>
        <v>-5.2981970164171839E-2</v>
      </c>
      <c r="P112">
        <f t="shared" si="17"/>
        <v>-3.046867512025795E-6</v>
      </c>
      <c r="Q112">
        <f t="shared" si="21"/>
        <v>-5.2978923296659819E-2</v>
      </c>
      <c r="R112">
        <v>0.391546610765303</v>
      </c>
      <c r="S112">
        <v>1.0790744047424901</v>
      </c>
      <c r="T112">
        <v>0.887573980482115</v>
      </c>
      <c r="U112">
        <v>5.4701195801776202E-2</v>
      </c>
    </row>
    <row r="113" spans="2:21" x14ac:dyDescent="0.35">
      <c r="B113" s="6">
        <v>45212</v>
      </c>
      <c r="C113">
        <v>22.897600000000001</v>
      </c>
      <c r="D113">
        <f t="shared" si="18"/>
        <v>-3.8053770107766166E-3</v>
      </c>
      <c r="E113">
        <f t="shared" si="13"/>
        <v>0.99619462298922334</v>
      </c>
      <c r="F113" s="7">
        <v>15141.35</v>
      </c>
      <c r="G113">
        <f t="shared" si="19"/>
        <v>-1.1056307428876973E-3</v>
      </c>
      <c r="H113">
        <f t="shared" si="22"/>
        <v>0.99889436925711228</v>
      </c>
      <c r="I113">
        <v>7.2060000000000004</v>
      </c>
      <c r="J113" s="12">
        <f t="shared" si="23"/>
        <v>7.2059999999999999E-2</v>
      </c>
      <c r="L113">
        <f t="shared" si="14"/>
        <v>-3.8053770107766166E-3</v>
      </c>
      <c r="M113">
        <f t="shared" si="20"/>
        <v>-3.8053770107766166E-3</v>
      </c>
      <c r="N113">
        <f t="shared" si="15"/>
        <v>-1.1056307428876973E-3</v>
      </c>
      <c r="O113">
        <f t="shared" si="16"/>
        <v>-2.2035785264881817E-2</v>
      </c>
      <c r="P113">
        <f t="shared" si="17"/>
        <v>-2.6997462678889192E-3</v>
      </c>
      <c r="Q113">
        <f t="shared" si="21"/>
        <v>-1.9336038996992898E-2</v>
      </c>
      <c r="R113">
        <v>0.166898084044376</v>
      </c>
      <c r="S113">
        <v>0.21531243576269299</v>
      </c>
      <c r="T113">
        <v>0.453241564693041</v>
      </c>
      <c r="U113">
        <v>1.8230408254105199E-2</v>
      </c>
    </row>
    <row r="114" spans="2:21" x14ac:dyDescent="0.35">
      <c r="B114" s="6">
        <v>45211</v>
      </c>
      <c r="C114">
        <v>22.9849</v>
      </c>
      <c r="D114">
        <f t="shared" si="18"/>
        <v>2.8799441302787346E-3</v>
      </c>
      <c r="E114">
        <f t="shared" si="13"/>
        <v>1.0028799441302787</v>
      </c>
      <c r="F114" s="7">
        <v>15158.1</v>
      </c>
      <c r="G114">
        <f t="shared" si="19"/>
        <v>2.4141638197062928E-3</v>
      </c>
      <c r="H114">
        <f t="shared" si="22"/>
        <v>1.0024141638197064</v>
      </c>
      <c r="I114">
        <v>7.1639999999999997</v>
      </c>
      <c r="J114" s="12">
        <f t="shared" si="23"/>
        <v>7.1639999999999995E-2</v>
      </c>
      <c r="L114">
        <f t="shared" si="14"/>
        <v>2.8799441302787346E-3</v>
      </c>
      <c r="M114" t="str">
        <f t="shared" si="20"/>
        <v/>
      </c>
      <c r="N114">
        <f t="shared" si="15"/>
        <v>2.4141638197062928E-3</v>
      </c>
      <c r="O114">
        <f t="shared" si="16"/>
        <v>-1.5350464123870866E-2</v>
      </c>
      <c r="P114">
        <f t="shared" si="17"/>
        <v>4.6578031057244174E-4</v>
      </c>
      <c r="Q114">
        <f t="shared" si="21"/>
        <v>-1.5816244434443308E-2</v>
      </c>
      <c r="R114">
        <v>0.51597462164887398</v>
      </c>
      <c r="S114">
        <v>0.83441912844113297</v>
      </c>
      <c r="T114">
        <v>0.753660511279586</v>
      </c>
      <c r="U114">
        <v>1.8230408254149601E-2</v>
      </c>
    </row>
    <row r="115" spans="2:21" x14ac:dyDescent="0.35">
      <c r="B115" s="6">
        <v>45210</v>
      </c>
      <c r="C115">
        <v>22.918800000000001</v>
      </c>
      <c r="D115">
        <f t="shared" si="18"/>
        <v>5.7190645719209024E-3</v>
      </c>
      <c r="E115">
        <f t="shared" si="13"/>
        <v>1.005719064571921</v>
      </c>
      <c r="F115" s="7">
        <v>15121.55</v>
      </c>
      <c r="G115">
        <f t="shared" si="19"/>
        <v>4.9821188012197232E-3</v>
      </c>
      <c r="H115">
        <f t="shared" si="22"/>
        <v>1.0049821188012198</v>
      </c>
      <c r="I115">
        <v>7.16</v>
      </c>
      <c r="J115" s="12">
        <f t="shared" si="23"/>
        <v>7.1599999999999997E-2</v>
      </c>
      <c r="L115">
        <f t="shared" si="14"/>
        <v>5.7190645719209024E-3</v>
      </c>
      <c r="M115" t="str">
        <f t="shared" si="20"/>
        <v/>
      </c>
      <c r="N115">
        <f t="shared" si="15"/>
        <v>4.9821188012197232E-3</v>
      </c>
      <c r="O115">
        <f t="shared" si="16"/>
        <v>-1.2458305859494999E-2</v>
      </c>
      <c r="P115">
        <f t="shared" si="17"/>
        <v>7.3694577070117923E-4</v>
      </c>
      <c r="Q115">
        <f t="shared" si="21"/>
        <v>-1.3195251630196178E-2</v>
      </c>
      <c r="R115">
        <v>0.381714651708154</v>
      </c>
      <c r="S115">
        <v>5.8416356533364001E-3</v>
      </c>
      <c r="T115">
        <v>0.13628374166669799</v>
      </c>
      <c r="U115">
        <v>1.8177370431415901E-2</v>
      </c>
    </row>
    <row r="116" spans="2:21" x14ac:dyDescent="0.35">
      <c r="B116" s="6">
        <v>45209</v>
      </c>
      <c r="C116">
        <v>22.7881</v>
      </c>
      <c r="D116">
        <f t="shared" si="18"/>
        <v>1.3394497079654259E-2</v>
      </c>
      <c r="E116">
        <f t="shared" si="13"/>
        <v>1.0133944970796542</v>
      </c>
      <c r="F116" s="7">
        <v>15046.4</v>
      </c>
      <c r="G116">
        <f t="shared" si="19"/>
        <v>1.236478360174491E-2</v>
      </c>
      <c r="H116">
        <f t="shared" si="22"/>
        <v>1.0123647836017449</v>
      </c>
      <c r="I116">
        <v>7.15</v>
      </c>
      <c r="J116" s="12">
        <f t="shared" si="23"/>
        <v>7.1500000000000008E-2</v>
      </c>
      <c r="L116">
        <f t="shared" si="14"/>
        <v>1.3394497079654259E-2</v>
      </c>
      <c r="M116" t="str">
        <f t="shared" si="20"/>
        <v/>
      </c>
      <c r="N116">
        <f t="shared" si="15"/>
        <v>1.236478360174491E-2</v>
      </c>
      <c r="O116">
        <f t="shared" si="16"/>
        <v>-4.7828733517616424E-3</v>
      </c>
      <c r="P116">
        <f t="shared" si="17"/>
        <v>1.0297134779093491E-3</v>
      </c>
      <c r="Q116">
        <f t="shared" si="21"/>
        <v>-5.8125868296709914E-3</v>
      </c>
      <c r="R116">
        <v>0.34332989323910801</v>
      </c>
      <c r="S116">
        <v>0.87076643495067596</v>
      </c>
      <c r="T116">
        <v>0.88238385806471697</v>
      </c>
      <c r="U116">
        <v>1.8177370431415901E-2</v>
      </c>
    </row>
    <row r="117" spans="2:21" x14ac:dyDescent="0.35">
      <c r="B117" s="6">
        <v>45208</v>
      </c>
      <c r="C117">
        <v>22.4849</v>
      </c>
      <c r="D117">
        <f t="shared" si="18"/>
        <v>-1.5222727296956068E-2</v>
      </c>
      <c r="E117">
        <f t="shared" si="13"/>
        <v>0.98477727270304394</v>
      </c>
      <c r="F117" s="7">
        <v>14861.5</v>
      </c>
      <c r="G117">
        <f t="shared" si="19"/>
        <v>-1.3500622766832679E-2</v>
      </c>
      <c r="H117">
        <f t="shared" si="22"/>
        <v>0.98649937723316727</v>
      </c>
      <c r="I117">
        <v>7.1310000000000002</v>
      </c>
      <c r="J117" s="12">
        <f t="shared" si="23"/>
        <v>7.1309999999999998E-2</v>
      </c>
      <c r="L117">
        <f t="shared" si="14"/>
        <v>-1.5222727296956068E-2</v>
      </c>
      <c r="M117">
        <f t="shared" si="20"/>
        <v>-1.5222727296956068E-2</v>
      </c>
      <c r="N117">
        <f t="shared" si="15"/>
        <v>-1.3500622766832679E-2</v>
      </c>
      <c r="O117">
        <f t="shared" si="16"/>
        <v>-6.976475169571876E-2</v>
      </c>
      <c r="P117">
        <f t="shared" si="17"/>
        <v>-1.7221045301233882E-3</v>
      </c>
      <c r="Q117">
        <f t="shared" si="21"/>
        <v>-6.8042647165595382E-2</v>
      </c>
      <c r="R117">
        <v>-0.81533294249903598</v>
      </c>
      <c r="S117">
        <v>-0.74158399462836999</v>
      </c>
      <c r="T117">
        <v>-0.17245557325072899</v>
      </c>
      <c r="U117">
        <v>5.4542024398762698E-2</v>
      </c>
    </row>
    <row r="118" spans="2:21" x14ac:dyDescent="0.35">
      <c r="B118" s="6">
        <v>45205</v>
      </c>
      <c r="C118">
        <v>22.829799999999999</v>
      </c>
      <c r="D118">
        <f t="shared" si="18"/>
        <v>5.3053784178211782E-3</v>
      </c>
      <c r="E118">
        <f t="shared" si="13"/>
        <v>1.0053053784178212</v>
      </c>
      <c r="F118" s="7">
        <v>15063.5</v>
      </c>
      <c r="G118">
        <f t="shared" si="19"/>
        <v>5.8457116053362594E-3</v>
      </c>
      <c r="H118">
        <f t="shared" si="22"/>
        <v>1.0058457116053363</v>
      </c>
      <c r="I118">
        <v>7.351</v>
      </c>
      <c r="J118" s="12">
        <f t="shared" si="23"/>
        <v>7.3510000000000006E-2</v>
      </c>
      <c r="L118">
        <f t="shared" si="14"/>
        <v>5.3053784178211782E-3</v>
      </c>
      <c r="M118" t="str">
        <f t="shared" si="20"/>
        <v/>
      </c>
      <c r="N118">
        <f t="shared" si="15"/>
        <v>5.8457116053362594E-3</v>
      </c>
      <c r="O118">
        <f t="shared" si="16"/>
        <v>-1.2871992013594723E-2</v>
      </c>
      <c r="P118">
        <f t="shared" si="17"/>
        <v>-5.403331875150812E-4</v>
      </c>
      <c r="Q118">
        <f t="shared" si="21"/>
        <v>-1.2331658826079641E-2</v>
      </c>
      <c r="R118">
        <v>0.25871479646761802</v>
      </c>
      <c r="S118">
        <v>-2.8669070691622601E-2</v>
      </c>
      <c r="T118">
        <v>0.29139592457449998</v>
      </c>
      <c r="U118">
        <v>1.8177370431415901E-2</v>
      </c>
    </row>
    <row r="119" spans="2:21" x14ac:dyDescent="0.35">
      <c r="B119" s="6">
        <v>45204</v>
      </c>
      <c r="C119">
        <v>22.709</v>
      </c>
      <c r="D119">
        <f t="shared" si="18"/>
        <v>-8.3632286935499676E-4</v>
      </c>
      <c r="E119">
        <f t="shared" si="13"/>
        <v>0.99916367713064502</v>
      </c>
      <c r="F119" s="7">
        <v>14975.7</v>
      </c>
      <c r="G119">
        <f t="shared" si="19"/>
        <v>-6.174766097465196E-4</v>
      </c>
      <c r="H119">
        <f t="shared" si="22"/>
        <v>0.99938252339025346</v>
      </c>
      <c r="I119">
        <v>7.1870000000000003</v>
      </c>
      <c r="J119" s="12">
        <f t="shared" si="23"/>
        <v>7.1870000000000003E-2</v>
      </c>
      <c r="L119">
        <f t="shared" si="14"/>
        <v>-8.3632286935499676E-4</v>
      </c>
      <c r="M119">
        <f t="shared" si="20"/>
        <v>-8.3632286935499676E-4</v>
      </c>
      <c r="N119">
        <f t="shared" si="15"/>
        <v>-6.174766097465196E-4</v>
      </c>
      <c r="O119">
        <f t="shared" si="16"/>
        <v>-1.9013693300815298E-2</v>
      </c>
      <c r="P119">
        <f t="shared" si="17"/>
        <v>-2.1884625960847716E-4</v>
      </c>
      <c r="Q119">
        <f t="shared" si="21"/>
        <v>-1.8794847041206819E-2</v>
      </c>
      <c r="R119">
        <v>0.55348204172933602</v>
      </c>
      <c r="S119">
        <v>-8.8664045288833204E-2</v>
      </c>
      <c r="T119">
        <v>0.40761936095905499</v>
      </c>
      <c r="U119">
        <v>1.81773704314603E-2</v>
      </c>
    </row>
    <row r="120" spans="2:21" x14ac:dyDescent="0.35">
      <c r="B120" s="6">
        <v>45203</v>
      </c>
      <c r="C120">
        <v>22.728000000000002</v>
      </c>
      <c r="D120">
        <f t="shared" si="18"/>
        <v>-1.4584260650267716E-2</v>
      </c>
      <c r="E120">
        <f t="shared" si="13"/>
        <v>0.98541573934973226</v>
      </c>
      <c r="F120" s="7">
        <v>14984.95</v>
      </c>
      <c r="G120">
        <f t="shared" si="19"/>
        <v>-1.2962051703819435E-2</v>
      </c>
      <c r="H120">
        <f t="shared" si="22"/>
        <v>0.98703794829618052</v>
      </c>
      <c r="I120">
        <v>7.19</v>
      </c>
      <c r="J120" s="12">
        <f t="shared" si="23"/>
        <v>7.1900000000000006E-2</v>
      </c>
      <c r="L120">
        <f t="shared" si="14"/>
        <v>-1.4584260650267716E-2</v>
      </c>
      <c r="M120">
        <f t="shared" si="20"/>
        <v>-1.4584260650267716E-2</v>
      </c>
      <c r="N120">
        <f t="shared" si="15"/>
        <v>-1.2962051703819435E-2</v>
      </c>
      <c r="O120">
        <f t="shared" si="16"/>
        <v>-3.2763681042928816E-2</v>
      </c>
      <c r="P120">
        <f t="shared" si="17"/>
        <v>-1.6222089464482808E-3</v>
      </c>
      <c r="Q120">
        <f t="shared" si="21"/>
        <v>-3.1141472096480535E-2</v>
      </c>
      <c r="R120">
        <v>5.9155108291864003E-2</v>
      </c>
      <c r="S120">
        <v>-0.72508281260877905</v>
      </c>
      <c r="T120">
        <v>-1.2525116567260399</v>
      </c>
      <c r="U120">
        <v>1.81794203926611E-2</v>
      </c>
    </row>
    <row r="121" spans="2:21" x14ac:dyDescent="0.35">
      <c r="B121" s="6">
        <v>45202</v>
      </c>
      <c r="C121">
        <v>23.061900000000001</v>
      </c>
      <c r="D121">
        <f t="shared" si="18"/>
        <v>4.3673599999698347E-3</v>
      </c>
      <c r="E121">
        <f t="shared" si="13"/>
        <v>1.0043673599999698</v>
      </c>
      <c r="F121" s="7">
        <v>15180.45</v>
      </c>
      <c r="G121">
        <f t="shared" si="19"/>
        <v>2.5988174843030831E-3</v>
      </c>
      <c r="H121">
        <f t="shared" si="22"/>
        <v>1.002598817484303</v>
      </c>
      <c r="I121">
        <v>7.1360000000000001</v>
      </c>
      <c r="J121" s="12">
        <f t="shared" si="23"/>
        <v>7.1360000000000007E-2</v>
      </c>
      <c r="L121">
        <f t="shared" si="14"/>
        <v>4.3673599999698347E-3</v>
      </c>
      <c r="M121" t="str">
        <f t="shared" si="20"/>
        <v/>
      </c>
      <c r="N121">
        <f t="shared" si="15"/>
        <v>2.5988174843030831E-3</v>
      </c>
      <c r="O121">
        <f t="shared" si="16"/>
        <v>-6.8370153453632565E-2</v>
      </c>
      <c r="P121">
        <f t="shared" si="17"/>
        <v>1.7685425156667516E-3</v>
      </c>
      <c r="Q121">
        <f t="shared" si="21"/>
        <v>-7.0138695969299308E-2</v>
      </c>
      <c r="R121">
        <v>1.09362977462677</v>
      </c>
      <c r="S121">
        <v>-0.75865802205216104</v>
      </c>
      <c r="T121">
        <v>9.9144642326209897E-2</v>
      </c>
      <c r="U121">
        <v>7.2737513453602395E-2</v>
      </c>
    </row>
    <row r="122" spans="2:21" x14ac:dyDescent="0.35">
      <c r="B122" s="6">
        <v>45198</v>
      </c>
      <c r="C122">
        <v>22.961400000000001</v>
      </c>
      <c r="D122">
        <f t="shared" si="18"/>
        <v>5.7259441423498474E-3</v>
      </c>
      <c r="E122">
        <f t="shared" si="13"/>
        <v>1.0057259441423498</v>
      </c>
      <c r="F122" s="7">
        <v>15141.05</v>
      </c>
      <c r="G122">
        <f t="shared" si="19"/>
        <v>-1.138638410640125E-3</v>
      </c>
      <c r="H122">
        <f t="shared" si="22"/>
        <v>0.9988613615893599</v>
      </c>
      <c r="I122">
        <v>6.9749999999999996</v>
      </c>
      <c r="J122" s="12">
        <f t="shared" si="23"/>
        <v>6.9749999999999993E-2</v>
      </c>
      <c r="L122">
        <f t="shared" si="14"/>
        <v>5.7259441423498474E-3</v>
      </c>
      <c r="M122" t="str">
        <f t="shared" si="20"/>
        <v/>
      </c>
      <c r="N122">
        <f t="shared" si="15"/>
        <v>-1.138638410640125E-3</v>
      </c>
      <c r="O122">
        <f t="shared" si="16"/>
        <v>-1.2453476250311252E-2</v>
      </c>
      <c r="P122">
        <f t="shared" si="17"/>
        <v>6.8645825529899725E-3</v>
      </c>
      <c r="Q122">
        <f t="shared" si="21"/>
        <v>-1.9318058803301223E-2</v>
      </c>
      <c r="R122">
        <v>-0.46876061950132902</v>
      </c>
      <c r="S122">
        <v>1.3183541350388499</v>
      </c>
      <c r="T122">
        <v>0.87003663591420599</v>
      </c>
      <c r="U122">
        <v>1.81794203926611E-2</v>
      </c>
    </row>
    <row r="123" spans="2:21" x14ac:dyDescent="0.35">
      <c r="B123" s="6">
        <v>45196</v>
      </c>
      <c r="C123">
        <v>22.830300000000001</v>
      </c>
      <c r="D123">
        <f t="shared" si="18"/>
        <v>6.7550452547617094E-3</v>
      </c>
      <c r="E123">
        <f t="shared" si="13"/>
        <v>1.0067550452547618</v>
      </c>
      <c r="F123" s="7">
        <v>15158.3</v>
      </c>
      <c r="G123">
        <f t="shared" si="19"/>
        <v>7.4626470774815474E-3</v>
      </c>
      <c r="H123">
        <f t="shared" si="22"/>
        <v>1.0074626470774815</v>
      </c>
      <c r="I123">
        <v>7.0209999999999999</v>
      </c>
      <c r="J123" s="12">
        <f t="shared" si="23"/>
        <v>7.0209999999999995E-2</v>
      </c>
      <c r="L123">
        <f t="shared" si="14"/>
        <v>6.7550452547617094E-3</v>
      </c>
      <c r="M123" t="str">
        <f t="shared" si="20"/>
        <v/>
      </c>
      <c r="N123">
        <f t="shared" si="15"/>
        <v>7.4626470774815474E-3</v>
      </c>
      <c r="O123">
        <f t="shared" si="16"/>
        <v>-1.1398749522225492E-2</v>
      </c>
      <c r="P123">
        <f t="shared" si="17"/>
        <v>-7.0760182271983798E-4</v>
      </c>
      <c r="Q123">
        <f t="shared" si="21"/>
        <v>-1.0691147699505653E-2</v>
      </c>
      <c r="R123">
        <v>0.18538199716216</v>
      </c>
      <c r="S123">
        <v>-0.46326904698548199</v>
      </c>
      <c r="T123">
        <v>0.220356048133796</v>
      </c>
      <c r="U123">
        <v>1.8153794776987201E-2</v>
      </c>
    </row>
    <row r="124" spans="2:21" x14ac:dyDescent="0.35">
      <c r="B124" s="6">
        <v>45195</v>
      </c>
      <c r="C124">
        <v>22.676600000000001</v>
      </c>
      <c r="D124">
        <f t="shared" si="18"/>
        <v>-2.3872772165284763E-3</v>
      </c>
      <c r="E124">
        <f t="shared" si="13"/>
        <v>0.99761272278347157</v>
      </c>
      <c r="F124" s="7">
        <v>15045.6</v>
      </c>
      <c r="G124">
        <f t="shared" si="19"/>
        <v>-6.146087710434448E-4</v>
      </c>
      <c r="H124">
        <f t="shared" si="22"/>
        <v>0.99938539122895653</v>
      </c>
      <c r="I124">
        <v>7.0110000000000001</v>
      </c>
      <c r="J124" s="12">
        <f t="shared" si="23"/>
        <v>7.0110000000000006E-2</v>
      </c>
      <c r="L124">
        <f t="shared" si="14"/>
        <v>-2.3872772165284763E-3</v>
      </c>
      <c r="M124">
        <f t="shared" si="20"/>
        <v>-2.3872772165284763E-3</v>
      </c>
      <c r="N124">
        <f t="shared" si="15"/>
        <v>-6.146087710434448E-4</v>
      </c>
      <c r="O124">
        <f t="shared" si="16"/>
        <v>-2.0541071993560076E-2</v>
      </c>
      <c r="P124">
        <f t="shared" si="17"/>
        <v>-1.7726684454850315E-3</v>
      </c>
      <c r="Q124">
        <f t="shared" si="21"/>
        <v>-1.8768403548075043E-2</v>
      </c>
      <c r="R124">
        <v>5.9226381856314299E-2</v>
      </c>
      <c r="S124">
        <v>0.329688587451482</v>
      </c>
      <c r="T124">
        <v>0.57199399575451604</v>
      </c>
      <c r="U124">
        <v>1.81537947770316E-2</v>
      </c>
    </row>
    <row r="125" spans="2:21" x14ac:dyDescent="0.35">
      <c r="B125" s="6">
        <v>45194</v>
      </c>
      <c r="C125">
        <v>22.730799999999999</v>
      </c>
      <c r="D125">
        <f t="shared" si="18"/>
        <v>5.9213805388424086E-3</v>
      </c>
      <c r="E125">
        <f t="shared" si="13"/>
        <v>1.0059213805388425</v>
      </c>
      <c r="F125" s="7">
        <v>15054.85</v>
      </c>
      <c r="G125">
        <f t="shared" si="19"/>
        <v>5.284665991025359E-3</v>
      </c>
      <c r="H125">
        <f t="shared" si="22"/>
        <v>1.0052846659910253</v>
      </c>
      <c r="I125">
        <v>7.0229999999999997</v>
      </c>
      <c r="J125" s="12">
        <f t="shared" si="23"/>
        <v>7.0230000000000001E-2</v>
      </c>
      <c r="L125">
        <f t="shared" si="14"/>
        <v>5.9213805388424086E-3</v>
      </c>
      <c r="M125" t="str">
        <f t="shared" si="20"/>
        <v/>
      </c>
      <c r="N125">
        <f t="shared" si="15"/>
        <v>5.284665991025359E-3</v>
      </c>
      <c r="O125">
        <f t="shared" si="16"/>
        <v>-4.8549891198435086E-2</v>
      </c>
      <c r="P125">
        <f t="shared" si="17"/>
        <v>6.3671454781704957E-4</v>
      </c>
      <c r="Q125">
        <f t="shared" si="21"/>
        <v>-4.9186605746252138E-2</v>
      </c>
      <c r="R125">
        <v>0.28708816203790699</v>
      </c>
      <c r="S125">
        <v>0.48626666624807002</v>
      </c>
      <c r="T125">
        <v>0.42534479587259499</v>
      </c>
      <c r="U125">
        <v>5.4471271737277498E-2</v>
      </c>
    </row>
    <row r="126" spans="2:21" x14ac:dyDescent="0.35">
      <c r="B126" s="6">
        <v>45191</v>
      </c>
      <c r="C126">
        <v>22.596599999999999</v>
      </c>
      <c r="D126">
        <f t="shared" si="18"/>
        <v>4.3378763677245327E-4</v>
      </c>
      <c r="E126">
        <f t="shared" si="13"/>
        <v>1.0004337876367724</v>
      </c>
      <c r="F126" s="7">
        <v>14975.5</v>
      </c>
      <c r="G126">
        <f t="shared" si="19"/>
        <v>-1.0278179131110404E-3</v>
      </c>
      <c r="H126">
        <f t="shared" si="22"/>
        <v>0.99897218208688898</v>
      </c>
      <c r="I126">
        <v>7.0439999999999996</v>
      </c>
      <c r="J126" s="12">
        <f t="shared" si="23"/>
        <v>7.0440000000000003E-2</v>
      </c>
      <c r="L126">
        <f t="shared" si="14"/>
        <v>4.3378763677245327E-4</v>
      </c>
      <c r="M126" t="str">
        <f t="shared" si="20"/>
        <v/>
      </c>
      <c r="N126">
        <f t="shared" si="15"/>
        <v>-1.0278179131110404E-3</v>
      </c>
      <c r="O126">
        <f t="shared" si="16"/>
        <v>-1.7720007140214749E-2</v>
      </c>
      <c r="P126">
        <f t="shared" si="17"/>
        <v>1.4616055498834937E-3</v>
      </c>
      <c r="Q126">
        <f t="shared" si="21"/>
        <v>-1.9181612690098243E-2</v>
      </c>
      <c r="R126">
        <v>0.46734517330686598</v>
      </c>
      <c r="S126">
        <v>-6.6160416230265404E-2</v>
      </c>
      <c r="T126">
        <v>6.6404124612606794E-2</v>
      </c>
      <c r="U126">
        <v>1.8153794776987201E-2</v>
      </c>
    </row>
    <row r="127" spans="2:21" x14ac:dyDescent="0.35">
      <c r="B127" s="6">
        <v>45190</v>
      </c>
      <c r="C127">
        <v>22.5868</v>
      </c>
      <c r="D127">
        <f t="shared" si="18"/>
        <v>-8.8464751587945447E-3</v>
      </c>
      <c r="E127">
        <f t="shared" si="13"/>
        <v>0.99115352484120545</v>
      </c>
      <c r="F127" s="7">
        <v>14990.9</v>
      </c>
      <c r="G127">
        <f t="shared" si="19"/>
        <v>-8.6477690890286747E-3</v>
      </c>
      <c r="H127">
        <f t="shared" si="22"/>
        <v>0.99135223091097135</v>
      </c>
      <c r="I127">
        <v>7.0419999999999998</v>
      </c>
      <c r="J127" s="12">
        <f t="shared" si="23"/>
        <v>7.0419999999999996E-2</v>
      </c>
      <c r="L127">
        <f t="shared" si="14"/>
        <v>-8.8464751587945447E-3</v>
      </c>
      <c r="M127">
        <f t="shared" si="20"/>
        <v>-8.8464751587945447E-3</v>
      </c>
      <c r="N127">
        <f t="shared" si="15"/>
        <v>-8.6477690890286747E-3</v>
      </c>
      <c r="O127">
        <f t="shared" si="16"/>
        <v>-2.7000269935826146E-2</v>
      </c>
      <c r="P127">
        <f t="shared" si="17"/>
        <v>-1.9870606976587005E-4</v>
      </c>
      <c r="Q127">
        <f t="shared" si="21"/>
        <v>-2.6801563866060273E-2</v>
      </c>
      <c r="R127">
        <v>2.70890857650086E-2</v>
      </c>
      <c r="S127">
        <v>-0.58392970608569505</v>
      </c>
      <c r="T127">
        <v>-0.59332181906819303</v>
      </c>
      <c r="U127">
        <v>1.81537947770316E-2</v>
      </c>
    </row>
    <row r="128" spans="2:21" x14ac:dyDescent="0.35">
      <c r="B128" s="6">
        <v>45189</v>
      </c>
      <c r="C128">
        <v>22.787500000000001</v>
      </c>
      <c r="D128">
        <f t="shared" si="18"/>
        <v>-6.6874083360544522E-3</v>
      </c>
      <c r="E128">
        <f t="shared" si="13"/>
        <v>0.99331259166394559</v>
      </c>
      <c r="F128" s="7">
        <v>15121.1</v>
      </c>
      <c r="G128">
        <f t="shared" si="19"/>
        <v>-3.1396785421246168E-3</v>
      </c>
      <c r="H128">
        <f t="shared" si="22"/>
        <v>0.9968603214578754</v>
      </c>
      <c r="I128">
        <v>7.0460000000000003</v>
      </c>
      <c r="J128" s="12">
        <f t="shared" si="23"/>
        <v>7.0460000000000009E-2</v>
      </c>
      <c r="L128">
        <f t="shared" si="14"/>
        <v>-6.6874083360544522E-3</v>
      </c>
      <c r="M128">
        <f t="shared" si="20"/>
        <v>-6.6874083360544522E-3</v>
      </c>
      <c r="N128">
        <f t="shared" si="15"/>
        <v>-3.1396785421246168E-3</v>
      </c>
      <c r="O128">
        <f t="shared" si="16"/>
        <v>-4.2960357620087451E-2</v>
      </c>
      <c r="P128">
        <f t="shared" si="17"/>
        <v>-3.5477297939298354E-3</v>
      </c>
      <c r="Q128">
        <f t="shared" si="21"/>
        <v>-3.9412627826157613E-2</v>
      </c>
      <c r="R128">
        <v>0.13642917888667699</v>
      </c>
      <c r="S128">
        <v>0.45008087309150702</v>
      </c>
      <c r="T128">
        <v>0.18585939227850901</v>
      </c>
      <c r="U128">
        <v>3.6272949284032997E-2</v>
      </c>
    </row>
    <row r="129" spans="2:21" x14ac:dyDescent="0.35">
      <c r="B129" s="6">
        <v>45187</v>
      </c>
      <c r="C129">
        <v>22.9404</v>
      </c>
      <c r="D129">
        <f t="shared" si="18"/>
        <v>-2.033640676925348E-3</v>
      </c>
      <c r="E129">
        <f t="shared" si="13"/>
        <v>0.99796635932307465</v>
      </c>
      <c r="F129" s="7">
        <v>15168.65</v>
      </c>
      <c r="G129">
        <f t="shared" si="19"/>
        <v>-3.556936890648503E-3</v>
      </c>
      <c r="H129">
        <f t="shared" si="22"/>
        <v>0.99644306310935149</v>
      </c>
      <c r="I129">
        <v>7.0339999999999998</v>
      </c>
      <c r="J129" s="12">
        <f t="shared" si="23"/>
        <v>7.034E-2</v>
      </c>
      <c r="L129">
        <f t="shared" si="14"/>
        <v>-2.033640676925348E-3</v>
      </c>
      <c r="M129">
        <f t="shared" si="20"/>
        <v>-2.033640676925348E-3</v>
      </c>
      <c r="N129">
        <f t="shared" si="15"/>
        <v>-3.556936890648503E-3</v>
      </c>
      <c r="O129">
        <f t="shared" si="16"/>
        <v>-5.6447998280441447E-2</v>
      </c>
      <c r="P129">
        <f t="shared" si="17"/>
        <v>1.523296213723155E-3</v>
      </c>
      <c r="Q129">
        <f t="shared" si="21"/>
        <v>-5.7971294494164605E-2</v>
      </c>
      <c r="R129">
        <v>-0.35064390065914203</v>
      </c>
      <c r="S129">
        <v>2.82109549766929E-2</v>
      </c>
      <c r="T129">
        <v>-0.33951674211587501</v>
      </c>
      <c r="U129">
        <v>5.4414357603516102E-2</v>
      </c>
    </row>
    <row r="130" spans="2:21" x14ac:dyDescent="0.35">
      <c r="B130" s="6">
        <v>45184</v>
      </c>
      <c r="C130">
        <v>22.987100000000002</v>
      </c>
      <c r="D130">
        <f t="shared" si="18"/>
        <v>-1.9139338794253247E-4</v>
      </c>
      <c r="E130">
        <f t="shared" si="13"/>
        <v>0.9998086066120575</v>
      </c>
      <c r="F130" s="7">
        <v>15222.7</v>
      </c>
      <c r="G130">
        <f t="shared" si="19"/>
        <v>1.2193179575438161E-3</v>
      </c>
      <c r="H130">
        <f t="shared" si="22"/>
        <v>1.0012193179575437</v>
      </c>
      <c r="I130">
        <v>7.1120000000000001</v>
      </c>
      <c r="J130" s="12">
        <f t="shared" si="23"/>
        <v>7.1120000000000003E-2</v>
      </c>
      <c r="L130">
        <f t="shared" si="14"/>
        <v>-1.9139338794253247E-4</v>
      </c>
      <c r="M130">
        <f t="shared" si="20"/>
        <v>-1.9139338794253247E-4</v>
      </c>
      <c r="N130">
        <f t="shared" si="15"/>
        <v>1.2193179575438161E-3</v>
      </c>
      <c r="O130">
        <f t="shared" si="16"/>
        <v>-1.8326223669577833E-2</v>
      </c>
      <c r="P130">
        <f t="shared" si="17"/>
        <v>-1.4107113454863486E-3</v>
      </c>
      <c r="Q130">
        <f t="shared" si="21"/>
        <v>-1.6915512324091483E-2</v>
      </c>
      <c r="R130">
        <v>0.70502416882667296</v>
      </c>
      <c r="S130">
        <v>-0.31528352642638002</v>
      </c>
      <c r="T130">
        <v>0.30052661948585202</v>
      </c>
      <c r="U130">
        <v>1.81348302816353E-2</v>
      </c>
    </row>
    <row r="131" spans="2:21" x14ac:dyDescent="0.35">
      <c r="B131" s="6">
        <v>45183</v>
      </c>
      <c r="C131">
        <v>22.991499999999998</v>
      </c>
      <c r="D131">
        <f t="shared" si="18"/>
        <v>1.1403749384101986E-2</v>
      </c>
      <c r="E131">
        <f t="shared" ref="E131:E194" si="24">1+D131</f>
        <v>1.0114037493841019</v>
      </c>
      <c r="F131" s="7">
        <v>15204.15</v>
      </c>
      <c r="G131">
        <f t="shared" si="19"/>
        <v>9.2904985382735381E-3</v>
      </c>
      <c r="H131">
        <f t="shared" si="22"/>
        <v>1.0092904985382736</v>
      </c>
      <c r="I131">
        <v>7.0970000000000004</v>
      </c>
      <c r="J131" s="12">
        <f t="shared" si="23"/>
        <v>7.0970000000000005E-2</v>
      </c>
      <c r="L131">
        <f t="shared" ref="L131:L194" si="25">D131</f>
        <v>1.1403749384101986E-2</v>
      </c>
      <c r="M131" t="str">
        <f t="shared" si="20"/>
        <v/>
      </c>
      <c r="N131">
        <f t="shared" ref="N131:N194" si="26">G131</f>
        <v>9.2904985382735381E-3</v>
      </c>
      <c r="O131">
        <f t="shared" ref="O131:O194" si="27">L131-U131</f>
        <v>-6.7310808975777157E-3</v>
      </c>
      <c r="P131">
        <f t="shared" ref="P131:P194" si="28">L131-N131</f>
        <v>2.1132508458284478E-3</v>
      </c>
      <c r="Q131">
        <f t="shared" si="21"/>
        <v>-8.8443317434061634E-3</v>
      </c>
      <c r="R131">
        <v>0.22226783331103001</v>
      </c>
      <c r="S131">
        <v>0.92503865310815703</v>
      </c>
      <c r="T131">
        <v>0.40892805280532402</v>
      </c>
      <c r="U131">
        <v>1.8134830281679701E-2</v>
      </c>
    </row>
    <row r="132" spans="2:21" x14ac:dyDescent="0.35">
      <c r="B132" s="6">
        <v>45182</v>
      </c>
      <c r="C132">
        <v>22.730799999999999</v>
      </c>
      <c r="D132">
        <f t="shared" ref="D132:D195" si="29">LN(C132/C133)</f>
        <v>4.8509960271039959E-3</v>
      </c>
      <c r="E132">
        <f t="shared" si="24"/>
        <v>1.0048509960271039</v>
      </c>
      <c r="F132" s="7">
        <v>15063.55</v>
      </c>
      <c r="G132">
        <f t="shared" ref="G132:G195" si="30">LN(F132/F133)</f>
        <v>1.2255615784384454E-3</v>
      </c>
      <c r="H132">
        <f t="shared" si="22"/>
        <v>1.0012255615784384</v>
      </c>
      <c r="I132">
        <v>7.1120000000000001</v>
      </c>
      <c r="J132" s="12">
        <f t="shared" si="23"/>
        <v>7.1120000000000003E-2</v>
      </c>
      <c r="L132">
        <f t="shared" si="25"/>
        <v>4.8509960271039959E-3</v>
      </c>
      <c r="M132" t="str">
        <f t="shared" ref="M132:M195" si="31">IF(L132&lt;0,L132,"")</f>
        <v/>
      </c>
      <c r="N132">
        <f t="shared" si="26"/>
        <v>1.2255615784384454E-3</v>
      </c>
      <c r="O132">
        <f t="shared" si="27"/>
        <v>-1.3162584297967406E-2</v>
      </c>
      <c r="P132">
        <f t="shared" si="28"/>
        <v>3.6254344486655503E-3</v>
      </c>
      <c r="Q132">
        <f t="shared" ref="Q132:Q195" si="32">N132-U132</f>
        <v>-1.6788018746632955E-2</v>
      </c>
      <c r="R132">
        <v>0.49791430954169202</v>
      </c>
      <c r="S132">
        <v>1.7588781439485699</v>
      </c>
      <c r="T132">
        <v>0.101749437898357</v>
      </c>
      <c r="U132">
        <v>1.8013580325071402E-2</v>
      </c>
    </row>
    <row r="133" spans="2:21" x14ac:dyDescent="0.35">
      <c r="B133" s="6">
        <v>45181</v>
      </c>
      <c r="C133">
        <v>22.620799999999999</v>
      </c>
      <c r="D133">
        <f t="shared" si="29"/>
        <v>-3.2733064998203595E-2</v>
      </c>
      <c r="E133">
        <f t="shared" si="24"/>
        <v>0.96726693500179639</v>
      </c>
      <c r="F133" s="7">
        <v>15045.1</v>
      </c>
      <c r="G133">
        <f t="shared" si="30"/>
        <v>-3.0103746212798658E-2</v>
      </c>
      <c r="H133">
        <f t="shared" si="22"/>
        <v>0.96989625378720135</v>
      </c>
      <c r="I133">
        <v>7.1130000000000004</v>
      </c>
      <c r="J133" s="12">
        <f t="shared" si="23"/>
        <v>7.1129999999999999E-2</v>
      </c>
      <c r="L133">
        <f t="shared" si="25"/>
        <v>-3.2733064998203595E-2</v>
      </c>
      <c r="M133">
        <f t="shared" si="31"/>
        <v>-3.2733064998203595E-2</v>
      </c>
      <c r="N133">
        <f t="shared" si="26"/>
        <v>-3.0103746212798658E-2</v>
      </c>
      <c r="O133">
        <f t="shared" si="27"/>
        <v>-5.0746645323230595E-2</v>
      </c>
      <c r="P133">
        <f t="shared" si="28"/>
        <v>-2.6293187854049375E-3</v>
      </c>
      <c r="Q133">
        <f t="shared" si="32"/>
        <v>-4.8117326537825661E-2</v>
      </c>
      <c r="R133">
        <v>-2.4363699951676798</v>
      </c>
      <c r="S133">
        <v>-2.6974174353742102</v>
      </c>
      <c r="T133">
        <v>-0.88136078300866705</v>
      </c>
      <c r="U133">
        <v>1.8013580325027E-2</v>
      </c>
    </row>
    <row r="134" spans="2:21" x14ac:dyDescent="0.35">
      <c r="B134" s="6">
        <v>45180</v>
      </c>
      <c r="C134">
        <v>23.3735</v>
      </c>
      <c r="D134">
        <f t="shared" si="29"/>
        <v>9.8846175653530301E-3</v>
      </c>
      <c r="E134">
        <f t="shared" si="24"/>
        <v>1.0098846175653531</v>
      </c>
      <c r="F134" s="7">
        <v>15504.9</v>
      </c>
      <c r="G134">
        <f t="shared" si="30"/>
        <v>1.0623860901934673E-2</v>
      </c>
      <c r="H134">
        <f t="shared" ref="H134:H196" si="33">1+G134</f>
        <v>1.0106238609019347</v>
      </c>
      <c r="I134">
        <v>7.093</v>
      </c>
      <c r="J134" s="12">
        <f t="shared" si="23"/>
        <v>7.0929999999999993E-2</v>
      </c>
      <c r="L134">
        <f t="shared" si="25"/>
        <v>9.8846175653530301E-3</v>
      </c>
      <c r="M134" t="str">
        <f t="shared" si="31"/>
        <v/>
      </c>
      <c r="N134">
        <f t="shared" si="26"/>
        <v>1.0623860901934673E-2</v>
      </c>
      <c r="O134">
        <f t="shared" si="27"/>
        <v>-4.4165858666706276E-2</v>
      </c>
      <c r="P134">
        <f t="shared" si="28"/>
        <v>-7.392433365816433E-4</v>
      </c>
      <c r="Q134">
        <f t="shared" si="32"/>
        <v>-4.3426615330124631E-2</v>
      </c>
      <c r="R134">
        <v>-0.79498683881227294</v>
      </c>
      <c r="S134">
        <v>0.34702559252359799</v>
      </c>
      <c r="T134">
        <v>-0.49535796554454098</v>
      </c>
      <c r="U134">
        <v>5.4050476232059302E-2</v>
      </c>
    </row>
    <row r="135" spans="2:21" x14ac:dyDescent="0.35">
      <c r="B135" s="6">
        <v>45177</v>
      </c>
      <c r="C135">
        <v>23.143599999999999</v>
      </c>
      <c r="D135">
        <f t="shared" si="29"/>
        <v>7.921159917462485E-3</v>
      </c>
      <c r="E135">
        <f t="shared" si="24"/>
        <v>1.0079211599174625</v>
      </c>
      <c r="F135" s="7">
        <v>15341.05</v>
      </c>
      <c r="G135">
        <f t="shared" si="30"/>
        <v>9.2335247767656812E-3</v>
      </c>
      <c r="H135">
        <f t="shared" si="33"/>
        <v>1.0092335247767656</v>
      </c>
      <c r="I135">
        <v>7.1269999999999998</v>
      </c>
      <c r="J135" s="12">
        <f t="shared" si="23"/>
        <v>7.127E-2</v>
      </c>
      <c r="L135">
        <f t="shared" si="25"/>
        <v>7.921159917462485E-3</v>
      </c>
      <c r="M135" t="str">
        <f t="shared" si="31"/>
        <v/>
      </c>
      <c r="N135">
        <f t="shared" si="26"/>
        <v>9.2335247767656812E-3</v>
      </c>
      <c r="O135">
        <f t="shared" si="27"/>
        <v>-1.0092420407608917E-2</v>
      </c>
      <c r="P135">
        <f t="shared" si="28"/>
        <v>-1.3123648593031962E-3</v>
      </c>
      <c r="Q135">
        <f t="shared" si="32"/>
        <v>-8.7800555483057204E-3</v>
      </c>
      <c r="R135">
        <v>-0.28909069701540402</v>
      </c>
      <c r="S135">
        <v>0.38844800545492197</v>
      </c>
      <c r="T135">
        <v>0.4572044460186</v>
      </c>
      <c r="U135">
        <v>1.8013580325071402E-2</v>
      </c>
    </row>
    <row r="136" spans="2:21" x14ac:dyDescent="0.35">
      <c r="B136" s="6">
        <v>45176</v>
      </c>
      <c r="C136">
        <v>22.960999999999999</v>
      </c>
      <c r="D136">
        <f t="shared" si="29"/>
        <v>5.8311750015278612E-3</v>
      </c>
      <c r="E136">
        <f t="shared" si="24"/>
        <v>1.0058311750015279</v>
      </c>
      <c r="F136" s="7">
        <v>15200.05</v>
      </c>
      <c r="G136">
        <f t="shared" si="30"/>
        <v>6.3357975414829936E-3</v>
      </c>
      <c r="H136">
        <f t="shared" si="33"/>
        <v>1.0063357975414831</v>
      </c>
      <c r="I136">
        <v>7.0609999999999999</v>
      </c>
      <c r="J136" s="12">
        <f t="shared" si="23"/>
        <v>7.0610000000000006E-2</v>
      </c>
      <c r="L136">
        <f t="shared" si="25"/>
        <v>5.8311750015278612E-3</v>
      </c>
      <c r="M136" t="str">
        <f t="shared" si="31"/>
        <v/>
      </c>
      <c r="N136">
        <f t="shared" si="26"/>
        <v>6.3357975414829936E-3</v>
      </c>
      <c r="O136">
        <f t="shared" si="27"/>
        <v>-1.2182405323543539E-2</v>
      </c>
      <c r="P136">
        <f t="shared" si="28"/>
        <v>-5.046225399551324E-4</v>
      </c>
      <c r="Q136">
        <f t="shared" si="32"/>
        <v>-1.1677782783588407E-2</v>
      </c>
      <c r="R136">
        <v>0.17417989415093901</v>
      </c>
      <c r="S136">
        <v>0.17212555390118101</v>
      </c>
      <c r="T136">
        <v>9.63410479002835E-2</v>
      </c>
      <c r="U136">
        <v>1.8013580325071402E-2</v>
      </c>
    </row>
    <row r="137" spans="2:21" x14ac:dyDescent="0.35">
      <c r="B137" s="6">
        <v>45175</v>
      </c>
      <c r="C137">
        <v>22.827500000000001</v>
      </c>
      <c r="D137">
        <f t="shared" si="29"/>
        <v>-1.3789633695530479E-3</v>
      </c>
      <c r="E137">
        <f t="shared" si="24"/>
        <v>0.99862103663044699</v>
      </c>
      <c r="F137" s="7">
        <v>15104.05</v>
      </c>
      <c r="G137">
        <f t="shared" si="30"/>
        <v>2.2181941672977707E-4</v>
      </c>
      <c r="H137">
        <f t="shared" si="33"/>
        <v>1.0002218194167298</v>
      </c>
      <c r="I137">
        <v>7.1070000000000002</v>
      </c>
      <c r="J137" s="12">
        <f t="shared" si="23"/>
        <v>7.1070000000000008E-2</v>
      </c>
      <c r="L137">
        <f t="shared" si="25"/>
        <v>-1.3789633695530479E-3</v>
      </c>
      <c r="M137">
        <f t="shared" si="31"/>
        <v>-1.3789633695530479E-3</v>
      </c>
      <c r="N137">
        <f t="shared" si="26"/>
        <v>2.2181941672977707E-4</v>
      </c>
      <c r="O137">
        <f t="shared" si="27"/>
        <v>-1.9449971066859747E-2</v>
      </c>
      <c r="P137">
        <f t="shared" si="28"/>
        <v>-1.6007827862828249E-3</v>
      </c>
      <c r="Q137">
        <f t="shared" si="32"/>
        <v>-1.7849188280576921E-2</v>
      </c>
      <c r="R137">
        <v>0.190080837589091</v>
      </c>
      <c r="S137">
        <v>-0.31008268428820401</v>
      </c>
      <c r="T137">
        <v>-1.2353544286448599</v>
      </c>
      <c r="U137">
        <v>1.8071007697306699E-2</v>
      </c>
    </row>
    <row r="138" spans="2:21" x14ac:dyDescent="0.35">
      <c r="B138" s="6">
        <v>45174</v>
      </c>
      <c r="C138">
        <v>22.859000000000002</v>
      </c>
      <c r="D138">
        <f t="shared" si="29"/>
        <v>7.0020150648575962E-3</v>
      </c>
      <c r="E138">
        <f t="shared" si="24"/>
        <v>1.0070020150648575</v>
      </c>
      <c r="F138" s="7">
        <v>15100.7</v>
      </c>
      <c r="G138">
        <f t="shared" si="30"/>
        <v>1.103030085917979E-2</v>
      </c>
      <c r="H138">
        <f t="shared" si="33"/>
        <v>1.0110303008591799</v>
      </c>
      <c r="I138">
        <v>7.1340000000000003</v>
      </c>
      <c r="J138" s="12">
        <f t="shared" ref="J138:J201" si="34">I138/100</f>
        <v>7.1340000000000001E-2</v>
      </c>
      <c r="L138">
        <f t="shared" si="25"/>
        <v>7.0020150648575962E-3</v>
      </c>
      <c r="M138" t="str">
        <f t="shared" si="31"/>
        <v/>
      </c>
      <c r="N138">
        <f t="shared" si="26"/>
        <v>1.103030085917979E-2</v>
      </c>
      <c r="O138">
        <f t="shared" si="27"/>
        <v>-1.1068992632404705E-2</v>
      </c>
      <c r="P138">
        <f t="shared" si="28"/>
        <v>-4.0282857943221935E-3</v>
      </c>
      <c r="Q138">
        <f t="shared" si="32"/>
        <v>-7.0407068380825104E-3</v>
      </c>
      <c r="R138">
        <v>0.126898613985515</v>
      </c>
      <c r="S138">
        <v>0.16660436481441601</v>
      </c>
      <c r="T138">
        <v>0.23851330324706799</v>
      </c>
      <c r="U138">
        <v>1.80710076972623E-2</v>
      </c>
    </row>
    <row r="139" spans="2:21" x14ac:dyDescent="0.35">
      <c r="B139" s="6">
        <v>45173</v>
      </c>
      <c r="C139">
        <v>22.6995</v>
      </c>
      <c r="D139">
        <f t="shared" si="29"/>
        <v>7.5706011647251352E-3</v>
      </c>
      <c r="E139">
        <f t="shared" si="24"/>
        <v>1.0075706011647252</v>
      </c>
      <c r="F139" s="7">
        <v>14935.05</v>
      </c>
      <c r="G139">
        <f t="shared" si="30"/>
        <v>8.3980429830004498E-3</v>
      </c>
      <c r="H139">
        <f t="shared" si="33"/>
        <v>1.0083980429830004</v>
      </c>
      <c r="I139">
        <v>7.0979999999999999</v>
      </c>
      <c r="J139" s="12">
        <f t="shared" si="34"/>
        <v>7.0980000000000001E-2</v>
      </c>
      <c r="L139">
        <f t="shared" si="25"/>
        <v>7.5706011647251352E-3</v>
      </c>
      <c r="M139" t="str">
        <f t="shared" si="31"/>
        <v/>
      </c>
      <c r="N139">
        <f t="shared" si="26"/>
        <v>8.3980429830004498E-3</v>
      </c>
      <c r="O139">
        <f t="shared" si="27"/>
        <v>-4.6652219356862666E-2</v>
      </c>
      <c r="P139">
        <f t="shared" si="28"/>
        <v>-8.2744181827531463E-4</v>
      </c>
      <c r="Q139">
        <f t="shared" si="32"/>
        <v>-4.5824777538587352E-2</v>
      </c>
      <c r="R139">
        <v>-5.6747560061543002E-2</v>
      </c>
      <c r="S139">
        <v>1.2196120267742501</v>
      </c>
      <c r="T139">
        <v>0.12619134077438399</v>
      </c>
      <c r="U139">
        <v>5.4222820521587799E-2</v>
      </c>
    </row>
    <row r="140" spans="2:21" x14ac:dyDescent="0.35">
      <c r="B140" s="6">
        <v>45170</v>
      </c>
      <c r="C140">
        <v>22.528300000000002</v>
      </c>
      <c r="D140">
        <f t="shared" si="29"/>
        <v>1.1495893258206059E-2</v>
      </c>
      <c r="E140">
        <f t="shared" si="24"/>
        <v>1.0114958932582061</v>
      </c>
      <c r="F140" s="7">
        <v>14810.15</v>
      </c>
      <c r="G140">
        <f t="shared" si="30"/>
        <v>7.8837176223948546E-3</v>
      </c>
      <c r="H140">
        <f t="shared" si="33"/>
        <v>1.0078837176223949</v>
      </c>
      <c r="I140">
        <v>7.0949999999999998</v>
      </c>
      <c r="J140" s="12">
        <f t="shared" si="34"/>
        <v>7.0949999999999999E-2</v>
      </c>
      <c r="L140">
        <f t="shared" si="25"/>
        <v>1.1495893258206059E-2</v>
      </c>
      <c r="M140" t="str">
        <f t="shared" si="31"/>
        <v/>
      </c>
      <c r="N140">
        <f t="shared" si="26"/>
        <v>7.8837176223948546E-3</v>
      </c>
      <c r="O140">
        <f t="shared" si="27"/>
        <v>-6.575114439056241E-3</v>
      </c>
      <c r="P140">
        <f t="shared" si="28"/>
        <v>3.6121756358112045E-3</v>
      </c>
      <c r="Q140">
        <f t="shared" si="32"/>
        <v>-1.0187290074867445E-2</v>
      </c>
      <c r="R140">
        <v>-0.79903643183169004</v>
      </c>
      <c r="S140">
        <v>1.69106421814724</v>
      </c>
      <c r="T140">
        <v>0.34880498871117099</v>
      </c>
      <c r="U140">
        <v>1.80710076972623E-2</v>
      </c>
    </row>
    <row r="141" spans="2:21" x14ac:dyDescent="0.35">
      <c r="B141" s="6">
        <v>45169</v>
      </c>
      <c r="C141">
        <v>22.270800000000001</v>
      </c>
      <c r="D141">
        <f t="shared" si="29"/>
        <v>3.2426747850663614E-3</v>
      </c>
      <c r="E141">
        <f t="shared" si="24"/>
        <v>1.0032426747850665</v>
      </c>
      <c r="F141" s="7">
        <v>14693.85</v>
      </c>
      <c r="G141">
        <f t="shared" si="30"/>
        <v>2.6849952924156927E-3</v>
      </c>
      <c r="H141">
        <f t="shared" si="33"/>
        <v>1.0026849952924157</v>
      </c>
      <c r="I141">
        <v>7.0030000000000001</v>
      </c>
      <c r="J141" s="12">
        <f t="shared" si="34"/>
        <v>7.0029999999999995E-2</v>
      </c>
      <c r="L141">
        <f t="shared" si="25"/>
        <v>3.2426747850663614E-3</v>
      </c>
      <c r="M141" t="str">
        <f t="shared" si="31"/>
        <v/>
      </c>
      <c r="N141">
        <f t="shared" si="26"/>
        <v>2.6849952924156927E-3</v>
      </c>
      <c r="O141">
        <f t="shared" si="27"/>
        <v>-1.4828332912240337E-2</v>
      </c>
      <c r="P141">
        <f t="shared" si="28"/>
        <v>5.5767949265066868E-4</v>
      </c>
      <c r="Q141">
        <f t="shared" si="32"/>
        <v>-1.5386012404891005E-2</v>
      </c>
      <c r="R141">
        <v>1.1952207973939799</v>
      </c>
      <c r="S141">
        <v>0.136744149005286</v>
      </c>
      <c r="T141">
        <v>1.1854697036322901</v>
      </c>
      <c r="U141">
        <v>1.8071007697306699E-2</v>
      </c>
    </row>
    <row r="142" spans="2:21" x14ac:dyDescent="0.35">
      <c r="B142" s="6">
        <v>45168</v>
      </c>
      <c r="C142">
        <v>22.198699999999999</v>
      </c>
      <c r="D142">
        <f t="shared" si="29"/>
        <v>7.9145823613371441E-3</v>
      </c>
      <c r="E142">
        <f t="shared" si="24"/>
        <v>1.0079145823613371</v>
      </c>
      <c r="F142" s="7">
        <v>14654.45</v>
      </c>
      <c r="G142">
        <f t="shared" si="30"/>
        <v>6.5140789155703049E-3</v>
      </c>
      <c r="H142">
        <f t="shared" si="33"/>
        <v>1.0065140789155702</v>
      </c>
      <c r="I142">
        <v>7.0220000000000002</v>
      </c>
      <c r="J142" s="12">
        <f t="shared" si="34"/>
        <v>7.0220000000000005E-2</v>
      </c>
      <c r="L142">
        <f t="shared" si="25"/>
        <v>7.9145823613371441E-3</v>
      </c>
      <c r="M142" t="str">
        <f t="shared" si="31"/>
        <v/>
      </c>
      <c r="N142">
        <f t="shared" si="26"/>
        <v>6.5140789155703049E-3</v>
      </c>
      <c r="O142">
        <f t="shared" si="27"/>
        <v>-1.0244593993344656E-2</v>
      </c>
      <c r="P142">
        <f t="shared" si="28"/>
        <v>1.4005034457668392E-3</v>
      </c>
      <c r="Q142">
        <f t="shared" si="32"/>
        <v>-1.1645097439111496E-2</v>
      </c>
      <c r="R142">
        <v>0.49091059610240101</v>
      </c>
      <c r="S142">
        <v>-0.13117059615038701</v>
      </c>
      <c r="T142">
        <v>-0.34006167246473101</v>
      </c>
      <c r="U142">
        <v>1.81591763546818E-2</v>
      </c>
    </row>
    <row r="143" spans="2:21" x14ac:dyDescent="0.35">
      <c r="B143" s="6">
        <v>45167</v>
      </c>
      <c r="C143">
        <v>22.023700000000002</v>
      </c>
      <c r="D143">
        <f t="shared" si="29"/>
        <v>5.0710232485155007E-3</v>
      </c>
      <c r="E143">
        <f t="shared" si="24"/>
        <v>1.0050710232485156</v>
      </c>
      <c r="F143" s="7">
        <v>14559.3</v>
      </c>
      <c r="G143">
        <f t="shared" si="30"/>
        <v>3.9020209925527453E-3</v>
      </c>
      <c r="H143">
        <f t="shared" si="33"/>
        <v>1.0039020209925527</v>
      </c>
      <c r="I143">
        <v>7.0149999999999997</v>
      </c>
      <c r="J143" s="12">
        <f t="shared" si="34"/>
        <v>7.014999999999999E-2</v>
      </c>
      <c r="L143">
        <f t="shared" si="25"/>
        <v>5.0710232485155007E-3</v>
      </c>
      <c r="M143" t="str">
        <f t="shared" si="31"/>
        <v/>
      </c>
      <c r="N143">
        <f t="shared" si="26"/>
        <v>3.9020209925527453E-3</v>
      </c>
      <c r="O143">
        <f t="shared" si="27"/>
        <v>-1.30881531061663E-2</v>
      </c>
      <c r="P143">
        <f t="shared" si="28"/>
        <v>1.1690022559627555E-3</v>
      </c>
      <c r="Q143">
        <f t="shared" si="32"/>
        <v>-1.4257155362129055E-2</v>
      </c>
      <c r="R143">
        <v>0.33918472519378601</v>
      </c>
      <c r="S143">
        <v>0.28287779824513998</v>
      </c>
      <c r="T143">
        <v>-0.715389730718752</v>
      </c>
      <c r="U143">
        <v>1.81591763546818E-2</v>
      </c>
    </row>
    <row r="144" spans="2:21" x14ac:dyDescent="0.35">
      <c r="B144" s="6">
        <v>45166</v>
      </c>
      <c r="C144">
        <v>21.912299999999998</v>
      </c>
      <c r="D144">
        <f t="shared" si="29"/>
        <v>9.3718734013018192E-3</v>
      </c>
      <c r="E144">
        <f t="shared" si="24"/>
        <v>1.0093718734013017</v>
      </c>
      <c r="F144" s="7">
        <v>14502.6</v>
      </c>
      <c r="G144">
        <f t="shared" si="30"/>
        <v>4.2807973951752201E-3</v>
      </c>
      <c r="H144">
        <f t="shared" si="33"/>
        <v>1.0042807973951753</v>
      </c>
      <c r="I144">
        <v>7.0110000000000001</v>
      </c>
      <c r="J144" s="12">
        <f t="shared" si="34"/>
        <v>7.0110000000000006E-2</v>
      </c>
      <c r="L144">
        <f t="shared" si="25"/>
        <v>9.3718734013018192E-3</v>
      </c>
      <c r="M144" t="str">
        <f t="shared" si="31"/>
        <v/>
      </c>
      <c r="N144">
        <f t="shared" si="26"/>
        <v>4.2807973951752201E-3</v>
      </c>
      <c r="O144">
        <f t="shared" si="27"/>
        <v>-4.5115548932080578E-2</v>
      </c>
      <c r="P144">
        <f t="shared" si="28"/>
        <v>5.0910760061265992E-3</v>
      </c>
      <c r="Q144">
        <f t="shared" si="32"/>
        <v>-5.0206624938207177E-2</v>
      </c>
      <c r="R144">
        <v>0.38633928498721398</v>
      </c>
      <c r="S144">
        <v>0.85509545872426396</v>
      </c>
      <c r="T144">
        <v>7.5755736263016807E-2</v>
      </c>
      <c r="U144">
        <v>5.4487422333382399E-2</v>
      </c>
    </row>
    <row r="145" spans="2:21" x14ac:dyDescent="0.35">
      <c r="B145" s="6">
        <v>45163</v>
      </c>
      <c r="C145">
        <v>21.707899999999999</v>
      </c>
      <c r="D145">
        <f t="shared" si="29"/>
        <v>-7.2978283628076712E-3</v>
      </c>
      <c r="E145">
        <f t="shared" si="24"/>
        <v>0.99270217163719232</v>
      </c>
      <c r="F145" s="7">
        <v>14440.65</v>
      </c>
      <c r="G145">
        <f t="shared" si="30"/>
        <v>-7.3960700739561175E-3</v>
      </c>
      <c r="H145">
        <f t="shared" si="33"/>
        <v>0.99260392992604385</v>
      </c>
      <c r="I145">
        <v>7.0979999999999999</v>
      </c>
      <c r="J145" s="12">
        <f t="shared" si="34"/>
        <v>7.0980000000000001E-2</v>
      </c>
      <c r="L145">
        <f t="shared" si="25"/>
        <v>-7.2978283628076712E-3</v>
      </c>
      <c r="M145">
        <f t="shared" si="31"/>
        <v>-7.2978283628076712E-3</v>
      </c>
      <c r="N145">
        <f t="shared" si="26"/>
        <v>-7.3960700739561175E-3</v>
      </c>
      <c r="O145">
        <f t="shared" si="27"/>
        <v>-2.5457004717489472E-2</v>
      </c>
      <c r="P145">
        <f t="shared" si="28"/>
        <v>9.8241711148446334E-5</v>
      </c>
      <c r="Q145">
        <f t="shared" si="32"/>
        <v>-2.5555246428637917E-2</v>
      </c>
      <c r="R145">
        <v>0.48826608763385998</v>
      </c>
      <c r="S145">
        <v>-6.4411161075961204E-2</v>
      </c>
      <c r="T145">
        <v>-0.17115425181220001</v>
      </c>
      <c r="U145">
        <v>1.81591763546818E-2</v>
      </c>
    </row>
    <row r="146" spans="2:21" x14ac:dyDescent="0.35">
      <c r="B146" s="6">
        <v>45162</v>
      </c>
      <c r="C146">
        <v>21.866900000000001</v>
      </c>
      <c r="D146">
        <f t="shared" si="29"/>
        <v>-1.0421285960728862E-3</v>
      </c>
      <c r="E146">
        <f t="shared" si="24"/>
        <v>0.99895787140392711</v>
      </c>
      <c r="F146" s="7">
        <v>14547.85</v>
      </c>
      <c r="G146">
        <f t="shared" si="30"/>
        <v>2.6913006752633372E-3</v>
      </c>
      <c r="H146">
        <f t="shared" si="33"/>
        <v>1.0026913006752634</v>
      </c>
      <c r="I146">
        <v>7.1</v>
      </c>
      <c r="J146" s="12">
        <f t="shared" si="34"/>
        <v>7.0999999999999994E-2</v>
      </c>
      <c r="L146">
        <f t="shared" si="25"/>
        <v>-1.0421285960728862E-3</v>
      </c>
      <c r="M146">
        <f t="shared" si="31"/>
        <v>-1.0421285960728862E-3</v>
      </c>
      <c r="N146">
        <f t="shared" si="26"/>
        <v>2.6913006752633372E-3</v>
      </c>
      <c r="O146">
        <f t="shared" si="27"/>
        <v>-1.9201304950754686E-2</v>
      </c>
      <c r="P146">
        <f t="shared" si="28"/>
        <v>-3.7334292713362234E-3</v>
      </c>
      <c r="Q146">
        <f t="shared" si="32"/>
        <v>-1.5467875679418463E-2</v>
      </c>
      <c r="R146">
        <v>0.40489076439535998</v>
      </c>
      <c r="S146">
        <v>-0.24612590813744001</v>
      </c>
      <c r="T146">
        <v>-0.50566776645312195</v>
      </c>
      <c r="U146">
        <v>1.81591763546818E-2</v>
      </c>
    </row>
    <row r="147" spans="2:21" x14ac:dyDescent="0.35">
      <c r="B147" s="6">
        <v>45161</v>
      </c>
      <c r="C147">
        <v>21.889700000000001</v>
      </c>
      <c r="D147">
        <f t="shared" si="29"/>
        <v>9.0865076530069443E-3</v>
      </c>
      <c r="E147">
        <f t="shared" si="24"/>
        <v>1.0090865076530069</v>
      </c>
      <c r="F147" s="7">
        <v>14508.75</v>
      </c>
      <c r="G147">
        <f t="shared" si="30"/>
        <v>3.7738043637696064E-3</v>
      </c>
      <c r="H147">
        <f t="shared" si="33"/>
        <v>1.0037738043637696</v>
      </c>
      <c r="I147">
        <v>7.1139999999999999</v>
      </c>
      <c r="J147" s="12">
        <f t="shared" si="34"/>
        <v>7.1139999999999995E-2</v>
      </c>
      <c r="L147">
        <f t="shared" si="25"/>
        <v>9.0865076530069443E-3</v>
      </c>
      <c r="M147" t="str">
        <f t="shared" si="31"/>
        <v/>
      </c>
      <c r="N147">
        <f t="shared" si="26"/>
        <v>3.7738043637696064E-3</v>
      </c>
      <c r="O147">
        <f t="shared" si="27"/>
        <v>-9.1269911034294569E-3</v>
      </c>
      <c r="P147">
        <f t="shared" si="28"/>
        <v>5.3127032892373374E-3</v>
      </c>
      <c r="Q147">
        <f t="shared" si="32"/>
        <v>-1.4439694392666794E-2</v>
      </c>
      <c r="R147">
        <v>0.93866560949105204</v>
      </c>
      <c r="S147">
        <v>0.58751022554117704</v>
      </c>
      <c r="T147">
        <v>1.11596259054296</v>
      </c>
      <c r="U147">
        <v>1.8213498756436401E-2</v>
      </c>
    </row>
    <row r="148" spans="2:21" x14ac:dyDescent="0.35">
      <c r="B148" s="6">
        <v>45160</v>
      </c>
      <c r="C148">
        <v>21.691700000000001</v>
      </c>
      <c r="D148">
        <f t="shared" si="29"/>
        <v>1.1979245909241787E-2</v>
      </c>
      <c r="E148">
        <f t="shared" si="24"/>
        <v>1.0119792459092418</v>
      </c>
      <c r="F148" s="7">
        <v>14454.1</v>
      </c>
      <c r="G148">
        <f t="shared" si="30"/>
        <v>1.0568235722090419E-2</v>
      </c>
      <c r="H148">
        <f t="shared" si="33"/>
        <v>1.0105682357220904</v>
      </c>
      <c r="I148">
        <v>7.157</v>
      </c>
      <c r="J148" s="12">
        <f t="shared" si="34"/>
        <v>7.1569999999999995E-2</v>
      </c>
      <c r="L148">
        <f t="shared" si="25"/>
        <v>1.1979245909241787E-2</v>
      </c>
      <c r="M148" t="str">
        <f t="shared" si="31"/>
        <v/>
      </c>
      <c r="N148">
        <f t="shared" si="26"/>
        <v>1.0568235722090419E-2</v>
      </c>
      <c r="O148">
        <f t="shared" si="27"/>
        <v>-6.234252847150212E-3</v>
      </c>
      <c r="P148">
        <f t="shared" si="28"/>
        <v>1.4110101871513681E-3</v>
      </c>
      <c r="Q148">
        <f t="shared" si="32"/>
        <v>-7.64526303430158E-3</v>
      </c>
      <c r="R148">
        <v>0.448946479714318</v>
      </c>
      <c r="S148">
        <v>0.356592098850883</v>
      </c>
      <c r="T148">
        <v>0.119743415708307</v>
      </c>
      <c r="U148">
        <v>1.8213498756391999E-2</v>
      </c>
    </row>
    <row r="149" spans="2:21" x14ac:dyDescent="0.35">
      <c r="B149" s="6">
        <v>45159</v>
      </c>
      <c r="C149">
        <v>21.433399999999999</v>
      </c>
      <c r="D149">
        <f t="shared" si="29"/>
        <v>1.0015744919800503E-2</v>
      </c>
      <c r="E149">
        <f t="shared" si="24"/>
        <v>1.0100157449198004</v>
      </c>
      <c r="F149" s="7">
        <v>14302.15</v>
      </c>
      <c r="G149">
        <f t="shared" si="30"/>
        <v>7.6292850298815221E-3</v>
      </c>
      <c r="H149">
        <f t="shared" si="33"/>
        <v>1.0076292850298816</v>
      </c>
      <c r="I149">
        <v>7.1760000000000002</v>
      </c>
      <c r="J149" s="12">
        <f t="shared" si="34"/>
        <v>7.1760000000000004E-2</v>
      </c>
      <c r="L149">
        <f t="shared" si="25"/>
        <v>1.0015744919800503E-2</v>
      </c>
      <c r="M149" t="str">
        <f t="shared" si="31"/>
        <v/>
      </c>
      <c r="N149">
        <f t="shared" si="26"/>
        <v>7.6292850298815221E-3</v>
      </c>
      <c r="O149">
        <f t="shared" si="27"/>
        <v>-4.4634703899759293E-2</v>
      </c>
      <c r="P149">
        <f t="shared" si="28"/>
        <v>2.386459889918981E-3</v>
      </c>
      <c r="Q149">
        <f t="shared" si="32"/>
        <v>-4.7021163789678279E-2</v>
      </c>
      <c r="R149">
        <v>0.13863587717808401</v>
      </c>
      <c r="S149">
        <v>0.36513945403049403</v>
      </c>
      <c r="T149">
        <v>-2.4198444582723699E-2</v>
      </c>
      <c r="U149">
        <v>5.4650448819559799E-2</v>
      </c>
    </row>
    <row r="150" spans="2:21" x14ac:dyDescent="0.35">
      <c r="B150" s="6">
        <v>45156</v>
      </c>
      <c r="C150">
        <v>21.219799999999999</v>
      </c>
      <c r="D150">
        <f t="shared" si="29"/>
        <v>-3.3685272447548193E-3</v>
      </c>
      <c r="E150">
        <f t="shared" si="24"/>
        <v>0.99663147275524522</v>
      </c>
      <c r="F150" s="7">
        <v>14193.45</v>
      </c>
      <c r="G150">
        <f t="shared" si="30"/>
        <v>-1.531224063774401E-3</v>
      </c>
      <c r="H150">
        <f t="shared" si="33"/>
        <v>0.99846877593622563</v>
      </c>
      <c r="I150">
        <v>7.1550000000000002</v>
      </c>
      <c r="J150" s="12">
        <f t="shared" si="34"/>
        <v>7.1550000000000002E-2</v>
      </c>
      <c r="L150">
        <f t="shared" si="25"/>
        <v>-3.3685272447548193E-3</v>
      </c>
      <c r="M150">
        <f t="shared" si="31"/>
        <v>-3.3685272447548193E-3</v>
      </c>
      <c r="N150">
        <f t="shared" si="26"/>
        <v>-1.531224063774401E-3</v>
      </c>
      <c r="O150">
        <f t="shared" si="27"/>
        <v>-2.1582026001191221E-2</v>
      </c>
      <c r="P150">
        <f t="shared" si="28"/>
        <v>-1.8373031809804184E-3</v>
      </c>
      <c r="Q150">
        <f t="shared" si="32"/>
        <v>-1.9744722820210801E-2</v>
      </c>
      <c r="R150">
        <v>-0.23025136472336599</v>
      </c>
      <c r="S150">
        <v>-0.36872817254008899</v>
      </c>
      <c r="T150">
        <v>-1.0850236688116199</v>
      </c>
      <c r="U150">
        <v>1.8213498756436401E-2</v>
      </c>
    </row>
    <row r="151" spans="2:21" x14ac:dyDescent="0.35">
      <c r="B151" s="6">
        <v>45155</v>
      </c>
      <c r="C151">
        <v>21.291399999999999</v>
      </c>
      <c r="D151">
        <f t="shared" si="29"/>
        <v>3.7927493926844832E-3</v>
      </c>
      <c r="E151">
        <f t="shared" si="24"/>
        <v>1.0037927493926846</v>
      </c>
      <c r="F151" s="7">
        <v>14215.2</v>
      </c>
      <c r="G151">
        <f t="shared" si="30"/>
        <v>4.3180775716728228E-3</v>
      </c>
      <c r="H151">
        <f t="shared" si="33"/>
        <v>1.0043180775716729</v>
      </c>
      <c r="I151">
        <v>7.1619999999999999</v>
      </c>
      <c r="J151" s="12">
        <f t="shared" si="34"/>
        <v>7.1620000000000003E-2</v>
      </c>
      <c r="L151">
        <f t="shared" si="25"/>
        <v>3.7927493926844832E-3</v>
      </c>
      <c r="M151" t="str">
        <f t="shared" si="31"/>
        <v/>
      </c>
      <c r="N151">
        <f t="shared" si="26"/>
        <v>4.3180775716728228E-3</v>
      </c>
      <c r="O151">
        <f t="shared" si="27"/>
        <v>-1.4089010205563815E-2</v>
      </c>
      <c r="P151">
        <f t="shared" si="28"/>
        <v>-5.2532817898833959E-4</v>
      </c>
      <c r="Q151">
        <f t="shared" si="32"/>
        <v>-1.3563682026575475E-2</v>
      </c>
      <c r="R151">
        <v>0.85765706977831702</v>
      </c>
      <c r="S151">
        <v>-4.6089896328926898E-2</v>
      </c>
      <c r="T151">
        <v>-0.57678337643914901</v>
      </c>
      <c r="U151">
        <v>1.7881759598248299E-2</v>
      </c>
    </row>
    <row r="152" spans="2:21" x14ac:dyDescent="0.35">
      <c r="B152" s="6">
        <v>45152</v>
      </c>
      <c r="C152">
        <v>21.210799999999999</v>
      </c>
      <c r="D152">
        <f t="shared" si="29"/>
        <v>-3.6988103402726463E-3</v>
      </c>
      <c r="E152">
        <f t="shared" si="24"/>
        <v>0.99630118965972736</v>
      </c>
      <c r="F152" s="7">
        <v>14153.95</v>
      </c>
      <c r="G152">
        <f t="shared" si="30"/>
        <v>-2.5648955204630309E-3</v>
      </c>
      <c r="H152">
        <f t="shared" si="33"/>
        <v>0.99743510447953698</v>
      </c>
      <c r="I152">
        <v>7.0579999999999998</v>
      </c>
      <c r="J152" s="12">
        <f t="shared" si="34"/>
        <v>7.0580000000000004E-2</v>
      </c>
      <c r="L152">
        <f t="shared" si="25"/>
        <v>-3.6988103402726463E-3</v>
      </c>
      <c r="M152">
        <f t="shared" si="31"/>
        <v>-3.6988103402726463E-3</v>
      </c>
      <c r="N152">
        <f t="shared" si="26"/>
        <v>-2.5648955204630309E-3</v>
      </c>
      <c r="O152">
        <f t="shared" si="27"/>
        <v>-5.7353682426667649E-2</v>
      </c>
      <c r="P152">
        <f t="shared" si="28"/>
        <v>-1.1339148198096153E-3</v>
      </c>
      <c r="Q152">
        <f t="shared" si="32"/>
        <v>-5.6219767606858033E-2</v>
      </c>
      <c r="R152">
        <v>-0.13467277396062</v>
      </c>
      <c r="S152">
        <v>-0.15089591025704299</v>
      </c>
      <c r="T152">
        <v>1.0394337142372501</v>
      </c>
      <c r="U152">
        <v>5.3654872086395002E-2</v>
      </c>
    </row>
    <row r="153" spans="2:21" x14ac:dyDescent="0.35">
      <c r="B153" s="6">
        <v>45149</v>
      </c>
      <c r="C153">
        <v>21.289400000000001</v>
      </c>
      <c r="D153">
        <f t="shared" si="29"/>
        <v>4.1798130988073105E-3</v>
      </c>
      <c r="E153">
        <f t="shared" si="24"/>
        <v>1.0041798130988073</v>
      </c>
      <c r="F153" s="7">
        <v>14190.3</v>
      </c>
      <c r="G153">
        <f t="shared" si="30"/>
        <v>-2.6883628447989536E-3</v>
      </c>
      <c r="H153">
        <f t="shared" si="33"/>
        <v>0.99731163715520099</v>
      </c>
      <c r="I153">
        <v>7.06</v>
      </c>
      <c r="J153" s="12">
        <f t="shared" si="34"/>
        <v>7.0599999999999996E-2</v>
      </c>
      <c r="L153">
        <f t="shared" si="25"/>
        <v>4.1798130988073105E-3</v>
      </c>
      <c r="M153" t="str">
        <f t="shared" si="31"/>
        <v/>
      </c>
      <c r="N153">
        <f t="shared" si="26"/>
        <v>-2.6883628447989536E-3</v>
      </c>
      <c r="O153">
        <f t="shared" si="27"/>
        <v>-1.3701946499440988E-2</v>
      </c>
      <c r="P153">
        <f t="shared" si="28"/>
        <v>6.8681759436062641E-3</v>
      </c>
      <c r="Q153">
        <f t="shared" si="32"/>
        <v>-2.0570122443047251E-2</v>
      </c>
      <c r="R153">
        <v>-5.0895251540006301E-3</v>
      </c>
      <c r="S153">
        <v>-1.2640800466667801E-2</v>
      </c>
      <c r="T153">
        <v>0.18393883097140901</v>
      </c>
      <c r="U153">
        <v>1.7881759598248299E-2</v>
      </c>
    </row>
    <row r="154" spans="2:21" x14ac:dyDescent="0.35">
      <c r="B154" s="6">
        <v>45148</v>
      </c>
      <c r="C154">
        <v>21.200600000000001</v>
      </c>
      <c r="D154">
        <f t="shared" si="29"/>
        <v>-9.617742646442452E-4</v>
      </c>
      <c r="E154">
        <f t="shared" si="24"/>
        <v>0.99903822573535572</v>
      </c>
      <c r="F154" s="7">
        <v>14228.5</v>
      </c>
      <c r="G154">
        <f t="shared" si="30"/>
        <v>-1.0893035671399672E-4</v>
      </c>
      <c r="H154">
        <f t="shared" si="33"/>
        <v>0.999891069643286</v>
      </c>
      <c r="I154">
        <v>6.9850000000000003</v>
      </c>
      <c r="J154" s="12">
        <f t="shared" si="34"/>
        <v>6.9850000000000009E-2</v>
      </c>
      <c r="L154">
        <f t="shared" si="25"/>
        <v>-9.617742646442452E-4</v>
      </c>
      <c r="M154">
        <f t="shared" si="31"/>
        <v>-9.617742646442452E-4</v>
      </c>
      <c r="N154">
        <f t="shared" si="26"/>
        <v>-1.0893035671399672E-4</v>
      </c>
      <c r="O154">
        <f t="shared" si="27"/>
        <v>-1.8843533862892545E-2</v>
      </c>
      <c r="P154">
        <f t="shared" si="28"/>
        <v>-8.528439079302485E-4</v>
      </c>
      <c r="Q154">
        <f t="shared" si="32"/>
        <v>-1.7990689954962294E-2</v>
      </c>
      <c r="R154">
        <v>-2.9974627709283799E-2</v>
      </c>
      <c r="S154">
        <v>0.23830223378318299</v>
      </c>
      <c r="T154">
        <v>-0.32069496636802902</v>
      </c>
      <c r="U154">
        <v>1.7881759598248299E-2</v>
      </c>
    </row>
    <row r="155" spans="2:21" x14ac:dyDescent="0.35">
      <c r="B155" s="6">
        <v>45147</v>
      </c>
      <c r="C155">
        <v>21.221</v>
      </c>
      <c r="D155">
        <f t="shared" si="29"/>
        <v>5.8841074832173242E-3</v>
      </c>
      <c r="E155">
        <f t="shared" si="24"/>
        <v>1.0058841074832172</v>
      </c>
      <c r="F155" s="7">
        <v>14230.05</v>
      </c>
      <c r="G155">
        <f t="shared" si="30"/>
        <v>3.0862647116377587E-3</v>
      </c>
      <c r="H155">
        <f t="shared" si="33"/>
        <v>1.0030862647116379</v>
      </c>
      <c r="I155">
        <v>6.9589999999999996</v>
      </c>
      <c r="J155" s="12">
        <f t="shared" si="34"/>
        <v>6.9589999999999999E-2</v>
      </c>
      <c r="L155">
        <f t="shared" si="25"/>
        <v>5.8841074832173242E-3</v>
      </c>
      <c r="M155" t="str">
        <f t="shared" si="31"/>
        <v/>
      </c>
      <c r="N155">
        <f t="shared" si="26"/>
        <v>3.0862647116377587E-3</v>
      </c>
      <c r="O155">
        <f t="shared" si="27"/>
        <v>-1.1920941284632076E-2</v>
      </c>
      <c r="P155">
        <f t="shared" si="28"/>
        <v>2.7978427715795655E-3</v>
      </c>
      <c r="Q155">
        <f t="shared" si="32"/>
        <v>-1.471878405621164E-2</v>
      </c>
      <c r="R155">
        <v>0.10565835242737399</v>
      </c>
      <c r="S155">
        <v>0.71408774415171505</v>
      </c>
      <c r="T155">
        <v>0.23707694536594401</v>
      </c>
      <c r="U155">
        <v>1.7805048767849399E-2</v>
      </c>
    </row>
    <row r="156" spans="2:21" x14ac:dyDescent="0.35">
      <c r="B156" s="6">
        <v>45146</v>
      </c>
      <c r="C156">
        <v>21.096499999999999</v>
      </c>
      <c r="D156">
        <f t="shared" si="29"/>
        <v>1.9880863750062956E-3</v>
      </c>
      <c r="E156">
        <f t="shared" si="24"/>
        <v>1.0019880863750064</v>
      </c>
      <c r="F156" s="7">
        <v>14186.2</v>
      </c>
      <c r="G156">
        <f t="shared" si="30"/>
        <v>2.5585705732944085E-3</v>
      </c>
      <c r="H156">
        <f t="shared" si="33"/>
        <v>1.0025585705732944</v>
      </c>
      <c r="I156">
        <v>6.9020000000000001</v>
      </c>
      <c r="J156" s="12">
        <f t="shared" si="34"/>
        <v>6.9019999999999998E-2</v>
      </c>
      <c r="L156">
        <f t="shared" si="25"/>
        <v>1.9880863750062956E-3</v>
      </c>
      <c r="M156" t="str">
        <f t="shared" si="31"/>
        <v/>
      </c>
      <c r="N156">
        <f t="shared" si="26"/>
        <v>2.5585705732944085E-3</v>
      </c>
      <c r="O156">
        <f t="shared" si="27"/>
        <v>-1.5816962392798704E-2</v>
      </c>
      <c r="P156">
        <f t="shared" si="28"/>
        <v>-5.7048419828811293E-4</v>
      </c>
      <c r="Q156">
        <f t="shared" si="32"/>
        <v>-1.5246478194510592E-2</v>
      </c>
      <c r="R156">
        <v>0.430228822122669</v>
      </c>
      <c r="S156">
        <v>0.10654073664173599</v>
      </c>
      <c r="T156">
        <v>0.23608980901184101</v>
      </c>
      <c r="U156">
        <v>1.7805048767805001E-2</v>
      </c>
    </row>
    <row r="157" spans="2:21" x14ac:dyDescent="0.35">
      <c r="B157" s="6">
        <v>45145</v>
      </c>
      <c r="C157">
        <v>21.054600000000001</v>
      </c>
      <c r="D157">
        <f t="shared" si="29"/>
        <v>5.8351976977843029E-3</v>
      </c>
      <c r="E157">
        <f t="shared" si="24"/>
        <v>1.0058351976977844</v>
      </c>
      <c r="F157" s="7">
        <v>14149.95</v>
      </c>
      <c r="G157">
        <f t="shared" si="30"/>
        <v>5.0054569291704664E-3</v>
      </c>
      <c r="H157">
        <f t="shared" si="33"/>
        <v>1.0050054569291704</v>
      </c>
      <c r="I157">
        <v>6.9359999999999999</v>
      </c>
      <c r="J157" s="12">
        <f t="shared" si="34"/>
        <v>6.9360000000000005E-2</v>
      </c>
      <c r="L157">
        <f t="shared" si="25"/>
        <v>5.8351976977843029E-3</v>
      </c>
      <c r="M157" t="str">
        <f t="shared" si="31"/>
        <v/>
      </c>
      <c r="N157">
        <f t="shared" si="26"/>
        <v>5.0054569291704664E-3</v>
      </c>
      <c r="O157">
        <f t="shared" si="27"/>
        <v>-4.7589459763003397E-2</v>
      </c>
      <c r="P157">
        <f t="shared" si="28"/>
        <v>8.2974076861383646E-4</v>
      </c>
      <c r="Q157">
        <f t="shared" si="32"/>
        <v>-4.8419200531617232E-2</v>
      </c>
      <c r="R157">
        <v>0.22814679862122</v>
      </c>
      <c r="S157">
        <v>-0.12611461756412101</v>
      </c>
      <c r="T157">
        <v>0.36051321176231399</v>
      </c>
      <c r="U157">
        <v>5.34246574607877E-2</v>
      </c>
    </row>
    <row r="158" spans="2:21" x14ac:dyDescent="0.35">
      <c r="B158" s="6">
        <v>45142</v>
      </c>
      <c r="C158">
        <v>20.932099999999998</v>
      </c>
      <c r="D158">
        <f t="shared" si="29"/>
        <v>1.4103127255402676E-3</v>
      </c>
      <c r="E158">
        <f t="shared" si="24"/>
        <v>1.0014103127255403</v>
      </c>
      <c r="F158" s="7">
        <v>14079.3</v>
      </c>
      <c r="G158">
        <f t="shared" si="30"/>
        <v>7.1458533085718683E-3</v>
      </c>
      <c r="H158">
        <f t="shared" si="33"/>
        <v>1.0071458533085718</v>
      </c>
      <c r="I158">
        <v>6.9470000000000001</v>
      </c>
      <c r="J158" s="12">
        <f t="shared" si="34"/>
        <v>6.9470000000000004E-2</v>
      </c>
      <c r="L158">
        <f t="shared" si="25"/>
        <v>1.4103127255402676E-3</v>
      </c>
      <c r="M158" t="str">
        <f t="shared" si="31"/>
        <v/>
      </c>
      <c r="N158">
        <f t="shared" si="26"/>
        <v>7.1458533085718683E-3</v>
      </c>
      <c r="O158">
        <f t="shared" si="27"/>
        <v>-1.6394736042264733E-2</v>
      </c>
      <c r="P158">
        <f t="shared" si="28"/>
        <v>-5.7355405830316012E-3</v>
      </c>
      <c r="Q158">
        <f t="shared" si="32"/>
        <v>-1.0659195459233132E-2</v>
      </c>
      <c r="R158">
        <v>0.29978863888791002</v>
      </c>
      <c r="S158">
        <v>-0.26081537186541898</v>
      </c>
      <c r="T158">
        <v>1.47442127476083E-3</v>
      </c>
      <c r="U158">
        <v>1.7805048767805001E-2</v>
      </c>
    </row>
    <row r="159" spans="2:21" x14ac:dyDescent="0.35">
      <c r="B159" s="6">
        <v>45141</v>
      </c>
      <c r="C159">
        <v>20.9026</v>
      </c>
      <c r="D159">
        <f t="shared" si="29"/>
        <v>-2.4874194108707266E-4</v>
      </c>
      <c r="E159">
        <f t="shared" si="24"/>
        <v>0.99975125805891296</v>
      </c>
      <c r="F159" s="7">
        <v>13979.05</v>
      </c>
      <c r="G159">
        <f t="shared" si="30"/>
        <v>2.7545006747397286E-4</v>
      </c>
      <c r="H159">
        <f t="shared" si="33"/>
        <v>1.000275450067474</v>
      </c>
      <c r="I159">
        <v>6.9420000000000002</v>
      </c>
      <c r="J159" s="12">
        <f t="shared" si="34"/>
        <v>6.9419999999999996E-2</v>
      </c>
      <c r="L159">
        <f t="shared" si="25"/>
        <v>-2.4874194108707266E-4</v>
      </c>
      <c r="M159">
        <f t="shared" si="31"/>
        <v>-2.4874194108707266E-4</v>
      </c>
      <c r="N159">
        <f t="shared" si="26"/>
        <v>2.7545006747397286E-4</v>
      </c>
      <c r="O159">
        <f t="shared" si="27"/>
        <v>-1.8053790708936472E-2</v>
      </c>
      <c r="P159">
        <f t="shared" si="28"/>
        <v>-5.2419200856104547E-4</v>
      </c>
      <c r="Q159">
        <f t="shared" si="32"/>
        <v>-1.7529598700375425E-2</v>
      </c>
      <c r="R159">
        <v>0.99177111311730104</v>
      </c>
      <c r="S159">
        <v>8.3744546871789005E-2</v>
      </c>
      <c r="T159">
        <v>-0.219965020480306</v>
      </c>
      <c r="U159">
        <v>1.7805048767849399E-2</v>
      </c>
    </row>
    <row r="160" spans="2:21" x14ac:dyDescent="0.35">
      <c r="B160" s="6">
        <v>45140</v>
      </c>
      <c r="C160">
        <v>20.907800000000002</v>
      </c>
      <c r="D160">
        <f t="shared" si="29"/>
        <v>-1.6719188732376114E-2</v>
      </c>
      <c r="E160">
        <f t="shared" si="24"/>
        <v>0.9832808112676239</v>
      </c>
      <c r="F160" s="7">
        <v>13975.2</v>
      </c>
      <c r="G160">
        <f t="shared" si="30"/>
        <v>-1.250096276135142E-2</v>
      </c>
      <c r="H160">
        <f t="shared" si="33"/>
        <v>0.98749903723864862</v>
      </c>
      <c r="I160">
        <v>6.93</v>
      </c>
      <c r="J160" s="12">
        <f t="shared" si="34"/>
        <v>6.93E-2</v>
      </c>
      <c r="L160">
        <f t="shared" si="25"/>
        <v>-1.6719188732376114E-2</v>
      </c>
      <c r="M160">
        <f t="shared" si="31"/>
        <v>-1.6719188732376114E-2</v>
      </c>
      <c r="N160">
        <f t="shared" si="26"/>
        <v>-1.250096276135142E-2</v>
      </c>
      <c r="O160">
        <f t="shared" si="27"/>
        <v>-3.4527316608571612E-2</v>
      </c>
      <c r="P160">
        <f t="shared" si="28"/>
        <v>-4.2182259710246937E-3</v>
      </c>
      <c r="Q160">
        <f t="shared" si="32"/>
        <v>-3.0309090637546922E-2</v>
      </c>
      <c r="R160">
        <v>0.17282903256523599</v>
      </c>
      <c r="S160">
        <v>-0.86043187069078098</v>
      </c>
      <c r="T160">
        <v>-0.38113879161293401</v>
      </c>
      <c r="U160">
        <v>1.7808127876195502E-2</v>
      </c>
    </row>
    <row r="161" spans="2:21" x14ac:dyDescent="0.35">
      <c r="B161" s="6">
        <v>45139</v>
      </c>
      <c r="C161">
        <v>21.260300000000001</v>
      </c>
      <c r="D161">
        <f t="shared" si="29"/>
        <v>-1.6542989687735568E-3</v>
      </c>
      <c r="E161">
        <f t="shared" si="24"/>
        <v>0.99834570103122644</v>
      </c>
      <c r="F161" s="7">
        <v>14151</v>
      </c>
      <c r="G161">
        <f t="shared" si="30"/>
        <v>7.7763250180764687E-4</v>
      </c>
      <c r="H161">
        <f t="shared" si="33"/>
        <v>1.0007776325018076</v>
      </c>
      <c r="I161">
        <v>6.8970000000000002</v>
      </c>
      <c r="J161" s="12">
        <f t="shared" si="34"/>
        <v>6.8970000000000004E-2</v>
      </c>
      <c r="L161">
        <f t="shared" si="25"/>
        <v>-1.6542989687735568E-3</v>
      </c>
      <c r="M161">
        <f t="shared" si="31"/>
        <v>-1.6542989687735568E-3</v>
      </c>
      <c r="N161">
        <f t="shared" si="26"/>
        <v>7.7763250180764687E-4</v>
      </c>
      <c r="O161">
        <f t="shared" si="27"/>
        <v>-1.9462426844924555E-2</v>
      </c>
      <c r="P161">
        <f t="shared" si="28"/>
        <v>-2.4319314705812038E-3</v>
      </c>
      <c r="Q161">
        <f t="shared" si="32"/>
        <v>-1.7030495374343351E-2</v>
      </c>
      <c r="R161">
        <v>0.62169655218253805</v>
      </c>
      <c r="S161">
        <v>0.463250248435565</v>
      </c>
      <c r="T161">
        <v>-0.44628369235333298</v>
      </c>
      <c r="U161">
        <v>1.7808127876150999E-2</v>
      </c>
    </row>
    <row r="162" spans="2:21" x14ac:dyDescent="0.35">
      <c r="B162" s="6">
        <v>45138</v>
      </c>
      <c r="C162">
        <v>21.295500000000001</v>
      </c>
      <c r="D162">
        <f t="shared" si="29"/>
        <v>9.3933729779094432E-3</v>
      </c>
      <c r="E162">
        <f t="shared" si="24"/>
        <v>1.0093933729779094</v>
      </c>
      <c r="F162" s="7">
        <v>14140</v>
      </c>
      <c r="G162">
        <f t="shared" si="30"/>
        <v>1.1666087636671344E-2</v>
      </c>
      <c r="H162">
        <f t="shared" si="33"/>
        <v>1.0116660876366714</v>
      </c>
      <c r="I162">
        <v>6.8970000000000002</v>
      </c>
      <c r="J162" s="12">
        <f t="shared" si="34"/>
        <v>6.8970000000000004E-2</v>
      </c>
      <c r="L162">
        <f t="shared" si="25"/>
        <v>9.3933729779094432E-3</v>
      </c>
      <c r="M162" t="str">
        <f t="shared" si="31"/>
        <v/>
      </c>
      <c r="N162">
        <f t="shared" si="26"/>
        <v>1.1666087636671344E-2</v>
      </c>
      <c r="O162">
        <f t="shared" si="27"/>
        <v>-4.4040525097951456E-2</v>
      </c>
      <c r="P162">
        <f t="shared" si="28"/>
        <v>-2.2727146587619013E-3</v>
      </c>
      <c r="Q162">
        <f t="shared" si="32"/>
        <v>-4.1767810439189555E-2</v>
      </c>
      <c r="R162">
        <v>0.194627296602357</v>
      </c>
      <c r="S162">
        <v>0.85678940023044003</v>
      </c>
      <c r="T162">
        <v>-3.0639594051640202E-2</v>
      </c>
      <c r="U162">
        <v>5.3433898075860901E-2</v>
      </c>
    </row>
    <row r="163" spans="2:21" x14ac:dyDescent="0.35">
      <c r="B163" s="6">
        <v>45135</v>
      </c>
      <c r="C163">
        <v>21.096399999999999</v>
      </c>
      <c r="D163">
        <f t="shared" si="29"/>
        <v>5.9904902109259662E-3</v>
      </c>
      <c r="E163">
        <f t="shared" si="24"/>
        <v>1.005990490210926</v>
      </c>
      <c r="F163" s="7">
        <v>13976</v>
      </c>
      <c r="G163">
        <f t="shared" si="30"/>
        <v>5.5318725172299405E-3</v>
      </c>
      <c r="H163">
        <f t="shared" si="33"/>
        <v>1.00553187251723</v>
      </c>
      <c r="I163">
        <v>6.9409999999999998</v>
      </c>
      <c r="J163" s="12">
        <f t="shared" si="34"/>
        <v>6.9409999999999999E-2</v>
      </c>
      <c r="L163">
        <f t="shared" si="25"/>
        <v>5.9904902109259662E-3</v>
      </c>
      <c r="M163" t="str">
        <f t="shared" si="31"/>
        <v/>
      </c>
      <c r="N163">
        <f t="shared" si="26"/>
        <v>5.5318725172299405E-3</v>
      </c>
      <c r="O163">
        <f t="shared" si="27"/>
        <v>-1.1817637665225034E-2</v>
      </c>
      <c r="P163">
        <f t="shared" si="28"/>
        <v>4.5861769369602567E-4</v>
      </c>
      <c r="Q163">
        <f t="shared" si="32"/>
        <v>-1.2276255358921059E-2</v>
      </c>
      <c r="R163">
        <v>-0.374828595973631</v>
      </c>
      <c r="S163">
        <v>-7.5157900722466794E-2</v>
      </c>
      <c r="T163">
        <v>0.51266141013528399</v>
      </c>
      <c r="U163">
        <v>1.7808127876150999E-2</v>
      </c>
    </row>
    <row r="164" spans="2:21" x14ac:dyDescent="0.35">
      <c r="B164" s="6">
        <v>45134</v>
      </c>
      <c r="C164">
        <v>20.970400000000001</v>
      </c>
      <c r="D164">
        <f t="shared" si="29"/>
        <v>4.1286040524599792E-3</v>
      </c>
      <c r="E164">
        <f t="shared" si="24"/>
        <v>1.00412860405246</v>
      </c>
      <c r="F164" s="7">
        <v>13898.9</v>
      </c>
      <c r="G164">
        <f t="shared" si="30"/>
        <v>1.8435707110472049E-3</v>
      </c>
      <c r="H164">
        <f t="shared" si="33"/>
        <v>1.0018435707110471</v>
      </c>
      <c r="I164">
        <v>6.899</v>
      </c>
      <c r="J164" s="12">
        <f t="shared" si="34"/>
        <v>6.8989999999999996E-2</v>
      </c>
      <c r="L164">
        <f t="shared" si="25"/>
        <v>4.1286040524599792E-3</v>
      </c>
      <c r="M164" t="str">
        <f t="shared" si="31"/>
        <v/>
      </c>
      <c r="N164">
        <f t="shared" si="26"/>
        <v>1.8435707110472049E-3</v>
      </c>
      <c r="O164">
        <f t="shared" si="27"/>
        <v>-1.3679523823735523E-2</v>
      </c>
      <c r="P164">
        <f t="shared" si="28"/>
        <v>2.2850333414127745E-3</v>
      </c>
      <c r="Q164">
        <f t="shared" si="32"/>
        <v>-1.5964557165148295E-2</v>
      </c>
      <c r="R164">
        <v>0.49420592231754801</v>
      </c>
      <c r="S164">
        <v>-0.18142204332630699</v>
      </c>
      <c r="T164">
        <v>0.283509085201405</v>
      </c>
      <c r="U164">
        <v>1.7808127876195502E-2</v>
      </c>
    </row>
    <row r="165" spans="2:21" x14ac:dyDescent="0.35">
      <c r="B165" s="6">
        <v>45133</v>
      </c>
      <c r="C165">
        <v>20.884</v>
      </c>
      <c r="D165">
        <f t="shared" si="29"/>
        <v>4.3813519809094391E-3</v>
      </c>
      <c r="E165">
        <f t="shared" si="24"/>
        <v>1.0043813519809095</v>
      </c>
      <c r="F165" s="7">
        <v>13873.3</v>
      </c>
      <c r="G165">
        <f t="shared" si="30"/>
        <v>3.1874464085051013E-3</v>
      </c>
      <c r="H165">
        <f t="shared" si="33"/>
        <v>1.0031874464085051</v>
      </c>
      <c r="I165">
        <v>6.8929999999999998</v>
      </c>
      <c r="J165" s="12">
        <f t="shared" si="34"/>
        <v>6.8929999999999991E-2</v>
      </c>
      <c r="L165">
        <f t="shared" si="25"/>
        <v>4.3813519809094391E-3</v>
      </c>
      <c r="M165" t="str">
        <f t="shared" si="31"/>
        <v/>
      </c>
      <c r="N165">
        <f t="shared" si="26"/>
        <v>3.1874464085051013E-3</v>
      </c>
      <c r="O165">
        <f t="shared" si="27"/>
        <v>-1.341086679709166E-2</v>
      </c>
      <c r="P165">
        <f t="shared" si="28"/>
        <v>1.1939055724043378E-3</v>
      </c>
      <c r="Q165">
        <f t="shared" si="32"/>
        <v>-1.4604772369495998E-2</v>
      </c>
      <c r="R165">
        <v>-0.131011234793976</v>
      </c>
      <c r="S165">
        <v>0.216095305225039</v>
      </c>
      <c r="T165">
        <v>-0.198565601968681</v>
      </c>
      <c r="U165">
        <v>1.77922187780011E-2</v>
      </c>
    </row>
    <row r="166" spans="2:21" x14ac:dyDescent="0.35">
      <c r="B166" s="6">
        <v>45132</v>
      </c>
      <c r="C166">
        <v>20.7927</v>
      </c>
      <c r="D166">
        <f t="shared" si="29"/>
        <v>2.214765682856007E-3</v>
      </c>
      <c r="E166">
        <f t="shared" si="24"/>
        <v>1.0022147656828559</v>
      </c>
      <c r="F166" s="7">
        <v>13829.15</v>
      </c>
      <c r="G166">
        <f t="shared" si="30"/>
        <v>4.8529797488853291E-3</v>
      </c>
      <c r="H166">
        <f t="shared" si="33"/>
        <v>1.0048529797488854</v>
      </c>
      <c r="I166">
        <v>6.8659999999999997</v>
      </c>
      <c r="J166" s="12">
        <f t="shared" si="34"/>
        <v>6.8659999999999999E-2</v>
      </c>
      <c r="L166">
        <f t="shared" si="25"/>
        <v>2.214765682856007E-3</v>
      </c>
      <c r="M166" t="str">
        <f t="shared" si="31"/>
        <v/>
      </c>
      <c r="N166">
        <f t="shared" si="26"/>
        <v>4.8529797488853291E-3</v>
      </c>
      <c r="O166">
        <f t="shared" si="27"/>
        <v>-1.5577453095100694E-2</v>
      </c>
      <c r="P166">
        <f t="shared" si="28"/>
        <v>-2.638214066029322E-3</v>
      </c>
      <c r="Q166">
        <f t="shared" si="32"/>
        <v>-1.2939239029071372E-2</v>
      </c>
      <c r="R166">
        <v>-0.62414123303417002</v>
      </c>
      <c r="S166">
        <v>0.385864521363466</v>
      </c>
      <c r="T166">
        <v>-0.80728132520520002</v>
      </c>
      <c r="U166">
        <v>1.7792218777956701E-2</v>
      </c>
    </row>
    <row r="167" spans="2:21" x14ac:dyDescent="0.35">
      <c r="B167" s="6">
        <v>45131</v>
      </c>
      <c r="C167">
        <v>20.746700000000001</v>
      </c>
      <c r="D167">
        <f t="shared" si="29"/>
        <v>4.3039074462232815E-3</v>
      </c>
      <c r="E167">
        <f t="shared" si="24"/>
        <v>1.0043039074462232</v>
      </c>
      <c r="F167" s="7">
        <v>13762.2</v>
      </c>
      <c r="G167">
        <f t="shared" si="30"/>
        <v>-7.7355955635269097E-4</v>
      </c>
      <c r="H167">
        <f t="shared" si="33"/>
        <v>0.99922644044364728</v>
      </c>
      <c r="I167">
        <v>6.907</v>
      </c>
      <c r="J167" s="12">
        <f t="shared" si="34"/>
        <v>6.9070000000000006E-2</v>
      </c>
      <c r="L167">
        <f t="shared" si="25"/>
        <v>4.3039074462232815E-3</v>
      </c>
      <c r="M167" t="str">
        <f t="shared" si="31"/>
        <v/>
      </c>
      <c r="N167">
        <f t="shared" si="26"/>
        <v>-7.7355955635269097E-4</v>
      </c>
      <c r="O167">
        <f t="shared" si="27"/>
        <v>-4.908224634246932E-2</v>
      </c>
      <c r="P167">
        <f t="shared" si="28"/>
        <v>5.0774670025759729E-3</v>
      </c>
      <c r="Q167">
        <f t="shared" si="32"/>
        <v>-5.4159713345045296E-2</v>
      </c>
      <c r="R167">
        <v>0.21957964042904601</v>
      </c>
      <c r="S167">
        <v>0.71855104620293098</v>
      </c>
      <c r="T167">
        <v>0.460629819545466</v>
      </c>
      <c r="U167">
        <v>5.3386153788692603E-2</v>
      </c>
    </row>
    <row r="168" spans="2:21" x14ac:dyDescent="0.35">
      <c r="B168" s="6">
        <v>45128</v>
      </c>
      <c r="C168">
        <v>20.657599999999999</v>
      </c>
      <c r="D168">
        <f t="shared" si="29"/>
        <v>-6.8312339908297159E-3</v>
      </c>
      <c r="E168">
        <f t="shared" si="24"/>
        <v>0.99316876600917026</v>
      </c>
      <c r="F168" s="7">
        <v>13772.85</v>
      </c>
      <c r="G168">
        <f t="shared" si="30"/>
        <v>-1.9367199333910118E-3</v>
      </c>
      <c r="H168">
        <f t="shared" si="33"/>
        <v>0.99806328006660894</v>
      </c>
      <c r="I168">
        <v>6.9210000000000003</v>
      </c>
      <c r="J168" s="12">
        <f t="shared" si="34"/>
        <v>6.9210000000000008E-2</v>
      </c>
      <c r="L168">
        <f t="shared" si="25"/>
        <v>-6.8312339908297159E-3</v>
      </c>
      <c r="M168">
        <f t="shared" si="31"/>
        <v>-6.8312339908297159E-3</v>
      </c>
      <c r="N168">
        <f t="shared" si="26"/>
        <v>-1.9367199333910118E-3</v>
      </c>
      <c r="O168">
        <f t="shared" si="27"/>
        <v>-2.4623452768786417E-2</v>
      </c>
      <c r="P168">
        <f t="shared" si="28"/>
        <v>-4.8945140574387039E-3</v>
      </c>
      <c r="Q168">
        <f t="shared" si="32"/>
        <v>-1.9728938711347711E-2</v>
      </c>
      <c r="R168">
        <v>0.81242848300007198</v>
      </c>
      <c r="S168">
        <v>1.3262790861892999</v>
      </c>
      <c r="T168">
        <v>1.2527441286607399</v>
      </c>
      <c r="U168">
        <v>1.7792218777956701E-2</v>
      </c>
    </row>
    <row r="169" spans="2:21" x14ac:dyDescent="0.35">
      <c r="B169" s="6">
        <v>45127</v>
      </c>
      <c r="C169">
        <v>20.799199999999999</v>
      </c>
      <c r="D169">
        <f t="shared" si="29"/>
        <v>4.9052376416958263E-4</v>
      </c>
      <c r="E169">
        <f t="shared" si="24"/>
        <v>1.0004905237641697</v>
      </c>
      <c r="F169" s="7">
        <v>13799.55</v>
      </c>
      <c r="G169">
        <f t="shared" si="30"/>
        <v>2.1581946289971621E-3</v>
      </c>
      <c r="H169">
        <f t="shared" si="33"/>
        <v>1.0021581946289972</v>
      </c>
      <c r="I169">
        <v>6.9349999999999996</v>
      </c>
      <c r="J169" s="12">
        <f t="shared" si="34"/>
        <v>6.9349999999999995E-2</v>
      </c>
      <c r="L169">
        <f t="shared" si="25"/>
        <v>4.9052376416958263E-4</v>
      </c>
      <c r="M169" t="str">
        <f t="shared" si="31"/>
        <v/>
      </c>
      <c r="N169">
        <f t="shared" si="26"/>
        <v>2.1581946289971621E-3</v>
      </c>
      <c r="O169">
        <f t="shared" si="27"/>
        <v>-1.7301695013831518E-2</v>
      </c>
      <c r="P169">
        <f t="shared" si="28"/>
        <v>-1.6676708648275793E-3</v>
      </c>
      <c r="Q169">
        <f t="shared" si="32"/>
        <v>-1.5634024149003937E-2</v>
      </c>
      <c r="R169">
        <v>-2.60522920374151E-2</v>
      </c>
      <c r="S169">
        <v>0.69751427920981002</v>
      </c>
      <c r="T169">
        <v>0.65278813630988997</v>
      </c>
      <c r="U169">
        <v>1.77922187780011E-2</v>
      </c>
    </row>
    <row r="170" spans="2:21" x14ac:dyDescent="0.35">
      <c r="B170" s="6">
        <v>45126</v>
      </c>
      <c r="C170">
        <v>20.789000000000001</v>
      </c>
      <c r="D170">
        <f t="shared" si="29"/>
        <v>8.453544050376122E-3</v>
      </c>
      <c r="E170">
        <f t="shared" si="24"/>
        <v>1.0084535440503761</v>
      </c>
      <c r="F170" s="7">
        <v>13769.8</v>
      </c>
      <c r="G170">
        <f t="shared" si="30"/>
        <v>5.9436404852881153E-3</v>
      </c>
      <c r="H170">
        <f t="shared" si="33"/>
        <v>1.0059436404852882</v>
      </c>
      <c r="I170">
        <v>6.8970000000000002</v>
      </c>
      <c r="J170" s="12">
        <f t="shared" si="34"/>
        <v>6.8970000000000004E-2</v>
      </c>
      <c r="L170">
        <f t="shared" si="25"/>
        <v>8.453544050376122E-3</v>
      </c>
      <c r="M170" t="str">
        <f t="shared" si="31"/>
        <v/>
      </c>
      <c r="N170">
        <f t="shared" si="26"/>
        <v>5.9436404852881153E-3</v>
      </c>
      <c r="O170">
        <f t="shared" si="27"/>
        <v>-9.4056406727251792E-3</v>
      </c>
      <c r="P170">
        <f t="shared" si="28"/>
        <v>2.5099035650880067E-3</v>
      </c>
      <c r="Q170">
        <f t="shared" si="32"/>
        <v>-1.1915544237813186E-2</v>
      </c>
      <c r="R170">
        <v>0.16017149569924599</v>
      </c>
      <c r="S170">
        <v>0.51846886418400695</v>
      </c>
      <c r="T170">
        <v>0.74710706295555396</v>
      </c>
      <c r="U170">
        <v>1.7859184723101301E-2</v>
      </c>
    </row>
    <row r="171" spans="2:21" x14ac:dyDescent="0.35">
      <c r="B171" s="6">
        <v>45125</v>
      </c>
      <c r="C171">
        <v>20.614000000000001</v>
      </c>
      <c r="D171">
        <f t="shared" si="29"/>
        <v>-1.9675982756079875E-3</v>
      </c>
      <c r="E171">
        <f t="shared" si="24"/>
        <v>0.998032401724392</v>
      </c>
      <c r="F171" s="7">
        <v>13688.2</v>
      </c>
      <c r="G171">
        <f t="shared" si="30"/>
        <v>-1.5256980836923361E-3</v>
      </c>
      <c r="H171">
        <f t="shared" si="33"/>
        <v>0.9984743019163077</v>
      </c>
      <c r="I171">
        <v>6.8390000000000004</v>
      </c>
      <c r="J171" s="12">
        <f t="shared" si="34"/>
        <v>6.8390000000000006E-2</v>
      </c>
      <c r="L171">
        <f t="shared" si="25"/>
        <v>-1.9675982756079875E-3</v>
      </c>
      <c r="M171">
        <f t="shared" si="31"/>
        <v>-1.9675982756079875E-3</v>
      </c>
      <c r="N171">
        <f t="shared" si="26"/>
        <v>-1.5256980836923361E-3</v>
      </c>
      <c r="O171">
        <f t="shared" si="27"/>
        <v>-1.9826782998664888E-2</v>
      </c>
      <c r="P171">
        <f t="shared" si="28"/>
        <v>-4.419001919156514E-4</v>
      </c>
      <c r="Q171">
        <f t="shared" si="32"/>
        <v>-1.9384882806749236E-2</v>
      </c>
      <c r="R171">
        <v>-0.429553657770676</v>
      </c>
      <c r="S171">
        <v>-7.5262164984435404E-3</v>
      </c>
      <c r="T171">
        <v>-0.32102546132739601</v>
      </c>
      <c r="U171">
        <v>1.7859184723056899E-2</v>
      </c>
    </row>
    <row r="172" spans="2:21" x14ac:dyDescent="0.35">
      <c r="B172" s="6">
        <v>45124</v>
      </c>
      <c r="C172">
        <v>20.654599999999999</v>
      </c>
      <c r="D172">
        <f t="shared" si="29"/>
        <v>5.7050482837485679E-3</v>
      </c>
      <c r="E172">
        <f t="shared" si="24"/>
        <v>1.0057050482837486</v>
      </c>
      <c r="F172" s="7">
        <v>13709.1</v>
      </c>
      <c r="G172">
        <f t="shared" si="30"/>
        <v>3.7746856163334819E-3</v>
      </c>
      <c r="H172">
        <f t="shared" si="33"/>
        <v>1.0037746856163334</v>
      </c>
      <c r="I172">
        <v>6.8470000000000004</v>
      </c>
      <c r="J172" s="12">
        <f t="shared" si="34"/>
        <v>6.8470000000000003E-2</v>
      </c>
      <c r="L172">
        <f t="shared" si="25"/>
        <v>5.7050482837485679E-3</v>
      </c>
      <c r="M172" t="str">
        <f t="shared" si="31"/>
        <v/>
      </c>
      <c r="N172">
        <f t="shared" si="26"/>
        <v>3.7746856163334819E-3</v>
      </c>
      <c r="O172">
        <f t="shared" si="27"/>
        <v>-4.7882074969502829E-2</v>
      </c>
      <c r="P172">
        <f t="shared" si="28"/>
        <v>1.930362667415086E-3</v>
      </c>
      <c r="Q172">
        <f t="shared" si="32"/>
        <v>-4.9812437636917915E-2</v>
      </c>
      <c r="R172">
        <v>0.63693764352639204</v>
      </c>
      <c r="S172">
        <v>-1.7829990125473E-2</v>
      </c>
      <c r="T172">
        <v>-0.39354480491577998</v>
      </c>
      <c r="U172">
        <v>5.3587123253251399E-2</v>
      </c>
    </row>
    <row r="173" spans="2:21" x14ac:dyDescent="0.35">
      <c r="B173" s="6">
        <v>45121</v>
      </c>
      <c r="C173">
        <v>20.537099999999999</v>
      </c>
      <c r="D173">
        <f t="shared" si="29"/>
        <v>8.5527657518374087E-3</v>
      </c>
      <c r="E173">
        <f t="shared" si="24"/>
        <v>1.0085527657518374</v>
      </c>
      <c r="F173" s="7">
        <v>13657.45</v>
      </c>
      <c r="G173">
        <f t="shared" si="30"/>
        <v>9.9375906350745811E-3</v>
      </c>
      <c r="H173">
        <f t="shared" si="33"/>
        <v>1.0099375906350745</v>
      </c>
      <c r="I173">
        <v>6.8559999999999999</v>
      </c>
      <c r="J173" s="12">
        <f t="shared" si="34"/>
        <v>6.8559999999999996E-2</v>
      </c>
      <c r="L173">
        <f t="shared" si="25"/>
        <v>8.5527657518374087E-3</v>
      </c>
      <c r="M173" t="str">
        <f t="shared" si="31"/>
        <v/>
      </c>
      <c r="N173">
        <f t="shared" si="26"/>
        <v>9.9375906350745811E-3</v>
      </c>
      <c r="O173">
        <f t="shared" si="27"/>
        <v>-9.3064189712638926E-3</v>
      </c>
      <c r="P173">
        <f t="shared" si="28"/>
        <v>-1.3848248832371724E-3</v>
      </c>
      <c r="Q173">
        <f t="shared" si="32"/>
        <v>-7.9215940880267201E-3</v>
      </c>
      <c r="R173">
        <v>0.39825173492875598</v>
      </c>
      <c r="S173">
        <v>-0.54292501482892097</v>
      </c>
      <c r="T173">
        <v>-0.56946448447435805</v>
      </c>
      <c r="U173">
        <v>1.7859184723101301E-2</v>
      </c>
    </row>
    <row r="174" spans="2:21" x14ac:dyDescent="0.35">
      <c r="B174" s="6">
        <v>45120</v>
      </c>
      <c r="C174">
        <v>20.362200000000001</v>
      </c>
      <c r="D174">
        <f t="shared" si="29"/>
        <v>-6.2079159104389409E-3</v>
      </c>
      <c r="E174">
        <f t="shared" si="24"/>
        <v>0.9937920840895611</v>
      </c>
      <c r="F174" s="7">
        <v>13522.4</v>
      </c>
      <c r="G174">
        <f t="shared" si="30"/>
        <v>-5.7222230881754464E-3</v>
      </c>
      <c r="H174">
        <f t="shared" si="33"/>
        <v>0.99427777691182451</v>
      </c>
      <c r="I174">
        <v>6.8559999999999999</v>
      </c>
      <c r="J174" s="12">
        <f t="shared" si="34"/>
        <v>6.8559999999999996E-2</v>
      </c>
      <c r="L174">
        <f t="shared" si="25"/>
        <v>-6.2079159104389409E-3</v>
      </c>
      <c r="M174">
        <f t="shared" si="31"/>
        <v>-6.2079159104389409E-3</v>
      </c>
      <c r="N174">
        <f t="shared" si="26"/>
        <v>-5.7222230881754464E-3</v>
      </c>
      <c r="O174">
        <f t="shared" si="27"/>
        <v>-2.406710063349584E-2</v>
      </c>
      <c r="P174">
        <f t="shared" si="28"/>
        <v>-4.8569282226349451E-4</v>
      </c>
      <c r="Q174">
        <f t="shared" si="32"/>
        <v>-2.3581407811232344E-2</v>
      </c>
      <c r="R174">
        <v>-2.0063705987694001E-2</v>
      </c>
      <c r="S174">
        <v>-0.70423242442234602</v>
      </c>
      <c r="T174">
        <v>-1.05978071510693E-3</v>
      </c>
      <c r="U174">
        <v>1.7859184723056899E-2</v>
      </c>
    </row>
    <row r="175" spans="2:21" x14ac:dyDescent="0.35">
      <c r="B175" s="6">
        <v>45119</v>
      </c>
      <c r="C175">
        <v>20.489000000000001</v>
      </c>
      <c r="D175">
        <f t="shared" si="29"/>
        <v>4.2552215047350012E-3</v>
      </c>
      <c r="E175">
        <f t="shared" si="24"/>
        <v>1.0042552215047349</v>
      </c>
      <c r="F175" s="7">
        <v>13600</v>
      </c>
      <c r="G175">
        <f t="shared" si="30"/>
        <v>4.8388944713224028E-3</v>
      </c>
      <c r="H175">
        <f t="shared" si="33"/>
        <v>1.0048388944713225</v>
      </c>
      <c r="I175">
        <v>6.8659999999999997</v>
      </c>
      <c r="J175" s="12">
        <f t="shared" si="34"/>
        <v>6.8659999999999999E-2</v>
      </c>
      <c r="L175">
        <f t="shared" si="25"/>
        <v>4.2552215047350012E-3</v>
      </c>
      <c r="M175" t="str">
        <f t="shared" si="31"/>
        <v/>
      </c>
      <c r="N175">
        <f t="shared" si="26"/>
        <v>4.8388944713224028E-3</v>
      </c>
      <c r="O175">
        <f t="shared" si="27"/>
        <v>-1.3552906371460501E-2</v>
      </c>
      <c r="P175">
        <f t="shared" si="28"/>
        <v>-5.8367296658740162E-4</v>
      </c>
      <c r="Q175">
        <f t="shared" si="32"/>
        <v>-1.2969233404873099E-2</v>
      </c>
      <c r="R175">
        <v>0.56051824100760195</v>
      </c>
      <c r="S175">
        <v>0.298305996839487</v>
      </c>
      <c r="T175">
        <v>1.1421961397332501</v>
      </c>
      <c r="U175">
        <v>1.7808127876195502E-2</v>
      </c>
    </row>
    <row r="176" spans="2:21" x14ac:dyDescent="0.35">
      <c r="B176" s="6">
        <v>45118</v>
      </c>
      <c r="C176">
        <v>20.402000000000001</v>
      </c>
      <c r="D176">
        <f t="shared" si="29"/>
        <v>1.147128890387631E-2</v>
      </c>
      <c r="E176">
        <f t="shared" si="24"/>
        <v>1.0114712889038764</v>
      </c>
      <c r="F176" s="7">
        <v>13534.35</v>
      </c>
      <c r="G176">
        <f t="shared" si="30"/>
        <v>7.4793111152310441E-3</v>
      </c>
      <c r="H176">
        <f t="shared" si="33"/>
        <v>1.0074793111152311</v>
      </c>
      <c r="I176">
        <v>6.8570000000000002</v>
      </c>
      <c r="J176" s="12">
        <f t="shared" si="34"/>
        <v>6.8570000000000006E-2</v>
      </c>
      <c r="L176">
        <f t="shared" si="25"/>
        <v>1.147128890387631E-2</v>
      </c>
      <c r="M176" t="str">
        <f t="shared" si="31"/>
        <v/>
      </c>
      <c r="N176">
        <f t="shared" si="26"/>
        <v>7.4793111152310441E-3</v>
      </c>
      <c r="O176">
        <f t="shared" si="27"/>
        <v>-6.3368389723191913E-3</v>
      </c>
      <c r="P176">
        <f t="shared" si="28"/>
        <v>3.9919777886452661E-3</v>
      </c>
      <c r="Q176">
        <f t="shared" si="32"/>
        <v>-1.0328816760964457E-2</v>
      </c>
      <c r="R176">
        <v>0.122952691945888</v>
      </c>
      <c r="S176">
        <v>8.3278564120270494E-3</v>
      </c>
      <c r="T176">
        <v>1.2479745180438999</v>
      </c>
      <c r="U176">
        <v>1.7808127876195502E-2</v>
      </c>
    </row>
    <row r="177" spans="2:21" x14ac:dyDescent="0.35">
      <c r="B177" s="6">
        <v>45117</v>
      </c>
      <c r="C177">
        <v>20.1693</v>
      </c>
      <c r="D177">
        <f t="shared" si="29"/>
        <v>-3.9832706041140094E-3</v>
      </c>
      <c r="E177">
        <f t="shared" si="24"/>
        <v>0.99601672939588604</v>
      </c>
      <c r="F177" s="7">
        <v>13433.5</v>
      </c>
      <c r="G177">
        <f t="shared" si="30"/>
        <v>-4.2489720070602701E-3</v>
      </c>
      <c r="H177">
        <f t="shared" si="33"/>
        <v>0.99575102799293969</v>
      </c>
      <c r="I177">
        <v>6.8479999999999999</v>
      </c>
      <c r="J177" s="12">
        <f t="shared" si="34"/>
        <v>6.8479999999999999E-2</v>
      </c>
      <c r="L177">
        <f t="shared" si="25"/>
        <v>-3.9832706041140094E-3</v>
      </c>
      <c r="M177">
        <f t="shared" si="31"/>
        <v>-3.9832706041140094E-3</v>
      </c>
      <c r="N177">
        <f t="shared" si="26"/>
        <v>-4.2489720070602701E-3</v>
      </c>
      <c r="O177">
        <f t="shared" si="27"/>
        <v>-5.7417168679930408E-2</v>
      </c>
      <c r="P177">
        <f t="shared" si="28"/>
        <v>2.6570140294626069E-4</v>
      </c>
      <c r="Q177">
        <f t="shared" si="32"/>
        <v>-5.7682870082876675E-2</v>
      </c>
      <c r="R177">
        <v>-0.16274516209388001</v>
      </c>
      <c r="S177">
        <v>0.42572044270288201</v>
      </c>
      <c r="T177">
        <v>0.49154105264432901</v>
      </c>
      <c r="U177">
        <v>5.3433898075816402E-2</v>
      </c>
    </row>
    <row r="178" spans="2:21" x14ac:dyDescent="0.35">
      <c r="B178" s="6">
        <v>45114</v>
      </c>
      <c r="C178">
        <v>20.2498</v>
      </c>
      <c r="D178">
        <f t="shared" si="29"/>
        <v>-4.803307992838928E-3</v>
      </c>
      <c r="E178">
        <f t="shared" si="24"/>
        <v>0.9951966920071611</v>
      </c>
      <c r="F178" s="7">
        <v>13490.7</v>
      </c>
      <c r="G178">
        <f t="shared" si="30"/>
        <v>-7.5617518912646682E-3</v>
      </c>
      <c r="H178">
        <f t="shared" si="33"/>
        <v>0.99243824810873538</v>
      </c>
      <c r="I178">
        <v>6.835</v>
      </c>
      <c r="J178" s="12">
        <f t="shared" si="34"/>
        <v>6.8349999999999994E-2</v>
      </c>
      <c r="L178">
        <f t="shared" si="25"/>
        <v>-4.803307992838928E-3</v>
      </c>
      <c r="M178">
        <f t="shared" si="31"/>
        <v>-4.803307992838928E-3</v>
      </c>
      <c r="N178">
        <f t="shared" si="26"/>
        <v>-7.5617518912646682E-3</v>
      </c>
      <c r="O178">
        <f t="shared" si="27"/>
        <v>-2.261143586903443E-2</v>
      </c>
      <c r="P178">
        <f t="shared" si="28"/>
        <v>2.7584438984257402E-3</v>
      </c>
      <c r="Q178">
        <f t="shared" si="32"/>
        <v>-2.536987976746017E-2</v>
      </c>
      <c r="R178">
        <v>0.44878996049393399</v>
      </c>
      <c r="S178">
        <v>-1.6933550808872998E-2</v>
      </c>
      <c r="T178">
        <v>0.185789199555697</v>
      </c>
      <c r="U178">
        <v>1.7808127876195502E-2</v>
      </c>
    </row>
    <row r="179" spans="2:21" x14ac:dyDescent="0.35">
      <c r="B179" s="6">
        <v>45113</v>
      </c>
      <c r="C179">
        <v>20.347300000000001</v>
      </c>
      <c r="D179">
        <f t="shared" si="29"/>
        <v>3.895069616569562E-3</v>
      </c>
      <c r="E179">
        <f t="shared" si="24"/>
        <v>1.0038950696165696</v>
      </c>
      <c r="F179" s="7">
        <v>13593.1</v>
      </c>
      <c r="G179">
        <f t="shared" si="30"/>
        <v>8.2328094994906214E-3</v>
      </c>
      <c r="H179">
        <f t="shared" si="33"/>
        <v>1.0082328094994906</v>
      </c>
      <c r="I179">
        <v>6.81</v>
      </c>
      <c r="J179" s="12">
        <f t="shared" si="34"/>
        <v>6.8099999999999994E-2</v>
      </c>
      <c r="L179">
        <f t="shared" si="25"/>
        <v>3.895069616569562E-3</v>
      </c>
      <c r="M179" t="str">
        <f t="shared" si="31"/>
        <v/>
      </c>
      <c r="N179">
        <f t="shared" si="26"/>
        <v>8.2328094994906214E-3</v>
      </c>
      <c r="O179">
        <f t="shared" si="27"/>
        <v>-1.391305825962594E-2</v>
      </c>
      <c r="P179">
        <f t="shared" si="28"/>
        <v>-4.3377398829210594E-3</v>
      </c>
      <c r="Q179">
        <f t="shared" si="32"/>
        <v>-9.5753183767048802E-3</v>
      </c>
      <c r="R179">
        <v>-0.44419350193724</v>
      </c>
      <c r="S179">
        <v>1.34409665003752</v>
      </c>
      <c r="T179">
        <v>0.20775320656716301</v>
      </c>
      <c r="U179">
        <v>1.7808127876195502E-2</v>
      </c>
    </row>
    <row r="180" spans="2:21" x14ac:dyDescent="0.35">
      <c r="B180" s="6">
        <v>45112</v>
      </c>
      <c r="C180">
        <v>20.2682</v>
      </c>
      <c r="D180">
        <f t="shared" si="29"/>
        <v>6.9363066276482517E-3</v>
      </c>
      <c r="E180">
        <f t="shared" si="24"/>
        <v>1.0069363066276482</v>
      </c>
      <c r="F180" s="7">
        <v>13481.65</v>
      </c>
      <c r="G180">
        <f t="shared" si="30"/>
        <v>5.6868101716211822E-3</v>
      </c>
      <c r="H180">
        <f t="shared" si="33"/>
        <v>1.0056868101716212</v>
      </c>
      <c r="I180">
        <v>6.7960000000000003</v>
      </c>
      <c r="J180" s="12">
        <f t="shared" si="34"/>
        <v>6.7960000000000007E-2</v>
      </c>
      <c r="L180">
        <f t="shared" si="25"/>
        <v>6.9363066276482517E-3</v>
      </c>
      <c r="M180" t="str">
        <f t="shared" si="31"/>
        <v/>
      </c>
      <c r="N180">
        <f t="shared" si="26"/>
        <v>5.6868101716211822E-3</v>
      </c>
      <c r="O180">
        <f t="shared" si="27"/>
        <v>-1.0974181945932148E-2</v>
      </c>
      <c r="P180">
        <f t="shared" si="28"/>
        <v>1.2494964560270695E-3</v>
      </c>
      <c r="Q180">
        <f t="shared" si="32"/>
        <v>-1.2223678401959218E-2</v>
      </c>
      <c r="R180">
        <v>0.23011973178075401</v>
      </c>
      <c r="S180">
        <v>0.49528555805196101</v>
      </c>
      <c r="T180">
        <v>0.76279383183175398</v>
      </c>
      <c r="U180">
        <v>1.7910488573580401E-2</v>
      </c>
    </row>
    <row r="181" spans="2:21" x14ac:dyDescent="0.35">
      <c r="B181" s="6">
        <v>45111</v>
      </c>
      <c r="C181">
        <v>20.1281</v>
      </c>
      <c r="D181">
        <f t="shared" si="29"/>
        <v>-4.2239548789435276E-3</v>
      </c>
      <c r="E181">
        <f t="shared" si="24"/>
        <v>0.99577604512105644</v>
      </c>
      <c r="F181" s="7">
        <v>13405.2</v>
      </c>
      <c r="G181">
        <f t="shared" si="30"/>
        <v>-1.6695987897979065E-3</v>
      </c>
      <c r="H181">
        <f t="shared" si="33"/>
        <v>0.99833040121020211</v>
      </c>
      <c r="I181">
        <v>6.8079999999999998</v>
      </c>
      <c r="J181" s="12">
        <f t="shared" si="34"/>
        <v>6.8080000000000002E-2</v>
      </c>
      <c r="L181">
        <f t="shared" si="25"/>
        <v>-4.2239548789435276E-3</v>
      </c>
      <c r="M181">
        <f t="shared" si="31"/>
        <v>-4.2239548789435276E-3</v>
      </c>
      <c r="N181">
        <f t="shared" si="26"/>
        <v>-1.6695987897979065E-3</v>
      </c>
      <c r="O181">
        <f t="shared" si="27"/>
        <v>-2.2134443452523928E-2</v>
      </c>
      <c r="P181">
        <f t="shared" si="28"/>
        <v>-2.5543560891456213E-3</v>
      </c>
      <c r="Q181">
        <f t="shared" si="32"/>
        <v>-1.9580087363378306E-2</v>
      </c>
      <c r="R181">
        <v>6.4364656550575106E-2</v>
      </c>
      <c r="S181">
        <v>-6.5867801985219895E-2</v>
      </c>
      <c r="T181">
        <v>-6.42101693049901E-2</v>
      </c>
      <c r="U181">
        <v>1.7910488573580401E-2</v>
      </c>
    </row>
    <row r="182" spans="2:21" x14ac:dyDescent="0.35">
      <c r="B182" s="6">
        <v>45110</v>
      </c>
      <c r="C182">
        <v>20.2133</v>
      </c>
      <c r="D182">
        <f t="shared" si="29"/>
        <v>4.5022116023777977E-3</v>
      </c>
      <c r="E182">
        <f t="shared" si="24"/>
        <v>1.0045022116023778</v>
      </c>
      <c r="F182" s="7">
        <v>13427.6</v>
      </c>
      <c r="G182">
        <f t="shared" si="30"/>
        <v>1.9493801145410983E-3</v>
      </c>
      <c r="H182">
        <f t="shared" si="33"/>
        <v>1.0019493801145412</v>
      </c>
      <c r="I182">
        <v>6.806</v>
      </c>
      <c r="J182" s="12">
        <f t="shared" si="34"/>
        <v>6.8059999999999996E-2</v>
      </c>
      <c r="L182">
        <f t="shared" si="25"/>
        <v>4.5022116023777977E-3</v>
      </c>
      <c r="M182" t="str">
        <f t="shared" si="31"/>
        <v/>
      </c>
      <c r="N182">
        <f t="shared" si="26"/>
        <v>1.9493801145410983E-3</v>
      </c>
      <c r="O182">
        <f t="shared" si="27"/>
        <v>-4.9238878260912798E-2</v>
      </c>
      <c r="P182">
        <f t="shared" si="28"/>
        <v>2.5528314878366992E-3</v>
      </c>
      <c r="Q182">
        <f t="shared" si="32"/>
        <v>-5.1791709748749498E-2</v>
      </c>
      <c r="R182">
        <v>-9.2415589954875105E-3</v>
      </c>
      <c r="S182">
        <v>0.94507766677696103</v>
      </c>
      <c r="T182">
        <v>0.54325888976318704</v>
      </c>
      <c r="U182">
        <v>5.3741089863290598E-2</v>
      </c>
    </row>
    <row r="183" spans="2:21" x14ac:dyDescent="0.35">
      <c r="B183" s="6">
        <v>45107</v>
      </c>
      <c r="C183">
        <v>20.122499999999999</v>
      </c>
      <c r="D183">
        <f t="shared" si="29"/>
        <v>6.2063234320940998E-3</v>
      </c>
      <c r="E183">
        <f t="shared" si="24"/>
        <v>1.0062063234320942</v>
      </c>
      <c r="F183" s="7">
        <v>13401.45</v>
      </c>
      <c r="G183">
        <f t="shared" si="30"/>
        <v>6.3627969840347751E-3</v>
      </c>
      <c r="H183">
        <f t="shared" si="33"/>
        <v>1.0063627969840347</v>
      </c>
      <c r="I183">
        <v>6.8559999999999999</v>
      </c>
      <c r="J183" s="12">
        <f t="shared" si="34"/>
        <v>6.8559999999999996E-2</v>
      </c>
      <c r="L183">
        <f t="shared" si="25"/>
        <v>6.2063234320940998E-3</v>
      </c>
      <c r="M183" t="str">
        <f t="shared" si="31"/>
        <v/>
      </c>
      <c r="N183">
        <f t="shared" si="26"/>
        <v>6.3627969840347751E-3</v>
      </c>
      <c r="O183">
        <f t="shared" si="27"/>
        <v>-2.95591073451851E-2</v>
      </c>
      <c r="P183">
        <f t="shared" si="28"/>
        <v>-1.5647355194067531E-4</v>
      </c>
      <c r="Q183">
        <f t="shared" si="32"/>
        <v>-2.9402633793244426E-2</v>
      </c>
      <c r="R183">
        <v>-0.32099474920788101</v>
      </c>
      <c r="S183">
        <v>7.7690336143088096E-2</v>
      </c>
      <c r="T183">
        <v>-1.8824261403416202E-2</v>
      </c>
      <c r="U183">
        <v>3.57654307772792E-2</v>
      </c>
    </row>
    <row r="184" spans="2:21" x14ac:dyDescent="0.35">
      <c r="B184" s="6">
        <v>45105</v>
      </c>
      <c r="C184">
        <v>19.998000000000001</v>
      </c>
      <c r="D184">
        <f t="shared" si="29"/>
        <v>3.1302065199518138E-3</v>
      </c>
      <c r="E184">
        <f t="shared" si="24"/>
        <v>1.0031302065199519</v>
      </c>
      <c r="F184" s="7">
        <v>13316.45</v>
      </c>
      <c r="G184">
        <f t="shared" si="30"/>
        <v>4.9572786480340525E-3</v>
      </c>
      <c r="H184">
        <f t="shared" si="33"/>
        <v>1.0049572786480341</v>
      </c>
      <c r="I184">
        <v>6.8460000000000001</v>
      </c>
      <c r="J184" s="12">
        <f t="shared" si="34"/>
        <v>6.8460000000000007E-2</v>
      </c>
      <c r="L184">
        <f t="shared" si="25"/>
        <v>3.1302065199518138E-3</v>
      </c>
      <c r="M184" t="str">
        <f t="shared" si="31"/>
        <v/>
      </c>
      <c r="N184">
        <f t="shared" si="26"/>
        <v>4.9572786480340525E-3</v>
      </c>
      <c r="O184">
        <f t="shared" si="27"/>
        <v>-1.4721538349038985E-2</v>
      </c>
      <c r="P184">
        <f t="shared" si="28"/>
        <v>-1.8270721280822387E-3</v>
      </c>
      <c r="Q184">
        <f t="shared" si="32"/>
        <v>-1.2894466220956746E-2</v>
      </c>
      <c r="R184">
        <v>-0.81427065393173703</v>
      </c>
      <c r="S184">
        <v>-0.27094299196838101</v>
      </c>
      <c r="T184">
        <v>0.27147998807368601</v>
      </c>
      <c r="U184">
        <v>1.7851744868990799E-2</v>
      </c>
    </row>
    <row r="185" spans="2:21" x14ac:dyDescent="0.35">
      <c r="B185" s="6">
        <v>45104</v>
      </c>
      <c r="C185">
        <v>19.935500000000001</v>
      </c>
      <c r="D185">
        <f t="shared" si="29"/>
        <v>5.7701706770140618E-3</v>
      </c>
      <c r="E185">
        <f t="shared" si="24"/>
        <v>1.0057701706770141</v>
      </c>
      <c r="F185" s="7">
        <v>13250.6</v>
      </c>
      <c r="G185">
        <f t="shared" si="30"/>
        <v>4.7696317275623037E-3</v>
      </c>
      <c r="H185">
        <f t="shared" si="33"/>
        <v>1.0047696317275623</v>
      </c>
      <c r="I185">
        <v>6.8529999999999998</v>
      </c>
      <c r="J185" s="12">
        <f t="shared" si="34"/>
        <v>6.8529999999999994E-2</v>
      </c>
      <c r="L185">
        <f t="shared" si="25"/>
        <v>5.7701706770140618E-3</v>
      </c>
      <c r="M185" t="str">
        <f t="shared" si="31"/>
        <v/>
      </c>
      <c r="N185">
        <f t="shared" si="26"/>
        <v>4.7696317275623037E-3</v>
      </c>
      <c r="O185">
        <f t="shared" si="27"/>
        <v>-1.2081574191932339E-2</v>
      </c>
      <c r="P185">
        <f t="shared" si="28"/>
        <v>1.0005389494517581E-3</v>
      </c>
      <c r="Q185">
        <f t="shared" si="32"/>
        <v>-1.3082113141384097E-2</v>
      </c>
      <c r="R185">
        <v>0.59819168325800898</v>
      </c>
      <c r="S185">
        <v>0.285095984644612</v>
      </c>
      <c r="T185">
        <v>0.43121135585049197</v>
      </c>
      <c r="U185">
        <v>1.78517448689464E-2</v>
      </c>
    </row>
    <row r="186" spans="2:21" x14ac:dyDescent="0.35">
      <c r="B186" s="6">
        <v>45103</v>
      </c>
      <c r="C186">
        <v>19.820799999999998</v>
      </c>
      <c r="D186">
        <f t="shared" si="29"/>
        <v>4.9464239353256166E-3</v>
      </c>
      <c r="E186">
        <f t="shared" si="24"/>
        <v>1.0049464239353256</v>
      </c>
      <c r="F186" s="7">
        <v>13187.55</v>
      </c>
      <c r="G186">
        <f t="shared" si="30"/>
        <v>8.3800064356629005E-3</v>
      </c>
      <c r="H186">
        <f t="shared" si="33"/>
        <v>1.0083800064356629</v>
      </c>
      <c r="I186">
        <v>6.8730000000000002</v>
      </c>
      <c r="J186" s="12">
        <f t="shared" si="34"/>
        <v>6.8729999999999999E-2</v>
      </c>
      <c r="L186">
        <f t="shared" si="25"/>
        <v>4.9464239353256166E-3</v>
      </c>
      <c r="M186" t="str">
        <f t="shared" si="31"/>
        <v/>
      </c>
      <c r="N186">
        <f t="shared" si="26"/>
        <v>8.3800064356629005E-3</v>
      </c>
      <c r="O186">
        <f t="shared" si="27"/>
        <v>-4.8618371784348288E-2</v>
      </c>
      <c r="P186">
        <f t="shared" si="28"/>
        <v>-3.4335825003372839E-3</v>
      </c>
      <c r="Q186">
        <f t="shared" si="32"/>
        <v>-4.5184789284010998E-2</v>
      </c>
      <c r="R186">
        <v>0.51608305995638504</v>
      </c>
      <c r="S186">
        <v>-0.116980999302208</v>
      </c>
      <c r="T186">
        <v>0.20467133506920601</v>
      </c>
      <c r="U186">
        <v>5.3564795719673902E-2</v>
      </c>
    </row>
    <row r="187" spans="2:21" x14ac:dyDescent="0.35">
      <c r="B187" s="6">
        <v>45100</v>
      </c>
      <c r="C187">
        <v>19.722999999999999</v>
      </c>
      <c r="D187">
        <f t="shared" si="29"/>
        <v>-1.0972386930435262E-2</v>
      </c>
      <c r="E187">
        <f t="shared" si="24"/>
        <v>0.98902761306956477</v>
      </c>
      <c r="F187" s="7">
        <v>13077.5</v>
      </c>
      <c r="G187">
        <f t="shared" si="30"/>
        <v>-1.2485296667274758E-2</v>
      </c>
      <c r="H187">
        <f t="shared" si="33"/>
        <v>0.98751470333272529</v>
      </c>
      <c r="I187">
        <v>6.8719999999999999</v>
      </c>
      <c r="J187" s="12">
        <f t="shared" si="34"/>
        <v>6.8720000000000003E-2</v>
      </c>
      <c r="L187">
        <f t="shared" si="25"/>
        <v>-1.0972386930435262E-2</v>
      </c>
      <c r="M187">
        <f t="shared" si="31"/>
        <v>-1.0972386930435262E-2</v>
      </c>
      <c r="N187">
        <f t="shared" si="26"/>
        <v>-1.2485296667274758E-2</v>
      </c>
      <c r="O187">
        <f t="shared" si="27"/>
        <v>-2.8824131799381661E-2</v>
      </c>
      <c r="P187">
        <f t="shared" si="28"/>
        <v>1.5129097368394955E-3</v>
      </c>
      <c r="Q187">
        <f t="shared" si="32"/>
        <v>-3.033704153622116E-2</v>
      </c>
      <c r="R187">
        <v>-8.9007427953324794E-2</v>
      </c>
      <c r="S187">
        <v>0.13334632758727999</v>
      </c>
      <c r="T187">
        <v>0.35323531743891601</v>
      </c>
      <c r="U187">
        <v>1.78517448689464E-2</v>
      </c>
    </row>
    <row r="188" spans="2:21" x14ac:dyDescent="0.35">
      <c r="B188" s="6">
        <v>45099</v>
      </c>
      <c r="C188">
        <v>19.9406</v>
      </c>
      <c r="D188">
        <f t="shared" si="29"/>
        <v>-8.9614610463121074E-3</v>
      </c>
      <c r="E188">
        <f t="shared" si="24"/>
        <v>0.99103853895368788</v>
      </c>
      <c r="F188" s="7">
        <v>13241.8</v>
      </c>
      <c r="G188">
        <f t="shared" si="30"/>
        <v>-8.3850523809263135E-3</v>
      </c>
      <c r="H188">
        <f t="shared" si="33"/>
        <v>0.99161494761907365</v>
      </c>
      <c r="I188">
        <v>6.8230000000000004</v>
      </c>
      <c r="J188" s="12">
        <f t="shared" si="34"/>
        <v>6.8229999999999999E-2</v>
      </c>
      <c r="L188">
        <f t="shared" si="25"/>
        <v>-8.9614610463121074E-3</v>
      </c>
      <c r="M188">
        <f t="shared" si="31"/>
        <v>-8.9614610463121074E-3</v>
      </c>
      <c r="N188">
        <f t="shared" si="26"/>
        <v>-8.3850523809263135E-3</v>
      </c>
      <c r="O188">
        <f t="shared" si="27"/>
        <v>-2.6813205915302906E-2</v>
      </c>
      <c r="P188">
        <f t="shared" si="28"/>
        <v>-5.7640866538579381E-4</v>
      </c>
      <c r="Q188">
        <f t="shared" si="32"/>
        <v>-2.6236797249917114E-2</v>
      </c>
      <c r="R188">
        <v>9.4483134476241997E-3</v>
      </c>
      <c r="S188">
        <v>-1.51733918311581E-2</v>
      </c>
      <c r="T188">
        <v>0.138070280298597</v>
      </c>
      <c r="U188">
        <v>1.7851744868990799E-2</v>
      </c>
    </row>
    <row r="189" spans="2:21" x14ac:dyDescent="0.35">
      <c r="B189" s="6">
        <v>45098</v>
      </c>
      <c r="C189">
        <v>20.120100000000001</v>
      </c>
      <c r="D189">
        <f t="shared" si="29"/>
        <v>-1.7394026935019165E-4</v>
      </c>
      <c r="E189">
        <f t="shared" si="24"/>
        <v>0.99982605973064986</v>
      </c>
      <c r="F189" s="7">
        <v>13353.3</v>
      </c>
      <c r="G189">
        <f t="shared" si="30"/>
        <v>7.3208089687945037E-3</v>
      </c>
      <c r="H189">
        <f t="shared" si="33"/>
        <v>1.0073208089687946</v>
      </c>
      <c r="I189">
        <v>6.8369999999999997</v>
      </c>
      <c r="J189" s="12">
        <f t="shared" si="34"/>
        <v>6.837E-2</v>
      </c>
      <c r="L189">
        <f t="shared" si="25"/>
        <v>-1.7394026935019165E-4</v>
      </c>
      <c r="M189">
        <f t="shared" si="31"/>
        <v>-1.7394026935019165E-4</v>
      </c>
      <c r="N189">
        <f t="shared" si="26"/>
        <v>7.3208089687945037E-3</v>
      </c>
      <c r="O189">
        <f t="shared" si="27"/>
        <v>-1.8155468847831393E-2</v>
      </c>
      <c r="P189">
        <f t="shared" si="28"/>
        <v>-7.4947492381446951E-3</v>
      </c>
      <c r="Q189">
        <f t="shared" si="32"/>
        <v>-1.0660719609686696E-2</v>
      </c>
      <c r="R189">
        <v>-0.11692899240552899</v>
      </c>
      <c r="S189">
        <v>0.110760401549159</v>
      </c>
      <c r="T189">
        <v>-0.440187502086065</v>
      </c>
      <c r="U189">
        <v>1.7981528578481201E-2</v>
      </c>
    </row>
    <row r="190" spans="2:21" x14ac:dyDescent="0.35">
      <c r="B190" s="6">
        <v>45097</v>
      </c>
      <c r="C190">
        <v>20.1236</v>
      </c>
      <c r="D190">
        <f t="shared" si="29"/>
        <v>5.5711560950432951E-3</v>
      </c>
      <c r="E190">
        <f t="shared" si="24"/>
        <v>1.0055711560950433</v>
      </c>
      <c r="F190" s="7">
        <v>13255.9</v>
      </c>
      <c r="G190">
        <f t="shared" si="30"/>
        <v>4.6009770797935537E-3</v>
      </c>
      <c r="H190">
        <f t="shared" si="33"/>
        <v>1.0046009770797935</v>
      </c>
      <c r="I190">
        <v>6.8010000000000002</v>
      </c>
      <c r="J190" s="12">
        <f t="shared" si="34"/>
        <v>6.8010000000000001E-2</v>
      </c>
      <c r="L190">
        <f t="shared" si="25"/>
        <v>5.5711560950432951E-3</v>
      </c>
      <c r="M190" t="str">
        <f t="shared" si="31"/>
        <v/>
      </c>
      <c r="N190">
        <f t="shared" si="26"/>
        <v>4.6009770797935537E-3</v>
      </c>
      <c r="O190">
        <f t="shared" si="27"/>
        <v>-1.2410372483393503E-2</v>
      </c>
      <c r="P190">
        <f t="shared" si="28"/>
        <v>9.7017901524974141E-4</v>
      </c>
      <c r="Q190">
        <f t="shared" si="32"/>
        <v>-1.3380551498643246E-2</v>
      </c>
      <c r="R190">
        <v>0.36586827262810001</v>
      </c>
      <c r="S190">
        <v>-0.28108954107600698</v>
      </c>
      <c r="T190">
        <v>9.9508465077202707E-2</v>
      </c>
      <c r="U190">
        <v>1.7981528578436799E-2</v>
      </c>
    </row>
    <row r="191" spans="2:21" x14ac:dyDescent="0.35">
      <c r="B191" s="6">
        <v>45096</v>
      </c>
      <c r="C191">
        <v>20.011800000000001</v>
      </c>
      <c r="D191">
        <f t="shared" si="29"/>
        <v>3.9484502845804333E-4</v>
      </c>
      <c r="E191">
        <f t="shared" si="24"/>
        <v>1.0003948450284581</v>
      </c>
      <c r="F191" s="7">
        <v>13195.05</v>
      </c>
      <c r="G191">
        <f t="shared" si="30"/>
        <v>1.6295316648366694E-4</v>
      </c>
      <c r="H191">
        <f t="shared" si="33"/>
        <v>1.0001629531664837</v>
      </c>
      <c r="I191">
        <v>6.8090000000000002</v>
      </c>
      <c r="J191" s="12">
        <f t="shared" si="34"/>
        <v>6.8089999999999998E-2</v>
      </c>
      <c r="L191">
        <f t="shared" si="25"/>
        <v>3.9484502845804333E-4</v>
      </c>
      <c r="M191" t="str">
        <f t="shared" si="31"/>
        <v/>
      </c>
      <c r="N191">
        <f t="shared" si="26"/>
        <v>1.6295316648366694E-4</v>
      </c>
      <c r="O191">
        <f t="shared" si="27"/>
        <v>-5.3559441349430553E-2</v>
      </c>
      <c r="P191">
        <f t="shared" si="28"/>
        <v>2.3189186197437639E-4</v>
      </c>
      <c r="Q191">
        <f t="shared" si="32"/>
        <v>-5.3791333211404932E-2</v>
      </c>
      <c r="R191">
        <v>0.745966544932952</v>
      </c>
      <c r="S191">
        <v>0.326637840003485</v>
      </c>
      <c r="T191">
        <v>-8.9598064554563497E-2</v>
      </c>
      <c r="U191">
        <v>5.3954286377888599E-2</v>
      </c>
    </row>
    <row r="192" spans="2:21" x14ac:dyDescent="0.35">
      <c r="B192" s="6">
        <v>45093</v>
      </c>
      <c r="C192">
        <v>20.003900000000002</v>
      </c>
      <c r="D192">
        <f t="shared" si="29"/>
        <v>9.1398674717777968E-3</v>
      </c>
      <c r="E192">
        <f t="shared" si="24"/>
        <v>1.0091398674717778</v>
      </c>
      <c r="F192" s="7">
        <v>13192.9</v>
      </c>
      <c r="G192">
        <f t="shared" si="30"/>
        <v>6.9978759584704191E-3</v>
      </c>
      <c r="H192">
        <f t="shared" si="33"/>
        <v>1.0069978759584703</v>
      </c>
      <c r="I192">
        <v>6.8220000000000001</v>
      </c>
      <c r="J192" s="12">
        <f t="shared" si="34"/>
        <v>6.8220000000000003E-2</v>
      </c>
      <c r="L192">
        <f t="shared" si="25"/>
        <v>9.1398674717777968E-3</v>
      </c>
      <c r="M192" t="str">
        <f t="shared" si="31"/>
        <v/>
      </c>
      <c r="N192">
        <f t="shared" si="26"/>
        <v>6.9978759584704191E-3</v>
      </c>
      <c r="O192">
        <f t="shared" si="27"/>
        <v>-8.8416611067034037E-3</v>
      </c>
      <c r="P192">
        <f t="shared" si="28"/>
        <v>2.1419915133073777E-3</v>
      </c>
      <c r="Q192">
        <f t="shared" si="32"/>
        <v>-1.0983652620010782E-2</v>
      </c>
      <c r="R192">
        <v>0.369630555284783</v>
      </c>
      <c r="S192">
        <v>-9.6755498027945003E-2</v>
      </c>
      <c r="T192">
        <v>3.3412912141095302E-3</v>
      </c>
      <c r="U192">
        <v>1.7981528578481201E-2</v>
      </c>
    </row>
    <row r="193" spans="2:21" x14ac:dyDescent="0.35">
      <c r="B193" s="6">
        <v>45092</v>
      </c>
      <c r="C193">
        <v>19.821899999999999</v>
      </c>
      <c r="D193">
        <f t="shared" si="29"/>
        <v>-4.085554595198774E-4</v>
      </c>
      <c r="E193">
        <f t="shared" si="24"/>
        <v>0.9995914445404801</v>
      </c>
      <c r="F193" s="7">
        <v>13100.9</v>
      </c>
      <c r="G193">
        <f t="shared" si="30"/>
        <v>1.6921544241679672E-3</v>
      </c>
      <c r="H193">
        <f t="shared" si="33"/>
        <v>1.0016921544241679</v>
      </c>
      <c r="I193">
        <v>6.8570000000000002</v>
      </c>
      <c r="J193" s="12">
        <f t="shared" si="34"/>
        <v>6.8570000000000006E-2</v>
      </c>
      <c r="L193">
        <f t="shared" si="25"/>
        <v>-4.085554595198774E-4</v>
      </c>
      <c r="M193">
        <f t="shared" si="31"/>
        <v>-4.085554595198774E-4</v>
      </c>
      <c r="N193">
        <f t="shared" si="26"/>
        <v>1.6921544241679672E-3</v>
      </c>
      <c r="O193">
        <f t="shared" si="27"/>
        <v>-1.8390084037978878E-2</v>
      </c>
      <c r="P193">
        <f t="shared" si="28"/>
        <v>-2.1007098836878448E-3</v>
      </c>
      <c r="Q193">
        <f t="shared" si="32"/>
        <v>-1.6289374154291034E-2</v>
      </c>
      <c r="R193">
        <v>0.13403807688505701</v>
      </c>
      <c r="S193">
        <v>-0.44731931936420299</v>
      </c>
      <c r="T193">
        <v>0.159302719408561</v>
      </c>
      <c r="U193">
        <v>1.7981528578459E-2</v>
      </c>
    </row>
    <row r="194" spans="2:21" x14ac:dyDescent="0.35">
      <c r="B194" s="6">
        <v>45091</v>
      </c>
      <c r="C194">
        <v>19.829999999999998</v>
      </c>
      <c r="D194">
        <f t="shared" si="29"/>
        <v>3.3894998467413058E-3</v>
      </c>
      <c r="E194">
        <f t="shared" si="24"/>
        <v>1.0033894998467412</v>
      </c>
      <c r="F194" s="7">
        <v>13078.75</v>
      </c>
      <c r="G194">
        <f t="shared" si="30"/>
        <v>2.7985217883824162E-3</v>
      </c>
      <c r="H194">
        <f t="shared" si="33"/>
        <v>1.0027985217883824</v>
      </c>
      <c r="I194">
        <v>6.8159999999999998</v>
      </c>
      <c r="J194" s="12">
        <f t="shared" si="34"/>
        <v>6.8159999999999998E-2</v>
      </c>
      <c r="L194">
        <f t="shared" si="25"/>
        <v>3.3894998467413058E-3</v>
      </c>
      <c r="M194" t="str">
        <f t="shared" si="31"/>
        <v/>
      </c>
      <c r="N194">
        <f t="shared" si="26"/>
        <v>2.7985217883824162E-3</v>
      </c>
      <c r="O194">
        <f t="shared" si="27"/>
        <v>-1.4507137631856994E-2</v>
      </c>
      <c r="P194">
        <f t="shared" si="28"/>
        <v>5.9097805835888959E-4</v>
      </c>
      <c r="Q194">
        <f t="shared" si="32"/>
        <v>-1.5098115690215883E-2</v>
      </c>
      <c r="R194">
        <v>-0.12689921992705699</v>
      </c>
      <c r="S194">
        <v>0.378242481269075</v>
      </c>
      <c r="T194">
        <v>0.26936446874064002</v>
      </c>
      <c r="U194">
        <v>1.78966374785983E-2</v>
      </c>
    </row>
    <row r="195" spans="2:21" x14ac:dyDescent="0.35">
      <c r="B195" s="6">
        <v>45090</v>
      </c>
      <c r="C195">
        <v>19.762899999999998</v>
      </c>
      <c r="D195">
        <f t="shared" si="29"/>
        <v>1.0739088880665914E-2</v>
      </c>
      <c r="E195">
        <f t="shared" ref="E195:E258" si="35">1+D195</f>
        <v>1.010739088880666</v>
      </c>
      <c r="F195" s="7">
        <v>13042.2</v>
      </c>
      <c r="G195">
        <f t="shared" si="30"/>
        <v>1.1691890345548576E-2</v>
      </c>
      <c r="H195">
        <f t="shared" si="33"/>
        <v>1.0116918903455485</v>
      </c>
      <c r="I195">
        <v>6.8079999999999998</v>
      </c>
      <c r="J195" s="12">
        <f t="shared" si="34"/>
        <v>6.8080000000000002E-2</v>
      </c>
      <c r="L195">
        <f t="shared" ref="L195:L258" si="36">D195</f>
        <v>1.0739088880665914E-2</v>
      </c>
      <c r="M195" t="str">
        <f t="shared" si="31"/>
        <v/>
      </c>
      <c r="N195">
        <f t="shared" ref="N195:N258" si="37">G195</f>
        <v>1.1691890345548576E-2</v>
      </c>
      <c r="O195">
        <f t="shared" ref="O195:O258" si="38">L195-U195</f>
        <v>-7.1575485979323856E-3</v>
      </c>
      <c r="P195">
        <f t="shared" ref="P195:P258" si="39">L195-N195</f>
        <v>-9.5280146488266153E-4</v>
      </c>
      <c r="Q195">
        <f t="shared" si="32"/>
        <v>-6.2047471330497241E-3</v>
      </c>
      <c r="R195">
        <v>-0.14977785515368799</v>
      </c>
      <c r="S195">
        <v>-0.31539817490972</v>
      </c>
      <c r="T195">
        <v>0.33358246958550303</v>
      </c>
      <c r="U195">
        <v>1.78966374785983E-2</v>
      </c>
    </row>
    <row r="196" spans="2:21" x14ac:dyDescent="0.35">
      <c r="B196" s="6">
        <v>45089</v>
      </c>
      <c r="C196">
        <v>19.5518</v>
      </c>
      <c r="D196">
        <f t="shared" ref="D196:D259" si="40">LN(C196/C197)</f>
        <v>6.4035027476536787E-3</v>
      </c>
      <c r="E196">
        <f t="shared" si="35"/>
        <v>1.0064035027476537</v>
      </c>
      <c r="F196" s="7">
        <v>12890.6</v>
      </c>
      <c r="G196">
        <f t="shared" ref="G196:G259" si="41">LN(F196/F197)</f>
        <v>5.8976105958264248E-3</v>
      </c>
      <c r="H196">
        <f t="shared" si="33"/>
        <v>1.0058976105958264</v>
      </c>
      <c r="I196">
        <v>6.8280000000000003</v>
      </c>
      <c r="J196" s="12">
        <f t="shared" si="34"/>
        <v>6.8280000000000007E-2</v>
      </c>
      <c r="L196">
        <f t="shared" si="36"/>
        <v>6.4035027476536787E-3</v>
      </c>
      <c r="M196" t="str">
        <f t="shared" ref="M196:M259" si="42">IF(L196&lt;0,L196,"")</f>
        <v/>
      </c>
      <c r="N196">
        <f t="shared" si="37"/>
        <v>5.8976105958264248E-3</v>
      </c>
      <c r="O196">
        <f t="shared" si="38"/>
        <v>-4.729601895030492E-2</v>
      </c>
      <c r="P196">
        <f t="shared" si="39"/>
        <v>5.0589215182725387E-4</v>
      </c>
      <c r="Q196">
        <f t="shared" ref="Q196:Q259" si="43">N196-U196</f>
        <v>-4.7801911102132173E-2</v>
      </c>
      <c r="R196">
        <v>0.105811148190793</v>
      </c>
      <c r="S196">
        <v>0.46458667278284099</v>
      </c>
      <c r="T196">
        <v>-0.43125563570869402</v>
      </c>
      <c r="U196">
        <v>5.3699521697958601E-2</v>
      </c>
    </row>
    <row r="197" spans="2:21" x14ac:dyDescent="0.35">
      <c r="B197" s="6">
        <v>45086</v>
      </c>
      <c r="C197">
        <v>19.427</v>
      </c>
      <c r="D197">
        <f t="shared" si="40"/>
        <v>1.0609424841644302E-3</v>
      </c>
      <c r="E197">
        <f t="shared" si="35"/>
        <v>1.0010609424841643</v>
      </c>
      <c r="F197" s="7">
        <v>12814.8</v>
      </c>
      <c r="G197">
        <f t="shared" si="41"/>
        <v>-1.2945389428635609E-3</v>
      </c>
      <c r="H197">
        <f t="shared" ref="H197:H258" si="44">1+G197</f>
        <v>0.99870546105713642</v>
      </c>
      <c r="I197">
        <v>6.7640000000000002</v>
      </c>
      <c r="J197" s="12">
        <f t="shared" si="34"/>
        <v>6.7640000000000006E-2</v>
      </c>
      <c r="L197">
        <f t="shared" si="36"/>
        <v>1.0609424841644302E-3</v>
      </c>
      <c r="M197" t="str">
        <f t="shared" si="42"/>
        <v/>
      </c>
      <c r="N197">
        <f t="shared" si="37"/>
        <v>-1.2945389428635609E-3</v>
      </c>
      <c r="O197">
        <f t="shared" si="38"/>
        <v>-1.683569499443387E-2</v>
      </c>
      <c r="P197">
        <f t="shared" si="39"/>
        <v>2.3554814270279911E-3</v>
      </c>
      <c r="Q197">
        <f t="shared" si="43"/>
        <v>-1.9191176421461859E-2</v>
      </c>
      <c r="R197">
        <v>0.458334731936971</v>
      </c>
      <c r="S197">
        <v>7.7525034926773095E-2</v>
      </c>
      <c r="T197">
        <v>0.69375870510095505</v>
      </c>
      <c r="U197">
        <v>1.78966374785983E-2</v>
      </c>
    </row>
    <row r="198" spans="2:21" x14ac:dyDescent="0.35">
      <c r="B198" s="6">
        <v>45085</v>
      </c>
      <c r="C198">
        <v>19.406400000000001</v>
      </c>
      <c r="D198">
        <f t="shared" si="40"/>
        <v>-5.1704669403165628E-3</v>
      </c>
      <c r="E198">
        <f t="shared" si="35"/>
        <v>0.99482953305968347</v>
      </c>
      <c r="F198" s="7">
        <v>12831.4</v>
      </c>
      <c r="G198">
        <f t="shared" si="41"/>
        <v>-5.3940330223942335E-3</v>
      </c>
      <c r="H198">
        <f t="shared" si="44"/>
        <v>0.99460596697760573</v>
      </c>
      <c r="I198">
        <v>6.8259999999999996</v>
      </c>
      <c r="J198" s="12">
        <f t="shared" si="34"/>
        <v>6.8260000000000001E-2</v>
      </c>
      <c r="L198">
        <f t="shared" si="36"/>
        <v>-5.1704669403165628E-3</v>
      </c>
      <c r="M198">
        <f t="shared" si="42"/>
        <v>-5.1704669403165628E-3</v>
      </c>
      <c r="N198">
        <f t="shared" si="37"/>
        <v>-5.3940330223942335E-3</v>
      </c>
      <c r="O198">
        <f t="shared" si="38"/>
        <v>-2.3067104418914863E-2</v>
      </c>
      <c r="P198">
        <f t="shared" si="39"/>
        <v>2.2356608207767074E-4</v>
      </c>
      <c r="Q198">
        <f t="shared" si="43"/>
        <v>-2.3290670500992532E-2</v>
      </c>
      <c r="R198">
        <v>-0.30621637365999499</v>
      </c>
      <c r="S198">
        <v>0.43209493654254899</v>
      </c>
      <c r="T198">
        <v>-0.17066553022161399</v>
      </c>
      <c r="U198">
        <v>1.78966374785983E-2</v>
      </c>
    </row>
    <row r="199" spans="2:21" x14ac:dyDescent="0.35">
      <c r="B199" s="6">
        <v>45084</v>
      </c>
      <c r="C199">
        <v>19.507000000000001</v>
      </c>
      <c r="D199">
        <f t="shared" si="40"/>
        <v>1.0378166248490184E-2</v>
      </c>
      <c r="E199">
        <f t="shared" si="35"/>
        <v>1.0103781662484901</v>
      </c>
      <c r="F199" s="7">
        <v>12900.8</v>
      </c>
      <c r="G199">
        <f t="shared" si="41"/>
        <v>1.117782954970941E-2</v>
      </c>
      <c r="H199">
        <f t="shared" si="44"/>
        <v>1.0111778295497094</v>
      </c>
      <c r="I199">
        <v>6.8040000000000003</v>
      </c>
      <c r="J199" s="12">
        <f t="shared" si="34"/>
        <v>6.8040000000000003E-2</v>
      </c>
      <c r="L199">
        <f t="shared" si="36"/>
        <v>1.0378166248490184E-2</v>
      </c>
      <c r="M199" t="str">
        <f t="shared" si="42"/>
        <v/>
      </c>
      <c r="N199">
        <f t="shared" si="37"/>
        <v>1.117782954970941E-2</v>
      </c>
      <c r="O199">
        <f t="shared" si="38"/>
        <v>-7.5938742952998163E-3</v>
      </c>
      <c r="P199">
        <f t="shared" si="39"/>
        <v>-7.9966330121922571E-4</v>
      </c>
      <c r="Q199">
        <f t="shared" si="43"/>
        <v>-6.7942109940805906E-3</v>
      </c>
      <c r="R199">
        <v>9.3561505712935797E-2</v>
      </c>
      <c r="S199">
        <v>0.51127172182314795</v>
      </c>
      <c r="T199">
        <v>1.16905650444865E-2</v>
      </c>
      <c r="U199">
        <v>1.7972040543790001E-2</v>
      </c>
    </row>
    <row r="200" spans="2:21" x14ac:dyDescent="0.35">
      <c r="B200" s="6">
        <v>45083</v>
      </c>
      <c r="C200">
        <v>19.305599999999998</v>
      </c>
      <c r="D200">
        <f t="shared" si="40"/>
        <v>6.4593631695095254E-3</v>
      </c>
      <c r="E200">
        <f t="shared" si="35"/>
        <v>1.0064593631695096</v>
      </c>
      <c r="F200" s="7">
        <v>12757.4</v>
      </c>
      <c r="G200">
        <f t="shared" si="41"/>
        <v>1.1019284861567347E-3</v>
      </c>
      <c r="H200">
        <f t="shared" si="44"/>
        <v>1.0011019284861566</v>
      </c>
      <c r="I200">
        <v>6.7960000000000003</v>
      </c>
      <c r="J200" s="12">
        <f t="shared" si="34"/>
        <v>6.7960000000000007E-2</v>
      </c>
      <c r="L200">
        <f t="shared" si="36"/>
        <v>6.4593631695095254E-3</v>
      </c>
      <c r="M200" t="str">
        <f t="shared" si="42"/>
        <v/>
      </c>
      <c r="N200">
        <f t="shared" si="37"/>
        <v>1.1019284861567347E-3</v>
      </c>
      <c r="O200">
        <f t="shared" si="38"/>
        <v>-1.1512677374302673E-2</v>
      </c>
      <c r="P200">
        <f t="shared" si="39"/>
        <v>5.3574346833527905E-3</v>
      </c>
      <c r="Q200">
        <f t="shared" si="43"/>
        <v>-1.6870112057655463E-2</v>
      </c>
      <c r="R200">
        <v>0.583583893710382</v>
      </c>
      <c r="S200">
        <v>5.1376478454989702E-2</v>
      </c>
      <c r="T200">
        <v>0.958970248350965</v>
      </c>
      <c r="U200">
        <v>1.7972040543812198E-2</v>
      </c>
    </row>
    <row r="201" spans="2:21" x14ac:dyDescent="0.35">
      <c r="B201" s="6">
        <v>45082</v>
      </c>
      <c r="C201">
        <v>19.1813</v>
      </c>
      <c r="D201">
        <f t="shared" si="40"/>
        <v>2.5108001027810477E-3</v>
      </c>
      <c r="E201">
        <f t="shared" si="35"/>
        <v>1.0025108001027812</v>
      </c>
      <c r="F201" s="7">
        <v>12743.35</v>
      </c>
      <c r="G201">
        <f t="shared" si="41"/>
        <v>2.9824669683800151E-3</v>
      </c>
      <c r="H201">
        <f t="shared" si="44"/>
        <v>1.00298246696838</v>
      </c>
      <c r="I201">
        <v>6.7850000000000001</v>
      </c>
      <c r="J201" s="12">
        <f t="shared" si="34"/>
        <v>6.7850000000000008E-2</v>
      </c>
      <c r="L201">
        <f t="shared" si="36"/>
        <v>2.5108001027810477E-3</v>
      </c>
      <c r="M201" t="str">
        <f t="shared" si="42"/>
        <v/>
      </c>
      <c r="N201">
        <f t="shared" si="37"/>
        <v>2.9824669683800151E-3</v>
      </c>
      <c r="O201">
        <f t="shared" si="38"/>
        <v>-5.1415011936353949E-2</v>
      </c>
      <c r="P201">
        <f t="shared" si="39"/>
        <v>-4.7166686559896743E-4</v>
      </c>
      <c r="Q201">
        <f t="shared" si="43"/>
        <v>-5.0943345070754979E-2</v>
      </c>
      <c r="R201">
        <v>0.44892560186109398</v>
      </c>
      <c r="S201">
        <v>0.28081585204033899</v>
      </c>
      <c r="T201">
        <v>-0.16981422461468401</v>
      </c>
      <c r="U201">
        <v>5.3925812039134997E-2</v>
      </c>
    </row>
    <row r="202" spans="2:21" x14ac:dyDescent="0.35">
      <c r="B202" s="6">
        <v>45079</v>
      </c>
      <c r="C202">
        <v>19.133199999999999</v>
      </c>
      <c r="D202">
        <f t="shared" si="40"/>
        <v>5.6238371870830518E-3</v>
      </c>
      <c r="E202">
        <f t="shared" si="35"/>
        <v>1.0056238371870831</v>
      </c>
      <c r="F202" s="7">
        <v>12705.4</v>
      </c>
      <c r="G202">
        <f t="shared" si="41"/>
        <v>4.5319532391981734E-3</v>
      </c>
      <c r="H202">
        <f t="shared" si="44"/>
        <v>1.0045319532391981</v>
      </c>
      <c r="I202">
        <v>6.79</v>
      </c>
      <c r="J202" s="12">
        <f t="shared" ref="J202:J265" si="45">I202/100</f>
        <v>6.7900000000000002E-2</v>
      </c>
      <c r="L202">
        <f t="shared" si="36"/>
        <v>5.6238371870830518E-3</v>
      </c>
      <c r="M202" t="str">
        <f t="shared" si="42"/>
        <v/>
      </c>
      <c r="N202">
        <f t="shared" si="37"/>
        <v>4.5319532391981734E-3</v>
      </c>
      <c r="O202">
        <f t="shared" si="38"/>
        <v>-1.2348203356706949E-2</v>
      </c>
      <c r="P202">
        <f t="shared" si="39"/>
        <v>1.0918839478848783E-3</v>
      </c>
      <c r="Q202">
        <f t="shared" si="43"/>
        <v>-1.3440087304591827E-2</v>
      </c>
      <c r="R202">
        <v>0.41308597108238299</v>
      </c>
      <c r="S202">
        <v>1.8699643486685999E-2</v>
      </c>
      <c r="T202">
        <v>0.55702796019858603</v>
      </c>
      <c r="U202">
        <v>1.7972040543790001E-2</v>
      </c>
    </row>
    <row r="203" spans="2:21" x14ac:dyDescent="0.35">
      <c r="B203" s="6">
        <v>45078</v>
      </c>
      <c r="C203">
        <v>19.0259</v>
      </c>
      <c r="D203">
        <f t="shared" si="40"/>
        <v>2.7334900003554903E-4</v>
      </c>
      <c r="E203">
        <f t="shared" si="35"/>
        <v>1.0002733490000355</v>
      </c>
      <c r="F203" s="7">
        <v>12647.95</v>
      </c>
      <c r="G203">
        <f t="shared" si="41"/>
        <v>1.9468731541429475E-3</v>
      </c>
      <c r="H203">
        <f t="shared" si="44"/>
        <v>1.001946873154143</v>
      </c>
      <c r="I203">
        <v>6.782</v>
      </c>
      <c r="J203" s="12">
        <f t="shared" si="45"/>
        <v>6.7820000000000005E-2</v>
      </c>
      <c r="L203">
        <f t="shared" si="36"/>
        <v>2.7334900003554903E-4</v>
      </c>
      <c r="M203" t="str">
        <f t="shared" si="42"/>
        <v/>
      </c>
      <c r="N203">
        <f t="shared" si="37"/>
        <v>1.9468731541429475E-3</v>
      </c>
      <c r="O203">
        <f t="shared" si="38"/>
        <v>-1.769869154375445E-2</v>
      </c>
      <c r="P203">
        <f t="shared" si="39"/>
        <v>-1.6735241541073985E-3</v>
      </c>
      <c r="Q203">
        <f t="shared" si="43"/>
        <v>-1.6025167389647054E-2</v>
      </c>
      <c r="R203">
        <v>0.49292431950447302</v>
      </c>
      <c r="S203">
        <v>-0.159828383503335</v>
      </c>
      <c r="T203">
        <v>-0.99982935172627796</v>
      </c>
      <c r="U203">
        <v>1.7972040543790001E-2</v>
      </c>
    </row>
    <row r="204" spans="2:21" x14ac:dyDescent="0.35">
      <c r="B204" s="6">
        <v>45077</v>
      </c>
      <c r="C204">
        <v>19.020700000000001</v>
      </c>
      <c r="D204">
        <f t="shared" si="40"/>
        <v>7.0328267270032743E-3</v>
      </c>
      <c r="E204">
        <f t="shared" si="35"/>
        <v>1.0070328267270032</v>
      </c>
      <c r="F204" s="7">
        <v>12623.35</v>
      </c>
      <c r="G204">
        <f t="shared" si="41"/>
        <v>3.7103290786006755E-3</v>
      </c>
      <c r="H204">
        <f t="shared" si="44"/>
        <v>1.0037103290786007</v>
      </c>
      <c r="I204">
        <v>6.774</v>
      </c>
      <c r="J204" s="12">
        <f t="shared" si="45"/>
        <v>6.7739999999999995E-2</v>
      </c>
      <c r="L204">
        <f t="shared" si="36"/>
        <v>7.0328267270032743E-3</v>
      </c>
      <c r="M204" t="str">
        <f t="shared" si="42"/>
        <v/>
      </c>
      <c r="N204">
        <f t="shared" si="37"/>
        <v>3.7103290786006755E-3</v>
      </c>
      <c r="O204">
        <f t="shared" si="38"/>
        <v>-1.0897667750377324E-2</v>
      </c>
      <c r="P204">
        <f t="shared" si="39"/>
        <v>3.3224976484025988E-3</v>
      </c>
      <c r="Q204">
        <f t="shared" si="43"/>
        <v>-1.4220165398779922E-2</v>
      </c>
      <c r="R204">
        <v>1.1746608097392</v>
      </c>
      <c r="S204">
        <v>-0.51290431862183195</v>
      </c>
      <c r="T204">
        <v>0.47300733959598801</v>
      </c>
      <c r="U204">
        <v>1.7930494477380599E-2</v>
      </c>
    </row>
    <row r="205" spans="2:21" x14ac:dyDescent="0.35">
      <c r="B205" s="6">
        <v>45076</v>
      </c>
      <c r="C205">
        <v>18.8874</v>
      </c>
      <c r="D205">
        <f t="shared" si="40"/>
        <v>6.5495632718001471E-3</v>
      </c>
      <c r="E205">
        <f t="shared" si="35"/>
        <v>1.0065495632718002</v>
      </c>
      <c r="F205" s="7">
        <v>12576.6</v>
      </c>
      <c r="G205">
        <f t="shared" si="41"/>
        <v>3.6563112031104792E-3</v>
      </c>
      <c r="H205">
        <f t="shared" si="44"/>
        <v>1.0036563112031105</v>
      </c>
      <c r="I205">
        <v>6.8090000000000002</v>
      </c>
      <c r="J205" s="12">
        <f t="shared" si="45"/>
        <v>6.8089999999999998E-2</v>
      </c>
      <c r="L205">
        <f t="shared" si="36"/>
        <v>6.5495632718001471E-3</v>
      </c>
      <c r="M205" t="str">
        <f t="shared" si="42"/>
        <v/>
      </c>
      <c r="N205">
        <f t="shared" si="37"/>
        <v>3.6563112031104792E-3</v>
      </c>
      <c r="O205">
        <f t="shared" si="38"/>
        <v>-1.1380931205580452E-2</v>
      </c>
      <c r="P205">
        <f t="shared" si="39"/>
        <v>2.8932520686896679E-3</v>
      </c>
      <c r="Q205">
        <f t="shared" si="43"/>
        <v>-1.427418327427012E-2</v>
      </c>
      <c r="R205">
        <v>-0.126673799023647</v>
      </c>
      <c r="S205">
        <v>-0.432358135474398</v>
      </c>
      <c r="T205">
        <v>0.25078053152558499</v>
      </c>
      <c r="U205">
        <v>1.7930494477380599E-2</v>
      </c>
    </row>
    <row r="206" spans="2:21" x14ac:dyDescent="0.35">
      <c r="B206" s="6">
        <v>45075</v>
      </c>
      <c r="C206">
        <v>18.764099999999999</v>
      </c>
      <c r="D206">
        <f t="shared" si="40"/>
        <v>1.6641335146962187E-3</v>
      </c>
      <c r="E206">
        <f t="shared" si="35"/>
        <v>1.0016641335146963</v>
      </c>
      <c r="F206" s="7">
        <v>12530.7</v>
      </c>
      <c r="G206">
        <f t="shared" si="41"/>
        <v>3.5055427014572937E-3</v>
      </c>
      <c r="H206">
        <f t="shared" si="44"/>
        <v>1.0035055427014572</v>
      </c>
      <c r="I206">
        <v>6.7910000000000004</v>
      </c>
      <c r="J206" s="12">
        <f t="shared" si="45"/>
        <v>6.7909999999999998E-2</v>
      </c>
      <c r="L206">
        <f t="shared" si="36"/>
        <v>1.6641335146962187E-3</v>
      </c>
      <c r="M206" t="str">
        <f t="shared" si="42"/>
        <v/>
      </c>
      <c r="N206">
        <f t="shared" si="37"/>
        <v>3.5055427014572937E-3</v>
      </c>
      <c r="O206">
        <f t="shared" si="38"/>
        <v>-5.2136995572875482E-2</v>
      </c>
      <c r="P206">
        <f t="shared" si="39"/>
        <v>-1.8414091867610749E-3</v>
      </c>
      <c r="Q206">
        <f t="shared" si="43"/>
        <v>-5.0295586386114408E-2</v>
      </c>
      <c r="R206">
        <v>4.4229757105806997E-2</v>
      </c>
      <c r="S206">
        <v>-2.0908075678305299E-2</v>
      </c>
      <c r="T206">
        <v>0.17065090247019299</v>
      </c>
      <c r="U206">
        <v>5.3801129087571703E-2</v>
      </c>
    </row>
    <row r="207" spans="2:21" x14ac:dyDescent="0.35">
      <c r="B207" s="6">
        <v>45072</v>
      </c>
      <c r="C207">
        <v>18.732900000000001</v>
      </c>
      <c r="D207">
        <f t="shared" si="40"/>
        <v>5.5027840057783771E-3</v>
      </c>
      <c r="E207">
        <f t="shared" si="35"/>
        <v>1.0055027840057784</v>
      </c>
      <c r="F207" s="7">
        <v>12486.85</v>
      </c>
      <c r="G207">
        <f t="shared" si="41"/>
        <v>7.612882942954779E-3</v>
      </c>
      <c r="H207">
        <f t="shared" si="44"/>
        <v>1.0076128829429547</v>
      </c>
      <c r="I207">
        <v>6.7779999999999996</v>
      </c>
      <c r="J207" s="12">
        <f t="shared" si="45"/>
        <v>6.7779999999999993E-2</v>
      </c>
      <c r="L207">
        <f t="shared" si="36"/>
        <v>5.5027840057783771E-3</v>
      </c>
      <c r="M207" t="str">
        <f t="shared" si="42"/>
        <v/>
      </c>
      <c r="N207">
        <f t="shared" si="37"/>
        <v>7.612882942954779E-3</v>
      </c>
      <c r="O207">
        <f t="shared" si="38"/>
        <v>-1.2427710471580023E-2</v>
      </c>
      <c r="P207">
        <f t="shared" si="39"/>
        <v>-2.1100989371764019E-3</v>
      </c>
      <c r="Q207">
        <f t="shared" si="43"/>
        <v>-1.0317611534403623E-2</v>
      </c>
      <c r="R207">
        <v>-0.25958117637980799</v>
      </c>
      <c r="S207">
        <v>-0.89226112841237504</v>
      </c>
      <c r="T207">
        <v>0.117423989472365</v>
      </c>
      <c r="U207">
        <v>1.7930494477358401E-2</v>
      </c>
    </row>
    <row r="208" spans="2:21" x14ac:dyDescent="0.35">
      <c r="B208" s="6">
        <v>45071</v>
      </c>
      <c r="C208">
        <v>18.630099999999999</v>
      </c>
      <c r="D208">
        <f t="shared" si="40"/>
        <v>4.2171232263958974E-3</v>
      </c>
      <c r="E208">
        <f t="shared" si="35"/>
        <v>1.0042171232263959</v>
      </c>
      <c r="F208" s="7">
        <v>12392.15</v>
      </c>
      <c r="G208">
        <f t="shared" si="41"/>
        <v>3.0914049282406418E-3</v>
      </c>
      <c r="H208">
        <f t="shared" si="44"/>
        <v>1.0030914049282407</v>
      </c>
      <c r="I208">
        <v>6.7889999999999997</v>
      </c>
      <c r="J208" s="12">
        <f t="shared" si="45"/>
        <v>6.7889999999999992E-2</v>
      </c>
      <c r="L208">
        <f t="shared" si="36"/>
        <v>4.2171232263958974E-3</v>
      </c>
      <c r="M208" t="str">
        <f t="shared" si="42"/>
        <v/>
      </c>
      <c r="N208">
        <f t="shared" si="37"/>
        <v>3.0914049282406418E-3</v>
      </c>
      <c r="O208">
        <f t="shared" si="38"/>
        <v>-1.37133712509847E-2</v>
      </c>
      <c r="P208">
        <f t="shared" si="39"/>
        <v>1.1257182981552556E-3</v>
      </c>
      <c r="Q208">
        <f t="shared" si="43"/>
        <v>-1.4839089549139957E-2</v>
      </c>
      <c r="R208">
        <v>6.8880237224600002E-2</v>
      </c>
      <c r="S208">
        <v>-0.32947485477080601</v>
      </c>
      <c r="T208">
        <v>0.57038828939421904</v>
      </c>
      <c r="U208">
        <v>1.7930494477380599E-2</v>
      </c>
    </row>
    <row r="209" spans="2:21" x14ac:dyDescent="0.35">
      <c r="B209" s="6">
        <v>45070</v>
      </c>
      <c r="C209">
        <v>18.5517</v>
      </c>
      <c r="D209">
        <f t="shared" si="40"/>
        <v>-2.5840224976009076E-3</v>
      </c>
      <c r="E209">
        <f t="shared" si="35"/>
        <v>0.99741597750239908</v>
      </c>
      <c r="F209" s="7">
        <v>12353.9</v>
      </c>
      <c r="G209">
        <f t="shared" si="41"/>
        <v>1.4783585220345436E-3</v>
      </c>
      <c r="H209">
        <f t="shared" si="44"/>
        <v>1.0014783585220346</v>
      </c>
      <c r="I209">
        <v>6.7889999999999997</v>
      </c>
      <c r="J209" s="12">
        <f t="shared" si="45"/>
        <v>6.7889999999999992E-2</v>
      </c>
      <c r="L209">
        <f t="shared" si="36"/>
        <v>-2.5840224976009076E-3</v>
      </c>
      <c r="M209">
        <f t="shared" si="42"/>
        <v>-2.5840224976009076E-3</v>
      </c>
      <c r="N209">
        <f t="shared" si="37"/>
        <v>1.4783585220345436E-3</v>
      </c>
      <c r="O209">
        <f t="shared" si="38"/>
        <v>-2.0697580232711905E-2</v>
      </c>
      <c r="P209">
        <f t="shared" si="39"/>
        <v>-4.0623810196354516E-3</v>
      </c>
      <c r="Q209">
        <f t="shared" si="43"/>
        <v>-1.6635199213076456E-2</v>
      </c>
      <c r="R209">
        <v>0.1078471717878</v>
      </c>
      <c r="S209">
        <v>0.32625409086739499</v>
      </c>
      <c r="T209">
        <v>9.2958236356399701E-2</v>
      </c>
      <c r="U209">
        <v>1.8113557735110999E-2</v>
      </c>
    </row>
    <row r="210" spans="2:21" x14ac:dyDescent="0.35">
      <c r="B210" s="6">
        <v>45069</v>
      </c>
      <c r="C210">
        <v>18.599699999999999</v>
      </c>
      <c r="D210">
        <f t="shared" si="40"/>
        <v>1.4311542063110603E-3</v>
      </c>
      <c r="E210">
        <f t="shared" si="35"/>
        <v>1.001431154206311</v>
      </c>
      <c r="F210" s="7">
        <v>12335.65</v>
      </c>
      <c r="G210">
        <f t="shared" si="41"/>
        <v>5.7723033572909784E-3</v>
      </c>
      <c r="H210">
        <f t="shared" si="44"/>
        <v>1.005772303357291</v>
      </c>
      <c r="I210">
        <v>6.7869999999999999</v>
      </c>
      <c r="J210" s="12">
        <f t="shared" si="45"/>
        <v>6.787E-2</v>
      </c>
      <c r="L210">
        <f t="shared" si="36"/>
        <v>1.4311542063110603E-3</v>
      </c>
      <c r="M210" t="str">
        <f t="shared" si="42"/>
        <v/>
      </c>
      <c r="N210">
        <f t="shared" si="37"/>
        <v>5.7723033572909784E-3</v>
      </c>
      <c r="O210">
        <f t="shared" si="38"/>
        <v>-1.668240352879994E-2</v>
      </c>
      <c r="P210">
        <f t="shared" si="39"/>
        <v>-4.3411491509799185E-3</v>
      </c>
      <c r="Q210">
        <f t="shared" si="43"/>
        <v>-1.2341254377820021E-2</v>
      </c>
      <c r="R210">
        <v>-0.31765586704153298</v>
      </c>
      <c r="S210">
        <v>-1.6439418365377101E-2</v>
      </c>
      <c r="T210">
        <v>-1.0299804967073101</v>
      </c>
      <c r="U210">
        <v>1.8113557735110999E-2</v>
      </c>
    </row>
    <row r="211" spans="2:21" x14ac:dyDescent="0.35">
      <c r="B211" s="6">
        <v>45068</v>
      </c>
      <c r="C211">
        <v>18.5731</v>
      </c>
      <c r="D211">
        <f t="shared" si="40"/>
        <v>9.053898099601658E-3</v>
      </c>
      <c r="E211">
        <f t="shared" si="35"/>
        <v>1.0090538980996016</v>
      </c>
      <c r="F211" s="7">
        <v>12264.65</v>
      </c>
      <c r="G211">
        <f t="shared" si="41"/>
        <v>5.4122463298914838E-3</v>
      </c>
      <c r="H211">
        <f t="shared" si="44"/>
        <v>1.0054122463298916</v>
      </c>
      <c r="I211">
        <v>6.78</v>
      </c>
      <c r="J211" s="12">
        <f t="shared" si="45"/>
        <v>6.7799999999999999E-2</v>
      </c>
      <c r="L211">
        <f t="shared" si="36"/>
        <v>9.053898099601658E-3</v>
      </c>
      <c r="M211" t="str">
        <f t="shared" si="42"/>
        <v/>
      </c>
      <c r="N211">
        <f t="shared" si="37"/>
        <v>5.4122463298914838E-3</v>
      </c>
      <c r="O211">
        <f t="shared" si="38"/>
        <v>-4.529661872920334E-2</v>
      </c>
      <c r="P211">
        <f t="shared" si="39"/>
        <v>3.6416517697101742E-3</v>
      </c>
      <c r="Q211">
        <f t="shared" si="43"/>
        <v>-4.8938270498913514E-2</v>
      </c>
      <c r="R211">
        <v>-0.79554054183134104</v>
      </c>
      <c r="S211">
        <v>-0.69197840848298497</v>
      </c>
      <c r="T211">
        <v>-0.54992172844545695</v>
      </c>
      <c r="U211">
        <v>5.4350516828804998E-2</v>
      </c>
    </row>
    <row r="212" spans="2:21" x14ac:dyDescent="0.35">
      <c r="B212" s="6">
        <v>45065</v>
      </c>
      <c r="C212">
        <v>18.4057</v>
      </c>
      <c r="D212">
        <f t="shared" si="40"/>
        <v>1.0436995745235018E-3</v>
      </c>
      <c r="E212">
        <f t="shared" si="35"/>
        <v>1.0010436995745235</v>
      </c>
      <c r="F212" s="7">
        <v>12198.45</v>
      </c>
      <c r="G212">
        <f t="shared" si="41"/>
        <v>-1.2575655273859708E-3</v>
      </c>
      <c r="H212">
        <f t="shared" si="44"/>
        <v>0.99874243447261402</v>
      </c>
      <c r="I212">
        <v>6.827</v>
      </c>
      <c r="J212" s="12">
        <f t="shared" si="45"/>
        <v>6.8269999999999997E-2</v>
      </c>
      <c r="L212">
        <f t="shared" si="36"/>
        <v>1.0436995745235018E-3</v>
      </c>
      <c r="M212" t="str">
        <f t="shared" si="42"/>
        <v/>
      </c>
      <c r="N212">
        <f t="shared" si="37"/>
        <v>-1.2575655273859708E-3</v>
      </c>
      <c r="O212">
        <f t="shared" si="38"/>
        <v>-1.7069858160587498E-2</v>
      </c>
      <c r="P212">
        <f t="shared" si="39"/>
        <v>2.3012651019094724E-3</v>
      </c>
      <c r="Q212">
        <f t="shared" si="43"/>
        <v>-1.9371123262496969E-2</v>
      </c>
      <c r="R212">
        <v>-0.43175302168283503</v>
      </c>
      <c r="S212">
        <v>-0.81096442729007301</v>
      </c>
      <c r="T212">
        <v>-0.75036947803348597</v>
      </c>
      <c r="U212">
        <v>1.8113557735110999E-2</v>
      </c>
    </row>
    <row r="213" spans="2:21" x14ac:dyDescent="0.35">
      <c r="B213" s="6">
        <v>45064</v>
      </c>
      <c r="C213">
        <v>18.386500000000002</v>
      </c>
      <c r="D213">
        <f t="shared" si="40"/>
        <v>-4.4119753667224686E-3</v>
      </c>
      <c r="E213">
        <f t="shared" si="35"/>
        <v>0.99558802463327756</v>
      </c>
      <c r="F213" s="7">
        <v>12213.8</v>
      </c>
      <c r="G213">
        <f t="shared" si="41"/>
        <v>-5.7596345056080151E-3</v>
      </c>
      <c r="H213">
        <f t="shared" si="44"/>
        <v>0.99424036549439199</v>
      </c>
      <c r="I213">
        <v>6.87</v>
      </c>
      <c r="J213" s="12">
        <f t="shared" si="45"/>
        <v>6.8699999999999997E-2</v>
      </c>
      <c r="L213">
        <f t="shared" si="36"/>
        <v>-4.4119753667224686E-3</v>
      </c>
      <c r="M213">
        <f t="shared" si="42"/>
        <v>-4.4119753667224686E-3</v>
      </c>
      <c r="N213">
        <f t="shared" si="37"/>
        <v>-5.7596345056080151E-3</v>
      </c>
      <c r="O213">
        <f t="shared" si="38"/>
        <v>-2.2525533101833466E-2</v>
      </c>
      <c r="P213">
        <f t="shared" si="39"/>
        <v>1.3476591388855465E-3</v>
      </c>
      <c r="Q213">
        <f t="shared" si="43"/>
        <v>-2.3873192240719016E-2</v>
      </c>
      <c r="R213">
        <v>0.72442829265928499</v>
      </c>
      <c r="S213">
        <v>7.3332948679793994E-2</v>
      </c>
      <c r="T213">
        <v>0.14763538618993699</v>
      </c>
      <c r="U213">
        <v>1.8113557735110999E-2</v>
      </c>
    </row>
    <row r="214" spans="2:21" x14ac:dyDescent="0.35">
      <c r="B214" s="6">
        <v>45063</v>
      </c>
      <c r="C214">
        <v>18.4678</v>
      </c>
      <c r="D214">
        <f t="shared" si="40"/>
        <v>3.3628427074291812E-3</v>
      </c>
      <c r="E214">
        <f t="shared" si="35"/>
        <v>1.0033628427074293</v>
      </c>
      <c r="F214" s="7">
        <v>12284.35</v>
      </c>
      <c r="G214">
        <f t="shared" si="41"/>
        <v>-7.0796751189161145E-4</v>
      </c>
      <c r="H214">
        <f t="shared" si="44"/>
        <v>0.99929203248810838</v>
      </c>
      <c r="I214">
        <v>6.827</v>
      </c>
      <c r="J214" s="12">
        <f t="shared" si="45"/>
        <v>6.8269999999999997E-2</v>
      </c>
      <c r="L214">
        <f t="shared" si="36"/>
        <v>3.3628427074291812E-3</v>
      </c>
      <c r="M214" t="str">
        <f t="shared" si="42"/>
        <v/>
      </c>
      <c r="N214">
        <f t="shared" si="37"/>
        <v>-7.0796751189161145E-4</v>
      </c>
      <c r="O214">
        <f t="shared" si="38"/>
        <v>-1.503020222764302E-2</v>
      </c>
      <c r="P214">
        <f t="shared" si="39"/>
        <v>4.0708102193207927E-3</v>
      </c>
      <c r="Q214">
        <f t="shared" si="43"/>
        <v>-1.9101012446963814E-2</v>
      </c>
      <c r="R214">
        <v>0.63963184767785697</v>
      </c>
      <c r="S214">
        <v>6.14057368430121E-2</v>
      </c>
      <c r="T214">
        <v>0.76568268446493004</v>
      </c>
      <c r="U214">
        <v>1.8393044935072201E-2</v>
      </c>
    </row>
    <row r="215" spans="2:21" x14ac:dyDescent="0.35">
      <c r="B215" s="6">
        <v>45062</v>
      </c>
      <c r="C215">
        <v>18.405799999999999</v>
      </c>
      <c r="D215">
        <f t="shared" si="40"/>
        <v>3.0429821459595049E-4</v>
      </c>
      <c r="E215">
        <f t="shared" si="35"/>
        <v>1.000304298214596</v>
      </c>
      <c r="F215" s="7">
        <v>12293.05</v>
      </c>
      <c r="G215">
        <f t="shared" si="41"/>
        <v>2.3129212149939453E-3</v>
      </c>
      <c r="H215">
        <f t="shared" si="44"/>
        <v>1.0023129212149939</v>
      </c>
      <c r="I215">
        <v>6.8710000000000004</v>
      </c>
      <c r="J215" s="12">
        <f t="shared" si="45"/>
        <v>6.8710000000000007E-2</v>
      </c>
      <c r="L215">
        <f t="shared" si="36"/>
        <v>3.0429821459595049E-4</v>
      </c>
      <c r="M215" t="str">
        <f t="shared" si="42"/>
        <v/>
      </c>
      <c r="N215">
        <f t="shared" si="37"/>
        <v>2.3129212149939453E-3</v>
      </c>
      <c r="O215">
        <f t="shared" si="38"/>
        <v>-1.8088746720498448E-2</v>
      </c>
      <c r="P215">
        <f t="shared" si="39"/>
        <v>-2.0086230003979948E-3</v>
      </c>
      <c r="Q215">
        <f t="shared" si="43"/>
        <v>-1.6080123720100453E-2</v>
      </c>
      <c r="R215">
        <v>0.165949621602035</v>
      </c>
      <c r="S215">
        <v>0.57649663778021099</v>
      </c>
      <c r="T215">
        <v>0.261661154483184</v>
      </c>
      <c r="U215">
        <v>1.8393044935094399E-2</v>
      </c>
    </row>
    <row r="216" spans="2:21" x14ac:dyDescent="0.35">
      <c r="B216" s="6">
        <v>45061</v>
      </c>
      <c r="C216">
        <v>18.400200000000002</v>
      </c>
      <c r="D216">
        <f t="shared" si="40"/>
        <v>8.0978288192294166E-3</v>
      </c>
      <c r="E216">
        <f t="shared" si="35"/>
        <v>1.0080978288192295</v>
      </c>
      <c r="F216" s="7">
        <v>12264.65</v>
      </c>
      <c r="G216">
        <f t="shared" si="41"/>
        <v>5.6049123153077852E-3</v>
      </c>
      <c r="H216">
        <f t="shared" si="44"/>
        <v>1.0056049123153077</v>
      </c>
      <c r="I216">
        <v>6.8929999999999998</v>
      </c>
      <c r="J216" s="12">
        <f t="shared" si="45"/>
        <v>6.8929999999999991E-2</v>
      </c>
      <c r="L216">
        <f t="shared" si="36"/>
        <v>8.0978288192294166E-3</v>
      </c>
      <c r="M216" t="str">
        <f t="shared" si="42"/>
        <v/>
      </c>
      <c r="N216">
        <f t="shared" si="37"/>
        <v>5.6049123153077852E-3</v>
      </c>
      <c r="O216">
        <f t="shared" si="38"/>
        <v>-4.7091455731275884E-2</v>
      </c>
      <c r="P216">
        <f t="shared" si="39"/>
        <v>2.4929165039216314E-3</v>
      </c>
      <c r="Q216">
        <f t="shared" si="43"/>
        <v>-4.9584372235197516E-2</v>
      </c>
      <c r="R216">
        <v>-6.3107172168841404E-3</v>
      </c>
      <c r="S216">
        <v>8.4206545534204502E-4</v>
      </c>
      <c r="T216">
        <v>0.14091244884713</v>
      </c>
      <c r="U216">
        <v>5.5189284550505299E-2</v>
      </c>
    </row>
    <row r="217" spans="2:21" x14ac:dyDescent="0.35">
      <c r="B217" s="6">
        <v>45058</v>
      </c>
      <c r="C217">
        <v>18.251799999999999</v>
      </c>
      <c r="D217">
        <f t="shared" si="40"/>
        <v>1.518811342548615E-3</v>
      </c>
      <c r="E217">
        <f t="shared" si="35"/>
        <v>1.0015188113425486</v>
      </c>
      <c r="F217" s="7">
        <v>12196.1</v>
      </c>
      <c r="G217">
        <f t="shared" si="41"/>
        <v>-3.0087275730720005E-3</v>
      </c>
      <c r="H217">
        <f t="shared" si="44"/>
        <v>0.99699127242692798</v>
      </c>
      <c r="I217">
        <v>6.9059999999999997</v>
      </c>
      <c r="J217" s="12">
        <f t="shared" si="45"/>
        <v>6.9059999999999996E-2</v>
      </c>
      <c r="L217">
        <f t="shared" si="36"/>
        <v>1.518811342548615E-3</v>
      </c>
      <c r="M217" t="str">
        <f t="shared" si="42"/>
        <v/>
      </c>
      <c r="N217">
        <f t="shared" si="37"/>
        <v>-3.0087275730720005E-3</v>
      </c>
      <c r="O217">
        <f t="shared" si="38"/>
        <v>-1.6874233592523585E-2</v>
      </c>
      <c r="P217">
        <f t="shared" si="39"/>
        <v>4.5275389156206151E-3</v>
      </c>
      <c r="Q217">
        <f t="shared" si="43"/>
        <v>-2.14017725081442E-2</v>
      </c>
      <c r="R217">
        <v>0.43973758650732703</v>
      </c>
      <c r="S217">
        <v>-0.47719123727240098</v>
      </c>
      <c r="T217">
        <v>0.598538568361073</v>
      </c>
      <c r="U217">
        <v>1.8393044935072201E-2</v>
      </c>
    </row>
    <row r="218" spans="2:21" x14ac:dyDescent="0.35">
      <c r="B218" s="6">
        <v>45057</v>
      </c>
      <c r="C218">
        <v>18.2241</v>
      </c>
      <c r="D218">
        <f t="shared" si="40"/>
        <v>3.8099054026532321E-3</v>
      </c>
      <c r="E218">
        <f t="shared" si="35"/>
        <v>1.0038099054026532</v>
      </c>
      <c r="F218" s="7">
        <v>12232.85</v>
      </c>
      <c r="G218">
        <f t="shared" si="41"/>
        <v>3.0825243777037317E-3</v>
      </c>
      <c r="H218">
        <f t="shared" si="44"/>
        <v>1.0030825243777037</v>
      </c>
      <c r="I218">
        <v>6.9139999999999997</v>
      </c>
      <c r="J218" s="12">
        <f t="shared" si="45"/>
        <v>6.9139999999999993E-2</v>
      </c>
      <c r="L218">
        <f t="shared" si="36"/>
        <v>3.8099054026532321E-3</v>
      </c>
      <c r="M218" t="str">
        <f t="shared" si="42"/>
        <v/>
      </c>
      <c r="N218">
        <f t="shared" si="37"/>
        <v>3.0825243777037317E-3</v>
      </c>
      <c r="O218">
        <f t="shared" si="38"/>
        <v>-1.4583139532441166E-2</v>
      </c>
      <c r="P218">
        <f t="shared" si="39"/>
        <v>7.273810249495004E-4</v>
      </c>
      <c r="Q218">
        <f t="shared" si="43"/>
        <v>-1.5310520557390666E-2</v>
      </c>
      <c r="R218">
        <v>0.77718594743938496</v>
      </c>
      <c r="S218">
        <v>0.22059133505036899</v>
      </c>
      <c r="T218">
        <v>-0.435157862942603</v>
      </c>
      <c r="U218">
        <v>1.8393044935094399E-2</v>
      </c>
    </row>
    <row r="219" spans="2:21" x14ac:dyDescent="0.35">
      <c r="B219" s="6">
        <v>45056</v>
      </c>
      <c r="C219">
        <v>18.154800000000002</v>
      </c>
      <c r="D219">
        <f t="shared" si="40"/>
        <v>5.5082003335500762E-6</v>
      </c>
      <c r="E219">
        <f t="shared" si="35"/>
        <v>1.0000055082003336</v>
      </c>
      <c r="F219" s="7">
        <v>12195.2</v>
      </c>
      <c r="G219">
        <f t="shared" si="41"/>
        <v>8.4084803448022287E-4</v>
      </c>
      <c r="H219">
        <f t="shared" si="44"/>
        <v>1.0008408480344801</v>
      </c>
      <c r="I219">
        <v>6.9240000000000004</v>
      </c>
      <c r="J219" s="12">
        <f t="shared" si="45"/>
        <v>6.924000000000001E-2</v>
      </c>
      <c r="L219">
        <f t="shared" si="36"/>
        <v>5.5082003335500762E-6</v>
      </c>
      <c r="M219" t="str">
        <f t="shared" si="42"/>
        <v/>
      </c>
      <c r="N219">
        <f t="shared" si="37"/>
        <v>8.4084803448022287E-4</v>
      </c>
      <c r="O219">
        <f t="shared" si="38"/>
        <v>-1.8259996747922551E-2</v>
      </c>
      <c r="P219">
        <f t="shared" si="39"/>
        <v>-8.3533983414667279E-4</v>
      </c>
      <c r="Q219">
        <f t="shared" si="43"/>
        <v>-1.7424656913775878E-2</v>
      </c>
      <c r="R219">
        <v>-2.1508909797240999E-2</v>
      </c>
      <c r="S219">
        <v>0.230202616369724</v>
      </c>
      <c r="T219">
        <v>0.29364227663397602</v>
      </c>
      <c r="U219">
        <v>1.82655049482561E-2</v>
      </c>
    </row>
    <row r="220" spans="2:21" x14ac:dyDescent="0.35">
      <c r="B220" s="6">
        <v>45055</v>
      </c>
      <c r="C220">
        <v>18.154699999999998</v>
      </c>
      <c r="D220">
        <f t="shared" si="40"/>
        <v>-2.0249716655331724E-3</v>
      </c>
      <c r="E220">
        <f t="shared" si="35"/>
        <v>0.99797502833446683</v>
      </c>
      <c r="F220" s="7">
        <v>12184.95</v>
      </c>
      <c r="G220">
        <f t="shared" si="41"/>
        <v>5.9517336693785418E-4</v>
      </c>
      <c r="H220">
        <f t="shared" si="44"/>
        <v>1.0005951733669378</v>
      </c>
      <c r="I220">
        <v>6.9139999999999997</v>
      </c>
      <c r="J220" s="12">
        <f t="shared" si="45"/>
        <v>6.9139999999999993E-2</v>
      </c>
      <c r="L220">
        <f t="shared" si="36"/>
        <v>-2.0249716655331724E-3</v>
      </c>
      <c r="M220">
        <f t="shared" si="42"/>
        <v>-2.0249716655331724E-3</v>
      </c>
      <c r="N220">
        <f t="shared" si="37"/>
        <v>5.9517336693785418E-4</v>
      </c>
      <c r="O220">
        <f t="shared" si="38"/>
        <v>-2.0290476613811476E-2</v>
      </c>
      <c r="P220">
        <f t="shared" si="39"/>
        <v>-2.6201450324710267E-3</v>
      </c>
      <c r="Q220">
        <f t="shared" si="43"/>
        <v>-1.7670331581340449E-2</v>
      </c>
      <c r="R220">
        <v>-0.45799924641213302</v>
      </c>
      <c r="S220">
        <v>-0.69403934611819196</v>
      </c>
      <c r="T220">
        <v>-0.34949118409365298</v>
      </c>
      <c r="U220">
        <v>1.8265504948278301E-2</v>
      </c>
    </row>
    <row r="221" spans="2:21" x14ac:dyDescent="0.35">
      <c r="B221" s="6">
        <v>45054</v>
      </c>
      <c r="C221">
        <v>18.191500000000001</v>
      </c>
      <c r="D221">
        <f t="shared" si="40"/>
        <v>-5.8974262882620903E-3</v>
      </c>
      <c r="E221">
        <f t="shared" si="35"/>
        <v>0.99410257371173794</v>
      </c>
      <c r="F221" s="7">
        <v>12177.7</v>
      </c>
      <c r="G221">
        <f t="shared" si="41"/>
        <v>2.6476794838442294E-3</v>
      </c>
      <c r="H221">
        <f t="shared" si="44"/>
        <v>1.0026476794838441</v>
      </c>
      <c r="I221">
        <v>6.9130000000000003</v>
      </c>
      <c r="J221" s="12">
        <f t="shared" si="45"/>
        <v>6.9129999999999997E-2</v>
      </c>
      <c r="L221">
        <f t="shared" si="36"/>
        <v>-5.8974262882620903E-3</v>
      </c>
      <c r="M221">
        <f t="shared" si="42"/>
        <v>-5.8974262882620903E-3</v>
      </c>
      <c r="N221">
        <f t="shared" si="37"/>
        <v>2.6476794838442294E-3</v>
      </c>
      <c r="O221">
        <f t="shared" si="38"/>
        <v>-6.0703950602572394E-2</v>
      </c>
      <c r="P221">
        <f t="shared" si="39"/>
        <v>-8.5451057721063206E-3</v>
      </c>
      <c r="Q221">
        <f t="shared" si="43"/>
        <v>-5.2158844830466074E-2</v>
      </c>
      <c r="R221">
        <v>-0.637216076478753</v>
      </c>
      <c r="S221">
        <v>0.27212131298777198</v>
      </c>
      <c r="T221">
        <v>0.52710421129449303</v>
      </c>
      <c r="U221">
        <v>5.4806524314310302E-2</v>
      </c>
    </row>
    <row r="222" spans="2:21" x14ac:dyDescent="0.35">
      <c r="B222" s="6">
        <v>45050</v>
      </c>
      <c r="C222">
        <v>18.299099999999999</v>
      </c>
      <c r="D222">
        <f t="shared" si="40"/>
        <v>3.5803480632719117E-3</v>
      </c>
      <c r="E222">
        <f t="shared" si="35"/>
        <v>1.0035803480632719</v>
      </c>
      <c r="F222" s="7">
        <v>12145.5</v>
      </c>
      <c r="G222">
        <f t="shared" si="41"/>
        <v>6.5049945950247587E-3</v>
      </c>
      <c r="H222">
        <f t="shared" si="44"/>
        <v>1.0065049945950248</v>
      </c>
      <c r="I222">
        <v>6.8920000000000003</v>
      </c>
      <c r="J222" s="12">
        <f t="shared" si="45"/>
        <v>6.8920000000000009E-2</v>
      </c>
      <c r="L222">
        <f t="shared" si="36"/>
        <v>3.5803480632719117E-3</v>
      </c>
      <c r="M222" t="str">
        <f t="shared" si="42"/>
        <v/>
      </c>
      <c r="N222">
        <f t="shared" si="37"/>
        <v>6.5049945950247587E-3</v>
      </c>
      <c r="O222">
        <f t="shared" si="38"/>
        <v>-1.4685156884984188E-2</v>
      </c>
      <c r="P222">
        <f t="shared" si="39"/>
        <v>-2.924646531752847E-3</v>
      </c>
      <c r="Q222">
        <f t="shared" si="43"/>
        <v>-1.1760510353231342E-2</v>
      </c>
      <c r="R222">
        <v>0.32284254567391801</v>
      </c>
      <c r="S222">
        <v>-0.111061391318268</v>
      </c>
      <c r="T222">
        <v>-0.58318511073329704</v>
      </c>
      <c r="U222">
        <v>1.82655049482561E-2</v>
      </c>
    </row>
    <row r="223" spans="2:21" x14ac:dyDescent="0.35">
      <c r="B223" s="6">
        <v>45049</v>
      </c>
      <c r="C223">
        <v>18.233699999999999</v>
      </c>
      <c r="D223">
        <f t="shared" si="40"/>
        <v>2.0697405390848337E-3</v>
      </c>
      <c r="E223">
        <f t="shared" si="35"/>
        <v>1.0020697405390848</v>
      </c>
      <c r="F223" s="7">
        <v>12066.75</v>
      </c>
      <c r="G223">
        <f t="shared" si="41"/>
        <v>2.456035320359208E-3</v>
      </c>
      <c r="H223">
        <f t="shared" si="44"/>
        <v>1.0024560353203593</v>
      </c>
      <c r="I223">
        <v>6.9080000000000004</v>
      </c>
      <c r="J223" s="12">
        <f t="shared" si="45"/>
        <v>6.9080000000000003E-2</v>
      </c>
      <c r="L223">
        <f t="shared" si="36"/>
        <v>2.0697405390848337E-3</v>
      </c>
      <c r="M223" t="str">
        <f t="shared" si="42"/>
        <v/>
      </c>
      <c r="N223">
        <f t="shared" si="37"/>
        <v>2.456035320359208E-3</v>
      </c>
      <c r="O223">
        <f t="shared" si="38"/>
        <v>-1.6001267158199668E-2</v>
      </c>
      <c r="P223">
        <f t="shared" si="39"/>
        <v>-3.8629478127437432E-4</v>
      </c>
      <c r="Q223">
        <f t="shared" si="43"/>
        <v>-1.5614972376925293E-2</v>
      </c>
      <c r="R223">
        <v>0.66818194612474602</v>
      </c>
      <c r="S223">
        <v>0.76163328123277596</v>
      </c>
      <c r="T223">
        <v>0.83800961859466006</v>
      </c>
      <c r="U223">
        <v>1.8071007697284501E-2</v>
      </c>
    </row>
    <row r="224" spans="2:21" x14ac:dyDescent="0.35">
      <c r="B224" s="6">
        <v>45048</v>
      </c>
      <c r="C224">
        <v>18.196000000000002</v>
      </c>
      <c r="D224">
        <f t="shared" si="40"/>
        <v>7.6129898224701993E-3</v>
      </c>
      <c r="E224">
        <f t="shared" si="35"/>
        <v>1.0076129898224702</v>
      </c>
      <c r="F224" s="7">
        <v>12037.15</v>
      </c>
      <c r="G224">
        <f t="shared" si="41"/>
        <v>7.8063171901157479E-3</v>
      </c>
      <c r="H224">
        <f t="shared" si="44"/>
        <v>1.0078063171901157</v>
      </c>
      <c r="I224">
        <v>6.9379999999999997</v>
      </c>
      <c r="J224" s="12">
        <f t="shared" si="45"/>
        <v>6.9379999999999997E-2</v>
      </c>
      <c r="L224">
        <f t="shared" si="36"/>
        <v>7.6129898224701993E-3</v>
      </c>
      <c r="M224" t="str">
        <f t="shared" si="42"/>
        <v/>
      </c>
      <c r="N224">
        <f t="shared" si="37"/>
        <v>7.8063171901157479E-3</v>
      </c>
      <c r="O224">
        <f t="shared" si="38"/>
        <v>-6.4690637006436597E-2</v>
      </c>
      <c r="P224">
        <f t="shared" si="39"/>
        <v>-1.9332736764554864E-4</v>
      </c>
      <c r="Q224">
        <f t="shared" si="43"/>
        <v>-6.4497309638791051E-2</v>
      </c>
      <c r="R224">
        <v>-0.16799852755166</v>
      </c>
      <c r="S224">
        <v>0.92264012075165003</v>
      </c>
      <c r="T224">
        <v>-0.29587887284967501</v>
      </c>
      <c r="U224">
        <v>7.23036268289068E-2</v>
      </c>
    </row>
    <row r="225" spans="2:21" x14ac:dyDescent="0.35">
      <c r="B225" s="6">
        <v>45044</v>
      </c>
      <c r="C225">
        <v>18.058</v>
      </c>
      <c r="D225">
        <f t="shared" si="40"/>
        <v>1.0521431988763119E-2</v>
      </c>
      <c r="E225">
        <f t="shared" si="35"/>
        <v>1.0105214319887632</v>
      </c>
      <c r="F225" s="7">
        <v>11943.55</v>
      </c>
      <c r="G225">
        <f t="shared" si="41"/>
        <v>1.1117750554965496E-2</v>
      </c>
      <c r="H225">
        <f t="shared" si="44"/>
        <v>1.0111177505549656</v>
      </c>
      <c r="I225">
        <v>6.9050000000000002</v>
      </c>
      <c r="J225" s="12">
        <f t="shared" si="45"/>
        <v>6.905E-2</v>
      </c>
      <c r="L225">
        <f t="shared" si="36"/>
        <v>1.0521431988763119E-2</v>
      </c>
      <c r="M225" t="str">
        <f t="shared" si="42"/>
        <v/>
      </c>
      <c r="N225">
        <f t="shared" si="37"/>
        <v>1.1117750554965496E-2</v>
      </c>
      <c r="O225">
        <f t="shared" si="38"/>
        <v>-7.5495757085213815E-3</v>
      </c>
      <c r="P225">
        <f t="shared" si="39"/>
        <v>-5.9631856620237685E-4</v>
      </c>
      <c r="Q225">
        <f t="shared" si="43"/>
        <v>-6.9532571423190047E-3</v>
      </c>
      <c r="R225">
        <v>6.0751327795038897E-2</v>
      </c>
      <c r="S225">
        <v>-0.319158488795313</v>
      </c>
      <c r="T225">
        <v>-0.70886349107646096</v>
      </c>
      <c r="U225">
        <v>1.8071007697284501E-2</v>
      </c>
    </row>
    <row r="226" spans="2:21" x14ac:dyDescent="0.35">
      <c r="B226" s="6">
        <v>45043</v>
      </c>
      <c r="C226">
        <v>17.869</v>
      </c>
      <c r="D226">
        <f t="shared" si="40"/>
        <v>7.7923274797839703E-3</v>
      </c>
      <c r="E226">
        <f t="shared" si="35"/>
        <v>1.007792327479784</v>
      </c>
      <c r="F226" s="7">
        <v>11811.5</v>
      </c>
      <c r="G226">
        <f t="shared" si="41"/>
        <v>5.8077990935030696E-3</v>
      </c>
      <c r="H226">
        <f t="shared" si="44"/>
        <v>1.005807799093503</v>
      </c>
      <c r="I226">
        <v>6.9029999999999996</v>
      </c>
      <c r="J226" s="12">
        <f t="shared" si="45"/>
        <v>6.9029999999999994E-2</v>
      </c>
      <c r="L226">
        <f t="shared" si="36"/>
        <v>7.7923274797839703E-3</v>
      </c>
      <c r="M226" t="str">
        <f t="shared" si="42"/>
        <v/>
      </c>
      <c r="N226">
        <f t="shared" si="37"/>
        <v>5.8077990935030696E-3</v>
      </c>
      <c r="O226">
        <f t="shared" si="38"/>
        <v>-1.027868021750053E-2</v>
      </c>
      <c r="P226">
        <f t="shared" si="39"/>
        <v>1.9845283862809007E-3</v>
      </c>
      <c r="Q226">
        <f t="shared" si="43"/>
        <v>-1.2263208603781432E-2</v>
      </c>
      <c r="R226">
        <v>5.26686555683442E-2</v>
      </c>
      <c r="S226">
        <v>0.27244600608438102</v>
      </c>
      <c r="T226">
        <v>-1.7734190560814201E-2</v>
      </c>
      <c r="U226">
        <v>1.8071007697284501E-2</v>
      </c>
    </row>
    <row r="227" spans="2:21" x14ac:dyDescent="0.35">
      <c r="B227" s="6">
        <v>45042</v>
      </c>
      <c r="C227">
        <v>17.7303</v>
      </c>
      <c r="D227">
        <f t="shared" si="40"/>
        <v>6.3369058346065136E-3</v>
      </c>
      <c r="E227">
        <f t="shared" si="35"/>
        <v>1.0063369058346066</v>
      </c>
      <c r="F227" s="7">
        <v>11743.1</v>
      </c>
      <c r="G227">
        <f t="shared" si="41"/>
        <v>1.065021805811078E-3</v>
      </c>
      <c r="H227">
        <f t="shared" si="44"/>
        <v>1.001065021805811</v>
      </c>
      <c r="I227">
        <v>6.9260000000000002</v>
      </c>
      <c r="J227" s="12">
        <f t="shared" si="45"/>
        <v>6.9260000000000002E-2</v>
      </c>
      <c r="L227">
        <f t="shared" si="36"/>
        <v>6.3369058346065136E-3</v>
      </c>
      <c r="M227" t="str">
        <f t="shared" si="42"/>
        <v/>
      </c>
      <c r="N227">
        <f t="shared" si="37"/>
        <v>1.065021805811078E-3</v>
      </c>
      <c r="O227">
        <f t="shared" si="38"/>
        <v>-1.1615901200642088E-2</v>
      </c>
      <c r="P227">
        <f t="shared" si="39"/>
        <v>5.2718840287954358E-3</v>
      </c>
      <c r="Q227">
        <f t="shared" si="43"/>
        <v>-1.6887785229437523E-2</v>
      </c>
      <c r="R227">
        <v>0.259967569310948</v>
      </c>
      <c r="S227">
        <v>0.38216398495165599</v>
      </c>
      <c r="T227">
        <v>0.15284753074336099</v>
      </c>
      <c r="U227">
        <v>1.79528070352486E-2</v>
      </c>
    </row>
    <row r="228" spans="2:21" x14ac:dyDescent="0.35">
      <c r="B228" s="6">
        <v>45041</v>
      </c>
      <c r="C228">
        <v>17.618300000000001</v>
      </c>
      <c r="D228">
        <f t="shared" si="40"/>
        <v>-2.6673250009881614E-4</v>
      </c>
      <c r="E228">
        <f t="shared" si="35"/>
        <v>0.99973326749990121</v>
      </c>
      <c r="F228" s="7">
        <v>11730.6</v>
      </c>
      <c r="G228">
        <f t="shared" si="41"/>
        <v>-6.8174461079632191E-4</v>
      </c>
      <c r="H228">
        <f t="shared" si="44"/>
        <v>0.99931825538920371</v>
      </c>
      <c r="I228">
        <v>6.92</v>
      </c>
      <c r="J228" s="12">
        <f t="shared" si="45"/>
        <v>6.9199999999999998E-2</v>
      </c>
      <c r="L228">
        <f t="shared" si="36"/>
        <v>-2.6673250009881614E-4</v>
      </c>
      <c r="M228">
        <f t="shared" si="42"/>
        <v>-2.6673250009881614E-4</v>
      </c>
      <c r="N228">
        <f t="shared" si="37"/>
        <v>-6.8174461079632191E-4</v>
      </c>
      <c r="O228">
        <f t="shared" si="38"/>
        <v>-1.8219539535347416E-2</v>
      </c>
      <c r="P228">
        <f t="shared" si="39"/>
        <v>4.1501211069750577E-4</v>
      </c>
      <c r="Q228">
        <f t="shared" si="43"/>
        <v>-1.8634551646044922E-2</v>
      </c>
      <c r="R228">
        <v>0.172431613778601</v>
      </c>
      <c r="S228">
        <v>0.56593732545613396</v>
      </c>
      <c r="T228">
        <v>-0.608790781706536</v>
      </c>
      <c r="U228">
        <v>1.79528070352486E-2</v>
      </c>
    </row>
    <row r="229" spans="2:21" x14ac:dyDescent="0.35">
      <c r="B229" s="6">
        <v>45040</v>
      </c>
      <c r="C229">
        <v>17.623000000000001</v>
      </c>
      <c r="D229">
        <f t="shared" si="40"/>
        <v>4.6638692205892172E-3</v>
      </c>
      <c r="E229">
        <f t="shared" si="35"/>
        <v>1.0046638692205891</v>
      </c>
      <c r="F229" s="7">
        <v>11738.6</v>
      </c>
      <c r="G229">
        <f t="shared" si="41"/>
        <v>2.648624030116121E-3</v>
      </c>
      <c r="H229">
        <f t="shared" si="44"/>
        <v>1.0026486240301162</v>
      </c>
      <c r="I229">
        <v>6.9109999999999996</v>
      </c>
      <c r="J229" s="12">
        <f t="shared" si="45"/>
        <v>6.9109999999999991E-2</v>
      </c>
      <c r="L229">
        <f t="shared" si="36"/>
        <v>4.6638692205892172E-3</v>
      </c>
      <c r="M229" t="str">
        <f t="shared" si="42"/>
        <v/>
      </c>
      <c r="N229">
        <f t="shared" si="37"/>
        <v>2.648624030116121E-3</v>
      </c>
      <c r="O229">
        <f t="shared" si="38"/>
        <v>-4.9204221562171184E-2</v>
      </c>
      <c r="P229">
        <f t="shared" si="39"/>
        <v>2.0152451904730962E-3</v>
      </c>
      <c r="Q229">
        <f t="shared" si="43"/>
        <v>-5.1219466752644278E-2</v>
      </c>
      <c r="R229">
        <v>0.457545044265872</v>
      </c>
      <c r="S229">
        <v>0.73072870059693895</v>
      </c>
      <c r="T229">
        <v>1.17671337836842</v>
      </c>
      <c r="U229">
        <v>5.3868090782760399E-2</v>
      </c>
    </row>
    <row r="230" spans="2:21" x14ac:dyDescent="0.35">
      <c r="B230" s="6">
        <v>45037</v>
      </c>
      <c r="C230">
        <v>17.541</v>
      </c>
      <c r="D230">
        <f t="shared" si="40"/>
        <v>-4.5049733197691493E-3</v>
      </c>
      <c r="E230">
        <f t="shared" si="35"/>
        <v>0.99549502668023082</v>
      </c>
      <c r="F230" s="7">
        <v>11707.55</v>
      </c>
      <c r="G230">
        <f t="shared" si="41"/>
        <v>-4.1255625672546965E-3</v>
      </c>
      <c r="H230">
        <f t="shared" si="44"/>
        <v>0.99587443743274529</v>
      </c>
      <c r="I230">
        <v>6.9290000000000003</v>
      </c>
      <c r="J230" s="12">
        <f t="shared" si="45"/>
        <v>6.9290000000000004E-2</v>
      </c>
      <c r="L230">
        <f t="shared" si="36"/>
        <v>-4.5049733197691493E-3</v>
      </c>
      <c r="M230">
        <f t="shared" si="42"/>
        <v>-4.5049733197691493E-3</v>
      </c>
      <c r="N230">
        <f t="shared" si="37"/>
        <v>-4.1255625672546965E-3</v>
      </c>
      <c r="O230">
        <f t="shared" si="38"/>
        <v>-2.2457780355017748E-2</v>
      </c>
      <c r="P230">
        <f t="shared" si="39"/>
        <v>-3.7941075251445282E-4</v>
      </c>
      <c r="Q230">
        <f t="shared" si="43"/>
        <v>-2.2078369602503298E-2</v>
      </c>
      <c r="R230">
        <v>-0.165019583141646</v>
      </c>
      <c r="S230">
        <v>-0.24948637402205701</v>
      </c>
      <c r="T230">
        <v>0.470612046052232</v>
      </c>
      <c r="U230">
        <v>1.79528070352486E-2</v>
      </c>
    </row>
    <row r="231" spans="2:21" x14ac:dyDescent="0.35">
      <c r="B231" s="6">
        <v>45036</v>
      </c>
      <c r="C231">
        <v>17.620200000000001</v>
      </c>
      <c r="D231">
        <f t="shared" si="40"/>
        <v>8.0621814269777616E-4</v>
      </c>
      <c r="E231">
        <f t="shared" si="35"/>
        <v>1.0008062181426978</v>
      </c>
      <c r="F231" s="7">
        <v>11755.95</v>
      </c>
      <c r="G231">
        <f t="shared" si="41"/>
        <v>-6.802750274037063E-4</v>
      </c>
      <c r="H231">
        <f t="shared" si="44"/>
        <v>0.99931972497259625</v>
      </c>
      <c r="I231">
        <v>6.9269999999999996</v>
      </c>
      <c r="J231" s="12">
        <f t="shared" si="45"/>
        <v>6.9269999999999998E-2</v>
      </c>
      <c r="L231">
        <f t="shared" si="36"/>
        <v>8.0621814269777616E-4</v>
      </c>
      <c r="M231" t="str">
        <f t="shared" si="42"/>
        <v/>
      </c>
      <c r="N231">
        <f t="shared" si="37"/>
        <v>-6.802750274037063E-4</v>
      </c>
      <c r="O231">
        <f t="shared" si="38"/>
        <v>-1.7146588892550826E-2</v>
      </c>
      <c r="P231">
        <f t="shared" si="39"/>
        <v>1.4864931701014826E-3</v>
      </c>
      <c r="Q231">
        <f t="shared" si="43"/>
        <v>-1.8633082062652306E-2</v>
      </c>
      <c r="R231">
        <v>0.42825250032960699</v>
      </c>
      <c r="S231">
        <v>0.20880782790475599</v>
      </c>
      <c r="T231">
        <v>0.37352311290479401</v>
      </c>
      <c r="U231">
        <v>1.79528070352486E-2</v>
      </c>
    </row>
    <row r="232" spans="2:21" x14ac:dyDescent="0.35">
      <c r="B232" s="6">
        <v>45035</v>
      </c>
      <c r="C232">
        <v>17.606000000000002</v>
      </c>
      <c r="D232">
        <f t="shared" si="40"/>
        <v>-2.2013693685713873E-3</v>
      </c>
      <c r="E232">
        <f t="shared" si="35"/>
        <v>0.9977986306314286</v>
      </c>
      <c r="F232" s="7">
        <v>11763.95</v>
      </c>
      <c r="G232">
        <f t="shared" si="41"/>
        <v>-1.6477476729278191E-3</v>
      </c>
      <c r="H232">
        <f t="shared" si="44"/>
        <v>0.99835225232707214</v>
      </c>
      <c r="I232">
        <v>6.9329999999999998</v>
      </c>
      <c r="J232" s="12">
        <f t="shared" si="45"/>
        <v>6.9330000000000003E-2</v>
      </c>
      <c r="L232">
        <f t="shared" si="36"/>
        <v>-2.2013693685713873E-3</v>
      </c>
      <c r="M232">
        <f t="shared" si="42"/>
        <v>-2.2013693685713873E-3</v>
      </c>
      <c r="N232">
        <f t="shared" si="37"/>
        <v>-1.6477476729278191E-3</v>
      </c>
      <c r="O232">
        <f t="shared" si="38"/>
        <v>-2.0035155138398788E-2</v>
      </c>
      <c r="P232">
        <f t="shared" si="39"/>
        <v>-5.5362169564356816E-4</v>
      </c>
      <c r="Q232">
        <f t="shared" si="43"/>
        <v>-1.948153344275522E-2</v>
      </c>
      <c r="R232">
        <v>0.60049891053031201</v>
      </c>
      <c r="S232">
        <v>0.26082222448349202</v>
      </c>
      <c r="T232">
        <v>1.89236238719248E-2</v>
      </c>
      <c r="U232">
        <v>1.7833785769827401E-2</v>
      </c>
    </row>
    <row r="233" spans="2:21" x14ac:dyDescent="0.35">
      <c r="B233" s="6">
        <v>45034</v>
      </c>
      <c r="C233">
        <v>17.6448</v>
      </c>
      <c r="D233">
        <f t="shared" si="40"/>
        <v>-1.0762251595311479E-3</v>
      </c>
      <c r="E233">
        <f t="shared" si="35"/>
        <v>0.9989237748404689</v>
      </c>
      <c r="F233" s="7">
        <v>11783.35</v>
      </c>
      <c r="G233">
        <f t="shared" si="41"/>
        <v>5.8643955997859185E-3</v>
      </c>
      <c r="H233">
        <f t="shared" si="44"/>
        <v>1.0058643955997859</v>
      </c>
      <c r="I233">
        <v>6.9379999999999997</v>
      </c>
      <c r="J233" s="12">
        <f t="shared" si="45"/>
        <v>6.9379999999999997E-2</v>
      </c>
      <c r="L233">
        <f t="shared" si="36"/>
        <v>-1.0762251595311479E-3</v>
      </c>
      <c r="M233">
        <f t="shared" si="42"/>
        <v>-1.0762251595311479E-3</v>
      </c>
      <c r="N233">
        <f t="shared" si="37"/>
        <v>5.8643955997859185E-3</v>
      </c>
      <c r="O233">
        <f t="shared" si="38"/>
        <v>-1.891001092935855E-2</v>
      </c>
      <c r="P233">
        <f t="shared" si="39"/>
        <v>-6.9406207593170665E-3</v>
      </c>
      <c r="Q233">
        <f t="shared" si="43"/>
        <v>-1.1969390170041483E-2</v>
      </c>
      <c r="R233">
        <v>0.120617480329877</v>
      </c>
      <c r="S233">
        <v>9.9142200551649601E-2</v>
      </c>
      <c r="T233">
        <v>-0.36984612330056599</v>
      </c>
      <c r="U233">
        <v>1.7833785769827401E-2</v>
      </c>
    </row>
    <row r="234" spans="2:21" x14ac:dyDescent="0.35">
      <c r="B234" s="6">
        <v>45033</v>
      </c>
      <c r="C234">
        <v>17.663799999999998</v>
      </c>
      <c r="D234">
        <f t="shared" si="40"/>
        <v>1.1322656068835919E-5</v>
      </c>
      <c r="E234">
        <f t="shared" si="35"/>
        <v>1.0000113226560687</v>
      </c>
      <c r="F234" s="7">
        <v>11714.45</v>
      </c>
      <c r="G234">
        <f t="shared" si="41"/>
        <v>3.6988537252942728E-3</v>
      </c>
      <c r="H234">
        <f t="shared" si="44"/>
        <v>1.0036988537252942</v>
      </c>
      <c r="I234">
        <v>6.9610000000000003</v>
      </c>
      <c r="J234" s="12">
        <f t="shared" si="45"/>
        <v>6.9610000000000005E-2</v>
      </c>
      <c r="L234">
        <f t="shared" si="36"/>
        <v>1.1322656068835919E-5</v>
      </c>
      <c r="M234" t="str">
        <f t="shared" si="42"/>
        <v/>
      </c>
      <c r="N234">
        <f t="shared" si="37"/>
        <v>3.6988537252942728E-3</v>
      </c>
      <c r="O234">
        <f t="shared" si="38"/>
        <v>-7.1342905327031469E-2</v>
      </c>
      <c r="P234">
        <f t="shared" si="39"/>
        <v>-3.687531069225437E-3</v>
      </c>
      <c r="Q234">
        <f t="shared" si="43"/>
        <v>-6.7655374257806031E-2</v>
      </c>
      <c r="R234">
        <v>6.3435777186038295E-2</v>
      </c>
      <c r="S234">
        <v>0.43952590211004899</v>
      </c>
      <c r="T234">
        <v>-1.09940536862418E-2</v>
      </c>
      <c r="U234">
        <v>7.1354227983100302E-2</v>
      </c>
    </row>
    <row r="235" spans="2:21" x14ac:dyDescent="0.35">
      <c r="B235" s="6">
        <v>45029</v>
      </c>
      <c r="C235">
        <v>17.663599999999999</v>
      </c>
      <c r="D235">
        <f t="shared" si="40"/>
        <v>-7.9255900360235396E-5</v>
      </c>
      <c r="E235">
        <f t="shared" si="35"/>
        <v>0.99992074409963971</v>
      </c>
      <c r="F235" s="7">
        <v>11671.2</v>
      </c>
      <c r="G235">
        <f t="shared" si="41"/>
        <v>1.6206833568648677E-3</v>
      </c>
      <c r="H235">
        <f t="shared" si="44"/>
        <v>1.0016206833568648</v>
      </c>
      <c r="I235">
        <v>6.9409999999999998</v>
      </c>
      <c r="J235" s="12">
        <f t="shared" si="45"/>
        <v>6.9409999999999999E-2</v>
      </c>
      <c r="L235">
        <f t="shared" si="36"/>
        <v>-7.9255900360235396E-5</v>
      </c>
      <c r="M235">
        <f t="shared" si="42"/>
        <v>-7.9255900360235396E-5</v>
      </c>
      <c r="N235">
        <f t="shared" si="37"/>
        <v>1.6206833568648677E-3</v>
      </c>
      <c r="O235">
        <f t="shared" si="38"/>
        <v>-1.7913041670187636E-2</v>
      </c>
      <c r="P235">
        <f t="shared" si="39"/>
        <v>-1.6999392572251031E-3</v>
      </c>
      <c r="Q235">
        <f t="shared" si="43"/>
        <v>-1.6213102412962532E-2</v>
      </c>
      <c r="R235">
        <v>0.60808689529490101</v>
      </c>
      <c r="S235">
        <v>0.10869663780297401</v>
      </c>
      <c r="T235">
        <v>0.64331146602874001</v>
      </c>
      <c r="U235">
        <v>1.7833785769827401E-2</v>
      </c>
    </row>
    <row r="236" spans="2:21" x14ac:dyDescent="0.35">
      <c r="B236" s="6">
        <v>45028</v>
      </c>
      <c r="C236">
        <v>17.664999999999999</v>
      </c>
      <c r="D236">
        <f t="shared" si="40"/>
        <v>2.9253048209018492E-3</v>
      </c>
      <c r="E236">
        <f t="shared" si="35"/>
        <v>1.0029253048209019</v>
      </c>
      <c r="F236" s="7">
        <v>11652.3</v>
      </c>
      <c r="G236">
        <f t="shared" si="41"/>
        <v>5.9823463014792274E-3</v>
      </c>
      <c r="H236">
        <f t="shared" si="44"/>
        <v>1.0059823463014792</v>
      </c>
      <c r="I236">
        <v>6.915</v>
      </c>
      <c r="J236" s="12">
        <f t="shared" si="45"/>
        <v>6.9150000000000003E-2</v>
      </c>
      <c r="L236">
        <f t="shared" si="36"/>
        <v>2.9253048209018492E-3</v>
      </c>
      <c r="M236" t="str">
        <f t="shared" si="42"/>
        <v/>
      </c>
      <c r="N236">
        <f t="shared" si="37"/>
        <v>5.9823463014792274E-3</v>
      </c>
      <c r="O236">
        <f t="shared" si="38"/>
        <v>-1.5393477045120549E-2</v>
      </c>
      <c r="P236">
        <f t="shared" si="39"/>
        <v>-3.0570414805773782E-3</v>
      </c>
      <c r="Q236">
        <f t="shared" si="43"/>
        <v>-1.2336435564543172E-2</v>
      </c>
      <c r="R236">
        <v>0.32017034751787898</v>
      </c>
      <c r="S236">
        <v>-0.495968627770627</v>
      </c>
      <c r="T236">
        <v>-0.835856554871239</v>
      </c>
      <c r="U236">
        <v>1.8318781866022399E-2</v>
      </c>
    </row>
    <row r="237" spans="2:21" x14ac:dyDescent="0.35">
      <c r="B237" s="6">
        <v>45027</v>
      </c>
      <c r="C237">
        <v>17.613399999999999</v>
      </c>
      <c r="D237">
        <f t="shared" si="40"/>
        <v>5.8764077131311715E-3</v>
      </c>
      <c r="E237">
        <f t="shared" si="35"/>
        <v>1.0058764077131312</v>
      </c>
      <c r="F237" s="7">
        <v>11582.8</v>
      </c>
      <c r="G237">
        <f t="shared" si="41"/>
        <v>4.3217541142309421E-3</v>
      </c>
      <c r="H237">
        <f t="shared" si="44"/>
        <v>1.0043217541142309</v>
      </c>
      <c r="I237">
        <v>6.9349999999999996</v>
      </c>
      <c r="J237" s="12">
        <f t="shared" si="45"/>
        <v>6.9349999999999995E-2</v>
      </c>
      <c r="L237">
        <f t="shared" si="36"/>
        <v>5.8764077131311715E-3</v>
      </c>
      <c r="M237" t="str">
        <f t="shared" si="42"/>
        <v/>
      </c>
      <c r="N237">
        <f t="shared" si="37"/>
        <v>4.3217541142309421E-3</v>
      </c>
      <c r="O237">
        <f t="shared" si="38"/>
        <v>-1.2442374152891227E-2</v>
      </c>
      <c r="P237">
        <f t="shared" si="39"/>
        <v>1.5546535989002293E-3</v>
      </c>
      <c r="Q237">
        <f t="shared" si="43"/>
        <v>-1.3997027751791458E-2</v>
      </c>
      <c r="R237">
        <v>9.4392303283918899E-2</v>
      </c>
      <c r="S237">
        <v>0.35625912368220097</v>
      </c>
      <c r="T237">
        <v>-0.58795054369334998</v>
      </c>
      <c r="U237">
        <v>1.8318781866022399E-2</v>
      </c>
    </row>
    <row r="238" spans="2:21" x14ac:dyDescent="0.35">
      <c r="B238" s="6">
        <v>45026</v>
      </c>
      <c r="C238">
        <v>17.510200000000001</v>
      </c>
      <c r="D238">
        <f t="shared" si="40"/>
        <v>4.0400858390875361E-3</v>
      </c>
      <c r="E238">
        <f t="shared" si="35"/>
        <v>1.0040400858390874</v>
      </c>
      <c r="F238" s="7">
        <v>11532.85</v>
      </c>
      <c r="G238">
        <f t="shared" si="41"/>
        <v>3.6179599533468273E-3</v>
      </c>
      <c r="H238">
        <f t="shared" si="44"/>
        <v>1.0036179599533468</v>
      </c>
      <c r="I238">
        <v>6.92</v>
      </c>
      <c r="J238" s="12">
        <f t="shared" si="45"/>
        <v>6.9199999999999998E-2</v>
      </c>
      <c r="L238">
        <f t="shared" si="36"/>
        <v>4.0400858390875361E-3</v>
      </c>
      <c r="M238" t="str">
        <f t="shared" si="42"/>
        <v/>
      </c>
      <c r="N238">
        <f t="shared" si="37"/>
        <v>3.6179599533468273E-3</v>
      </c>
      <c r="O238">
        <f t="shared" si="38"/>
        <v>-6.9255178750147361E-2</v>
      </c>
      <c r="P238">
        <f t="shared" si="39"/>
        <v>4.2212588574070883E-4</v>
      </c>
      <c r="Q238">
        <f t="shared" si="43"/>
        <v>-6.9677304635888074E-2</v>
      </c>
      <c r="R238">
        <v>-0.73416659111571503</v>
      </c>
      <c r="S238">
        <v>0.28427489620617102</v>
      </c>
      <c r="T238">
        <v>-1.22563797210296</v>
      </c>
      <c r="U238">
        <v>7.3295264589234896E-2</v>
      </c>
    </row>
    <row r="239" spans="2:21" x14ac:dyDescent="0.35">
      <c r="B239" s="6">
        <v>45022</v>
      </c>
      <c r="C239">
        <v>17.439599999999999</v>
      </c>
      <c r="D239">
        <f t="shared" si="40"/>
        <v>7.1472034932302678E-3</v>
      </c>
      <c r="E239">
        <f t="shared" si="35"/>
        <v>1.0071472034932303</v>
      </c>
      <c r="F239" s="7">
        <v>11491.2</v>
      </c>
      <c r="G239">
        <f t="shared" si="41"/>
        <v>6.587544203877963E-3</v>
      </c>
      <c r="H239">
        <f t="shared" si="44"/>
        <v>1.0065875442038779</v>
      </c>
      <c r="I239">
        <v>6.95</v>
      </c>
      <c r="J239" s="12">
        <f t="shared" si="45"/>
        <v>6.9500000000000006E-2</v>
      </c>
      <c r="L239">
        <f t="shared" si="36"/>
        <v>7.1472034932302678E-3</v>
      </c>
      <c r="M239" t="str">
        <f t="shared" si="42"/>
        <v/>
      </c>
      <c r="N239">
        <f t="shared" si="37"/>
        <v>6.587544203877963E-3</v>
      </c>
      <c r="O239">
        <f t="shared" si="38"/>
        <v>-1.1171578372769934E-2</v>
      </c>
      <c r="P239">
        <f t="shared" si="39"/>
        <v>5.5965928935230481E-4</v>
      </c>
      <c r="Q239">
        <f t="shared" si="43"/>
        <v>-1.1731237662122238E-2</v>
      </c>
      <c r="R239">
        <v>0.71518408229818098</v>
      </c>
      <c r="S239">
        <v>-0.12694364919474399</v>
      </c>
      <c r="T239">
        <v>-1.4987156174468901</v>
      </c>
      <c r="U239">
        <v>1.8318781866000201E-2</v>
      </c>
    </row>
    <row r="240" spans="2:21" x14ac:dyDescent="0.35">
      <c r="B240" s="6">
        <v>45021</v>
      </c>
      <c r="C240">
        <v>17.3154</v>
      </c>
      <c r="D240">
        <f t="shared" si="40"/>
        <v>-1.1716801095709476E-3</v>
      </c>
      <c r="E240">
        <f t="shared" si="35"/>
        <v>0.99882831989042908</v>
      </c>
      <c r="F240" s="7">
        <v>11415.75</v>
      </c>
      <c r="G240">
        <f t="shared" si="41"/>
        <v>9.9911928066275034E-4</v>
      </c>
      <c r="H240">
        <f t="shared" si="44"/>
        <v>1.0009991192806627</v>
      </c>
      <c r="I240">
        <v>7.1139999999999999</v>
      </c>
      <c r="J240" s="12">
        <f t="shared" si="45"/>
        <v>7.1139999999999995E-2</v>
      </c>
      <c r="L240">
        <f t="shared" si="36"/>
        <v>-1.1716801095709476E-3</v>
      </c>
      <c r="M240">
        <f t="shared" si="42"/>
        <v>-1.1716801095709476E-3</v>
      </c>
      <c r="N240">
        <f t="shared" si="37"/>
        <v>9.9911928066275034E-4</v>
      </c>
      <c r="O240">
        <f t="shared" si="38"/>
        <v>-3.6876303923874254E-2</v>
      </c>
      <c r="P240">
        <f t="shared" si="39"/>
        <v>-2.170799390233698E-3</v>
      </c>
      <c r="Q240">
        <f t="shared" si="43"/>
        <v>-3.4705504533640553E-2</v>
      </c>
      <c r="R240">
        <v>1.1356778179782501</v>
      </c>
      <c r="S240">
        <v>-0.42007248245009599</v>
      </c>
      <c r="T240">
        <v>0.17725965337911401</v>
      </c>
      <c r="U240">
        <v>3.5704623814303303E-2</v>
      </c>
    </row>
    <row r="241" spans="2:21" x14ac:dyDescent="0.35">
      <c r="B241" s="6">
        <v>45019</v>
      </c>
      <c r="C241">
        <v>17.335699999999999</v>
      </c>
      <c r="D241">
        <f t="shared" si="40"/>
        <v>3.8491817453005818E-3</v>
      </c>
      <c r="E241">
        <f t="shared" si="35"/>
        <v>1.0038491817453006</v>
      </c>
      <c r="F241" s="7">
        <v>11404.35</v>
      </c>
      <c r="G241">
        <f t="shared" si="41"/>
        <v>4.5788993987450274E-3</v>
      </c>
      <c r="H241">
        <f t="shared" si="44"/>
        <v>1.004578899398745</v>
      </c>
      <c r="I241">
        <v>7.1239999999999997</v>
      </c>
      <c r="J241" s="12">
        <f t="shared" si="45"/>
        <v>7.1239999999999998E-2</v>
      </c>
      <c r="L241">
        <f t="shared" si="36"/>
        <v>3.8491817453005818E-3</v>
      </c>
      <c r="M241" t="str">
        <f t="shared" si="42"/>
        <v/>
      </c>
      <c r="N241">
        <f t="shared" si="37"/>
        <v>4.5788993987450274E-3</v>
      </c>
      <c r="O241">
        <f t="shared" si="38"/>
        <v>-4.9712534267350519E-2</v>
      </c>
      <c r="P241">
        <f t="shared" si="39"/>
        <v>-7.2971765344444564E-4</v>
      </c>
      <c r="Q241">
        <f t="shared" si="43"/>
        <v>-4.898281661390607E-2</v>
      </c>
      <c r="R241">
        <v>1.86597967519084</v>
      </c>
      <c r="S241">
        <v>0.70867021727469803</v>
      </c>
      <c r="T241">
        <v>-0.69220155324587496</v>
      </c>
      <c r="U241">
        <v>5.3561716012651098E-2</v>
      </c>
    </row>
    <row r="242" spans="2:21" x14ac:dyDescent="0.35">
      <c r="B242" s="6">
        <v>45016</v>
      </c>
      <c r="C242">
        <v>17.269100000000002</v>
      </c>
      <c r="D242">
        <f t="shared" si="40"/>
        <v>9.1797133315084673E-3</v>
      </c>
      <c r="E242">
        <f t="shared" si="35"/>
        <v>1.0091797133315086</v>
      </c>
      <c r="F242" s="7">
        <v>11352.25</v>
      </c>
      <c r="G242">
        <f t="shared" si="41"/>
        <v>8.9856132294117222E-3</v>
      </c>
      <c r="H242">
        <f t="shared" si="44"/>
        <v>1.0089856132294117</v>
      </c>
      <c r="I242">
        <v>7.1379999999999999</v>
      </c>
      <c r="J242" s="12">
        <f t="shared" si="45"/>
        <v>7.1379999999999999E-2</v>
      </c>
      <c r="L242">
        <f t="shared" si="36"/>
        <v>9.1797133315084673E-3</v>
      </c>
      <c r="M242" t="str">
        <f t="shared" si="42"/>
        <v/>
      </c>
      <c r="N242">
        <f t="shared" si="37"/>
        <v>8.9856132294117222E-3</v>
      </c>
      <c r="O242">
        <f t="shared" si="38"/>
        <v>-2.6524910482794838E-2</v>
      </c>
      <c r="P242">
        <f t="shared" si="39"/>
        <v>1.9410010209674512E-4</v>
      </c>
      <c r="Q242">
        <f t="shared" si="43"/>
        <v>-2.6719010584891581E-2</v>
      </c>
      <c r="R242">
        <v>-0.10355358420883801</v>
      </c>
      <c r="S242">
        <v>-0.82083950486965296</v>
      </c>
      <c r="T242">
        <v>-0.40284266180918799</v>
      </c>
      <c r="U242">
        <v>3.5704623814303303E-2</v>
      </c>
    </row>
    <row r="243" spans="2:21" x14ac:dyDescent="0.35">
      <c r="B243" s="6">
        <v>45014</v>
      </c>
      <c r="C243">
        <v>17.1113</v>
      </c>
      <c r="D243">
        <f t="shared" si="40"/>
        <v>1.9128329664457332E-2</v>
      </c>
      <c r="E243">
        <f t="shared" si="35"/>
        <v>1.0191283296644573</v>
      </c>
      <c r="F243" s="7">
        <v>11250.7</v>
      </c>
      <c r="G243">
        <f t="shared" si="41"/>
        <v>1.65846333725501E-2</v>
      </c>
      <c r="H243">
        <f t="shared" si="44"/>
        <v>1.0165846333725501</v>
      </c>
      <c r="I243">
        <v>7.1920000000000002</v>
      </c>
      <c r="J243" s="12">
        <f t="shared" si="45"/>
        <v>7.1919999999999998E-2</v>
      </c>
      <c r="L243">
        <f t="shared" si="36"/>
        <v>1.9128329664457332E-2</v>
      </c>
      <c r="M243" t="str">
        <f t="shared" si="42"/>
        <v/>
      </c>
      <c r="N243">
        <f t="shared" si="37"/>
        <v>1.65846333725501E-2</v>
      </c>
      <c r="O243">
        <f t="shared" si="38"/>
        <v>1.2776109981005312E-3</v>
      </c>
      <c r="P243">
        <f t="shared" si="39"/>
        <v>2.5436962919072326E-3</v>
      </c>
      <c r="Q243">
        <f t="shared" si="43"/>
        <v>-1.2660852938067013E-3</v>
      </c>
      <c r="R243">
        <v>0.97164905532103296</v>
      </c>
      <c r="S243">
        <v>0.63185920380657301</v>
      </c>
      <c r="T243">
        <v>0.57605997895935301</v>
      </c>
      <c r="U243">
        <v>1.7850718666356801E-2</v>
      </c>
    </row>
    <row r="244" spans="2:21" x14ac:dyDescent="0.35">
      <c r="B244" s="6">
        <v>45013</v>
      </c>
      <c r="C244">
        <v>16.787099999999999</v>
      </c>
      <c r="D244">
        <f t="shared" si="40"/>
        <v>-6.1169171522334554E-3</v>
      </c>
      <c r="E244">
        <f t="shared" si="35"/>
        <v>0.9938830828477665</v>
      </c>
      <c r="F244" s="7">
        <v>11065.65</v>
      </c>
      <c r="G244">
        <f t="shared" si="41"/>
        <v>-3.2885640490807957E-3</v>
      </c>
      <c r="H244">
        <f t="shared" si="44"/>
        <v>0.99671143595091916</v>
      </c>
      <c r="I244">
        <v>7.2080000000000002</v>
      </c>
      <c r="J244" s="12">
        <f t="shared" si="45"/>
        <v>7.2080000000000005E-2</v>
      </c>
      <c r="L244">
        <f t="shared" si="36"/>
        <v>-6.1169171522334554E-3</v>
      </c>
      <c r="M244">
        <f t="shared" si="42"/>
        <v>-6.1169171522334554E-3</v>
      </c>
      <c r="N244">
        <f t="shared" si="37"/>
        <v>-3.2885640490807957E-3</v>
      </c>
      <c r="O244">
        <f t="shared" si="38"/>
        <v>-2.3967635818612453E-2</v>
      </c>
      <c r="P244">
        <f t="shared" si="39"/>
        <v>-2.8283531031526596E-3</v>
      </c>
      <c r="Q244">
        <f t="shared" si="43"/>
        <v>-2.1139282715459794E-2</v>
      </c>
      <c r="R244">
        <v>-0.74611632726233601</v>
      </c>
      <c r="S244">
        <v>0.38147729780704198</v>
      </c>
      <c r="T244">
        <v>1.62192028203001</v>
      </c>
      <c r="U244">
        <v>1.7850718666378999E-2</v>
      </c>
    </row>
    <row r="245" spans="2:21" x14ac:dyDescent="0.35">
      <c r="B245" s="6">
        <v>45012</v>
      </c>
      <c r="C245">
        <v>16.8901</v>
      </c>
      <c r="D245">
        <f t="shared" si="40"/>
        <v>-5.2378555424739612E-3</v>
      </c>
      <c r="E245">
        <f t="shared" si="35"/>
        <v>0.99476214445752609</v>
      </c>
      <c r="F245" s="7">
        <v>11102.1</v>
      </c>
      <c r="G245">
        <f t="shared" si="41"/>
        <v>-5.6182572249212168E-3</v>
      </c>
      <c r="H245">
        <f t="shared" si="44"/>
        <v>0.99438174277507874</v>
      </c>
      <c r="I245">
        <v>7.1740000000000004</v>
      </c>
      <c r="J245" s="12">
        <f t="shared" si="45"/>
        <v>7.1739999999999998E-2</v>
      </c>
      <c r="L245">
        <f t="shared" si="36"/>
        <v>-5.2378555424739612E-3</v>
      </c>
      <c r="M245">
        <f t="shared" si="42"/>
        <v>-5.2378555424739612E-3</v>
      </c>
      <c r="N245">
        <f t="shared" si="37"/>
        <v>-5.6182572249212168E-3</v>
      </c>
      <c r="O245">
        <f t="shared" si="38"/>
        <v>-5.8799571555102861E-2</v>
      </c>
      <c r="P245">
        <f t="shared" si="39"/>
        <v>3.8040168244725565E-4</v>
      </c>
      <c r="Q245">
        <f t="shared" si="43"/>
        <v>-5.9179973237550115E-2</v>
      </c>
      <c r="R245">
        <v>-1.72061478066067</v>
      </c>
      <c r="S245">
        <v>-0.238291778179134</v>
      </c>
      <c r="T245">
        <v>0.95138504281164804</v>
      </c>
      <c r="U245">
        <v>5.35617160126289E-2</v>
      </c>
    </row>
    <row r="246" spans="2:21" x14ac:dyDescent="0.35">
      <c r="B246" s="6">
        <v>45009</v>
      </c>
      <c r="C246">
        <v>16.9788</v>
      </c>
      <c r="D246">
        <f t="shared" si="40"/>
        <v>-1.0481545434837435E-2</v>
      </c>
      <c r="E246">
        <f t="shared" si="35"/>
        <v>0.98951845456516252</v>
      </c>
      <c r="F246" s="7">
        <v>11164.65</v>
      </c>
      <c r="G246">
        <f t="shared" si="41"/>
        <v>-1.1678438373326713E-2</v>
      </c>
      <c r="H246">
        <f t="shared" si="44"/>
        <v>0.98832156162667328</v>
      </c>
      <c r="I246">
        <v>7.1790000000000003</v>
      </c>
      <c r="J246" s="12">
        <f t="shared" si="45"/>
        <v>7.1790000000000007E-2</v>
      </c>
      <c r="L246">
        <f t="shared" si="36"/>
        <v>-1.0481545434837435E-2</v>
      </c>
      <c r="M246">
        <f t="shared" si="42"/>
        <v>-1.0481545434837435E-2</v>
      </c>
      <c r="N246">
        <f t="shared" si="37"/>
        <v>-1.1678438373326713E-2</v>
      </c>
      <c r="O246">
        <f t="shared" si="38"/>
        <v>-2.8332264101216434E-2</v>
      </c>
      <c r="P246">
        <f t="shared" si="39"/>
        <v>1.1968929384892774E-3</v>
      </c>
      <c r="Q246">
        <f t="shared" si="43"/>
        <v>-2.9529157039705711E-2</v>
      </c>
      <c r="R246">
        <v>-0.23652183431891499</v>
      </c>
      <c r="S246">
        <v>-0.92084627718831402</v>
      </c>
      <c r="T246">
        <v>0.35358841534387497</v>
      </c>
      <c r="U246">
        <v>1.7850718666378999E-2</v>
      </c>
    </row>
    <row r="247" spans="2:21" x14ac:dyDescent="0.35">
      <c r="B247" s="6">
        <v>45008</v>
      </c>
      <c r="C247">
        <v>17.157699999999998</v>
      </c>
      <c r="D247">
        <f t="shared" si="40"/>
        <v>-1.2872226022008495E-3</v>
      </c>
      <c r="E247">
        <f t="shared" si="35"/>
        <v>0.99871277739779918</v>
      </c>
      <c r="F247" s="7">
        <v>11295.8</v>
      </c>
      <c r="G247">
        <f t="shared" si="41"/>
        <v>-1.0883078773154459E-3</v>
      </c>
      <c r="H247">
        <f t="shared" si="44"/>
        <v>0.9989116921226846</v>
      </c>
      <c r="I247">
        <v>7.1929999999999996</v>
      </c>
      <c r="J247" s="12">
        <f t="shared" si="45"/>
        <v>7.1929999999999994E-2</v>
      </c>
      <c r="L247">
        <f t="shared" si="36"/>
        <v>-1.2872226022008495E-3</v>
      </c>
      <c r="M247">
        <f t="shared" si="42"/>
        <v>-1.2872226022008495E-3</v>
      </c>
      <c r="N247">
        <f t="shared" si="37"/>
        <v>-1.0883078773154459E-3</v>
      </c>
      <c r="O247">
        <f t="shared" si="38"/>
        <v>-1.9447424007349348E-2</v>
      </c>
      <c r="P247">
        <f t="shared" si="39"/>
        <v>-1.9891472488540356E-4</v>
      </c>
      <c r="Q247">
        <f t="shared" si="43"/>
        <v>-1.9248509282463945E-2</v>
      </c>
      <c r="R247">
        <v>-0.131829074036272</v>
      </c>
      <c r="S247">
        <v>-0.109039904203256</v>
      </c>
      <c r="T247">
        <v>0.39239093827396798</v>
      </c>
      <c r="U247">
        <v>1.8160201405148499E-2</v>
      </c>
    </row>
    <row r="248" spans="2:21" x14ac:dyDescent="0.35">
      <c r="B248" s="6">
        <v>45006</v>
      </c>
      <c r="C248">
        <v>17.1798</v>
      </c>
      <c r="D248">
        <f t="shared" si="40"/>
        <v>4.9131545875972819E-3</v>
      </c>
      <c r="E248">
        <f t="shared" si="35"/>
        <v>1.0049131545875973</v>
      </c>
      <c r="F248" s="7">
        <v>11308.1</v>
      </c>
      <c r="G248">
        <f t="shared" si="41"/>
        <v>5.5423420536040513E-3</v>
      </c>
      <c r="H248">
        <f t="shared" si="44"/>
        <v>1.005542342053604</v>
      </c>
      <c r="I248">
        <v>7.2060000000000004</v>
      </c>
      <c r="J248" s="12">
        <f t="shared" si="45"/>
        <v>7.2059999999999999E-2</v>
      </c>
      <c r="L248">
        <f t="shared" si="36"/>
        <v>4.9131545875972819E-3</v>
      </c>
      <c r="M248" t="str">
        <f t="shared" si="42"/>
        <v/>
      </c>
      <c r="N248">
        <f t="shared" si="37"/>
        <v>5.5423420536040513E-3</v>
      </c>
      <c r="O248">
        <f t="shared" si="38"/>
        <v>-1.3247046817551216E-2</v>
      </c>
      <c r="P248">
        <f t="shared" si="39"/>
        <v>-6.2918746600676943E-4</v>
      </c>
      <c r="Q248">
        <f t="shared" si="43"/>
        <v>-1.2617859351544448E-2</v>
      </c>
      <c r="R248">
        <v>0.29383735408998701</v>
      </c>
      <c r="S248">
        <v>-0.144937371467246</v>
      </c>
      <c r="T248">
        <v>-0.24212368089264699</v>
      </c>
      <c r="U248">
        <v>1.8160201405148499E-2</v>
      </c>
    </row>
    <row r="249" spans="2:21" x14ac:dyDescent="0.35">
      <c r="B249" s="6">
        <v>45005</v>
      </c>
      <c r="C249">
        <v>17.095600000000001</v>
      </c>
      <c r="D249">
        <f t="shared" si="40"/>
        <v>-9.5937399005667189E-3</v>
      </c>
      <c r="E249">
        <f t="shared" si="35"/>
        <v>0.99040626009943333</v>
      </c>
      <c r="F249" s="7">
        <v>11245.6</v>
      </c>
      <c r="G249">
        <f t="shared" si="41"/>
        <v>-9.6151821425416954E-3</v>
      </c>
      <c r="H249">
        <f t="shared" si="44"/>
        <v>0.99038481785745835</v>
      </c>
      <c r="I249">
        <v>7.1760000000000002</v>
      </c>
      <c r="J249" s="12">
        <f t="shared" si="45"/>
        <v>7.1760000000000004E-2</v>
      </c>
      <c r="L249">
        <f t="shared" si="36"/>
        <v>-9.5937399005667189E-3</v>
      </c>
      <c r="M249">
        <f t="shared" si="42"/>
        <v>-9.5937399005667189E-3</v>
      </c>
      <c r="N249">
        <f t="shared" si="37"/>
        <v>-9.6151821425416954E-3</v>
      </c>
      <c r="O249">
        <f t="shared" si="38"/>
        <v>-6.4084238502344723E-2</v>
      </c>
      <c r="P249">
        <f t="shared" si="39"/>
        <v>2.1442241974976503E-5</v>
      </c>
      <c r="Q249">
        <f t="shared" si="43"/>
        <v>-6.4105680744319701E-2</v>
      </c>
      <c r="R249">
        <v>-0.36372540135264397</v>
      </c>
      <c r="S249">
        <v>-0.364422734393266</v>
      </c>
      <c r="T249">
        <v>0.85485971559446905</v>
      </c>
      <c r="U249">
        <v>5.4490498601778001E-2</v>
      </c>
    </row>
    <row r="250" spans="2:21" x14ac:dyDescent="0.35">
      <c r="B250" s="6">
        <v>45002</v>
      </c>
      <c r="C250">
        <v>17.260400000000001</v>
      </c>
      <c r="D250">
        <f t="shared" si="40"/>
        <v>3.8950873105120555E-3</v>
      </c>
      <c r="E250">
        <f t="shared" si="35"/>
        <v>1.0038950873105121</v>
      </c>
      <c r="F250" s="7">
        <v>11354.25</v>
      </c>
      <c r="G250">
        <f t="shared" si="41"/>
        <v>4.329326317475451E-3</v>
      </c>
      <c r="H250">
        <f t="shared" si="44"/>
        <v>1.0043293263174755</v>
      </c>
      <c r="I250">
        <v>7.2220000000000004</v>
      </c>
      <c r="J250" s="12">
        <f t="shared" si="45"/>
        <v>7.2220000000000006E-2</v>
      </c>
      <c r="L250">
        <f t="shared" si="36"/>
        <v>3.8950873105120555E-3</v>
      </c>
      <c r="M250" t="str">
        <f t="shared" si="42"/>
        <v/>
      </c>
      <c r="N250">
        <f t="shared" si="37"/>
        <v>4.329326317475451E-3</v>
      </c>
      <c r="O250">
        <f t="shared" si="38"/>
        <v>-1.4265114094614246E-2</v>
      </c>
      <c r="P250">
        <f t="shared" si="39"/>
        <v>-4.3423900696339546E-4</v>
      </c>
      <c r="Q250">
        <f t="shared" si="43"/>
        <v>-1.3830875087650851E-2</v>
      </c>
      <c r="R250">
        <v>0.265382218057231</v>
      </c>
      <c r="S250">
        <v>2.24272386009083E-3</v>
      </c>
      <c r="T250">
        <v>-0.510060153924208</v>
      </c>
      <c r="U250">
        <v>1.8160201405126301E-2</v>
      </c>
    </row>
    <row r="251" spans="2:21" x14ac:dyDescent="0.35">
      <c r="B251" s="6">
        <v>45001</v>
      </c>
      <c r="C251">
        <v>17.193300000000001</v>
      </c>
      <c r="D251">
        <f t="shared" si="40"/>
        <v>-4.6190262648504203E-3</v>
      </c>
      <c r="E251">
        <f t="shared" si="35"/>
        <v>0.99538097373514955</v>
      </c>
      <c r="F251" s="7">
        <v>11305.2</v>
      </c>
      <c r="G251">
        <f t="shared" si="41"/>
        <v>-3.1838684270011719E-4</v>
      </c>
      <c r="H251">
        <f t="shared" si="44"/>
        <v>0.99968161315729986</v>
      </c>
      <c r="I251">
        <v>7.194</v>
      </c>
      <c r="J251" s="12">
        <f t="shared" si="45"/>
        <v>7.1940000000000004E-2</v>
      </c>
      <c r="L251">
        <f t="shared" si="36"/>
        <v>-4.6190262648504203E-3</v>
      </c>
      <c r="M251">
        <f t="shared" si="42"/>
        <v>-4.6190262648504203E-3</v>
      </c>
      <c r="N251">
        <f t="shared" si="37"/>
        <v>-3.1838684270011719E-4</v>
      </c>
      <c r="O251">
        <f t="shared" si="38"/>
        <v>-2.277922766999892E-2</v>
      </c>
      <c r="P251">
        <f t="shared" si="39"/>
        <v>-4.3006394221503028E-3</v>
      </c>
      <c r="Q251">
        <f t="shared" si="43"/>
        <v>-1.8478588247848617E-2</v>
      </c>
      <c r="R251">
        <v>-0.70040439794045695</v>
      </c>
      <c r="S251">
        <v>-0.26191905934445098</v>
      </c>
      <c r="T251">
        <v>0.24504119418353701</v>
      </c>
      <c r="U251">
        <v>1.8160201405148499E-2</v>
      </c>
    </row>
    <row r="252" spans="2:21" x14ac:dyDescent="0.35">
      <c r="B252" s="6">
        <v>45000</v>
      </c>
      <c r="C252">
        <v>17.2729</v>
      </c>
      <c r="D252">
        <f t="shared" si="40"/>
        <v>4.6905266699903139E-4</v>
      </c>
      <c r="E252">
        <f t="shared" si="35"/>
        <v>1.000469052666999</v>
      </c>
      <c r="F252" s="7">
        <v>11308.8</v>
      </c>
      <c r="G252">
        <f t="shared" si="41"/>
        <v>3.6261525592444515E-4</v>
      </c>
      <c r="H252">
        <f t="shared" si="44"/>
        <v>1.0003626152559244</v>
      </c>
      <c r="I252">
        <v>7.2249999999999996</v>
      </c>
      <c r="J252" s="12">
        <f t="shared" si="45"/>
        <v>7.2249999999999995E-2</v>
      </c>
      <c r="L252">
        <f t="shared" si="36"/>
        <v>4.6905266699903139E-4</v>
      </c>
      <c r="M252" t="str">
        <f t="shared" si="42"/>
        <v/>
      </c>
      <c r="N252">
        <f t="shared" si="37"/>
        <v>3.6261525592444515E-4</v>
      </c>
      <c r="O252">
        <f t="shared" si="38"/>
        <v>-1.797391648923027E-2</v>
      </c>
      <c r="P252">
        <f t="shared" si="39"/>
        <v>1.0643741107458623E-4</v>
      </c>
      <c r="Q252">
        <f t="shared" si="43"/>
        <v>-1.8080353900304855E-2</v>
      </c>
      <c r="R252">
        <v>-0.26412589818369803</v>
      </c>
      <c r="S252">
        <v>0.49644626403970699</v>
      </c>
      <c r="T252">
        <v>-0.138719261573339</v>
      </c>
      <c r="U252">
        <v>1.84429691562293E-2</v>
      </c>
    </row>
    <row r="253" spans="2:21" x14ac:dyDescent="0.35">
      <c r="B253" s="6">
        <v>44999</v>
      </c>
      <c r="C253">
        <v>17.264800000000001</v>
      </c>
      <c r="D253">
        <f t="shared" si="40"/>
        <v>-5.8560416839003749E-3</v>
      </c>
      <c r="E253">
        <f t="shared" si="35"/>
        <v>0.99414395831609959</v>
      </c>
      <c r="F253" s="7">
        <v>11304.7</v>
      </c>
      <c r="G253">
        <f t="shared" si="41"/>
        <v>-6.2169786527667614E-3</v>
      </c>
      <c r="H253">
        <f t="shared" si="44"/>
        <v>0.99378302134723329</v>
      </c>
      <c r="I253">
        <v>7.2</v>
      </c>
      <c r="J253" s="12">
        <f t="shared" si="45"/>
        <v>7.2000000000000008E-2</v>
      </c>
      <c r="L253">
        <f t="shared" si="36"/>
        <v>-5.8560416839003749E-3</v>
      </c>
      <c r="M253">
        <f t="shared" si="42"/>
        <v>-5.8560416839003749E-3</v>
      </c>
      <c r="N253">
        <f t="shared" si="37"/>
        <v>-6.2169786527667614E-3</v>
      </c>
      <c r="O253">
        <f t="shared" si="38"/>
        <v>-2.4299010840151875E-2</v>
      </c>
      <c r="P253">
        <f t="shared" si="39"/>
        <v>3.6093696886638649E-4</v>
      </c>
      <c r="Q253">
        <f t="shared" si="43"/>
        <v>-2.4659947809018264E-2</v>
      </c>
      <c r="R253">
        <v>-7.4760499185655402E-2</v>
      </c>
      <c r="S253">
        <v>0.231033509831713</v>
      </c>
      <c r="T253">
        <v>1.1002901512590999</v>
      </c>
      <c r="U253">
        <v>1.8442969156251501E-2</v>
      </c>
    </row>
    <row r="254" spans="2:21" x14ac:dyDescent="0.35">
      <c r="B254" s="6">
        <v>44998</v>
      </c>
      <c r="C254">
        <v>17.366199999999999</v>
      </c>
      <c r="D254">
        <f t="shared" si="40"/>
        <v>-1.5524207543849993E-2</v>
      </c>
      <c r="E254">
        <f t="shared" si="35"/>
        <v>0.98447579245615002</v>
      </c>
      <c r="F254" s="7">
        <v>11375.2</v>
      </c>
      <c r="G254">
        <f t="shared" si="41"/>
        <v>-1.8029572750770557E-2</v>
      </c>
      <c r="H254">
        <f t="shared" si="44"/>
        <v>0.98197042724922945</v>
      </c>
      <c r="I254">
        <v>7.2370000000000001</v>
      </c>
      <c r="J254" s="12">
        <f t="shared" si="45"/>
        <v>7.2370000000000004E-2</v>
      </c>
      <c r="L254">
        <f t="shared" si="36"/>
        <v>-1.5524207543849993E-2</v>
      </c>
      <c r="M254">
        <f t="shared" si="42"/>
        <v>-1.5524207543849993E-2</v>
      </c>
      <c r="N254">
        <f t="shared" si="37"/>
        <v>-1.8029572750770557E-2</v>
      </c>
      <c r="O254">
        <f t="shared" si="38"/>
        <v>-7.0863319933224297E-2</v>
      </c>
      <c r="P254">
        <f t="shared" si="39"/>
        <v>2.5053652069205647E-3</v>
      </c>
      <c r="Q254">
        <f t="shared" si="43"/>
        <v>-7.3368685140144857E-2</v>
      </c>
      <c r="R254">
        <v>-1.22892739240106</v>
      </c>
      <c r="S254">
        <v>-0.33002455629292898</v>
      </c>
      <c r="T254">
        <v>-0.423253699154369</v>
      </c>
      <c r="U254">
        <v>5.5339112389374299E-2</v>
      </c>
    </row>
    <row r="255" spans="2:21" x14ac:dyDescent="0.35">
      <c r="B255" s="6">
        <v>44995</v>
      </c>
      <c r="C255">
        <v>17.637899999999998</v>
      </c>
      <c r="D255">
        <f t="shared" si="40"/>
        <v>-7.4729011543856784E-3</v>
      </c>
      <c r="E255">
        <f t="shared" si="35"/>
        <v>0.9925270988456143</v>
      </c>
      <c r="F255" s="7">
        <v>11582.15</v>
      </c>
      <c r="G255">
        <f t="shared" si="41"/>
        <v>-6.699061071547976E-3</v>
      </c>
      <c r="H255">
        <f t="shared" si="44"/>
        <v>0.99330093892845206</v>
      </c>
      <c r="I255">
        <v>7.3440000000000003</v>
      </c>
      <c r="J255" s="12">
        <f t="shared" si="45"/>
        <v>7.3440000000000005E-2</v>
      </c>
      <c r="L255">
        <f t="shared" si="36"/>
        <v>-7.4729011543856784E-3</v>
      </c>
      <c r="M255">
        <f t="shared" si="42"/>
        <v>-7.4729011543856784E-3</v>
      </c>
      <c r="N255">
        <f t="shared" si="37"/>
        <v>-6.699061071547976E-3</v>
      </c>
      <c r="O255">
        <f t="shared" si="38"/>
        <v>-2.591587031063718E-2</v>
      </c>
      <c r="P255">
        <f t="shared" si="39"/>
        <v>-7.7384008283770244E-4</v>
      </c>
      <c r="Q255">
        <f t="shared" si="43"/>
        <v>-2.5142030227799476E-2</v>
      </c>
      <c r="R255">
        <v>-2.2161378923790699E-2</v>
      </c>
      <c r="S255">
        <v>0.32130127886689203</v>
      </c>
      <c r="T255">
        <v>0.14021022718573301</v>
      </c>
      <c r="U255">
        <v>1.8442969156251501E-2</v>
      </c>
    </row>
    <row r="256" spans="2:21" x14ac:dyDescent="0.35">
      <c r="B256" s="6">
        <v>44994</v>
      </c>
      <c r="C256">
        <v>17.770199999999999</v>
      </c>
      <c r="D256">
        <f t="shared" si="40"/>
        <v>-2.8714740941799166E-3</v>
      </c>
      <c r="E256">
        <f t="shared" si="35"/>
        <v>0.99712852590582013</v>
      </c>
      <c r="F256" s="7">
        <v>11660</v>
      </c>
      <c r="G256">
        <f t="shared" si="41"/>
        <v>-5.5250176894694721E-3</v>
      </c>
      <c r="H256">
        <f t="shared" si="44"/>
        <v>0.99447498231053055</v>
      </c>
      <c r="I256">
        <v>7.3760000000000003</v>
      </c>
      <c r="J256" s="12">
        <f t="shared" si="45"/>
        <v>7.3760000000000006E-2</v>
      </c>
      <c r="L256">
        <f t="shared" si="36"/>
        <v>-2.8714740941799166E-3</v>
      </c>
      <c r="M256">
        <f t="shared" si="42"/>
        <v>-2.8714740941799166E-3</v>
      </c>
      <c r="N256">
        <f t="shared" si="37"/>
        <v>-5.5250176894694721E-3</v>
      </c>
      <c r="O256">
        <f t="shared" si="38"/>
        <v>-2.1314443250409217E-2</v>
      </c>
      <c r="P256">
        <f t="shared" si="39"/>
        <v>2.6535435952895555E-3</v>
      </c>
      <c r="Q256">
        <f t="shared" si="43"/>
        <v>-2.3967986845698772E-2</v>
      </c>
      <c r="R256">
        <v>0.83849017336632403</v>
      </c>
      <c r="S256">
        <v>0.31207893950471199</v>
      </c>
      <c r="T256">
        <v>3.7247365648629398E-2</v>
      </c>
      <c r="U256">
        <v>1.84429691562293E-2</v>
      </c>
    </row>
    <row r="257" spans="2:21" x14ac:dyDescent="0.35">
      <c r="B257" s="6">
        <v>44993</v>
      </c>
      <c r="C257">
        <v>17.821300000000001</v>
      </c>
      <c r="D257">
        <f t="shared" si="40"/>
        <v>9.1714542862516117E-3</v>
      </c>
      <c r="E257">
        <f t="shared" si="35"/>
        <v>1.0091714542862515</v>
      </c>
      <c r="F257" s="7">
        <v>11724.6</v>
      </c>
      <c r="G257">
        <f t="shared" si="41"/>
        <v>3.2206422131897871E-3</v>
      </c>
      <c r="H257">
        <f t="shared" si="44"/>
        <v>1.0032206422131897</v>
      </c>
      <c r="I257">
        <v>7.3810000000000002</v>
      </c>
      <c r="J257" s="12">
        <f t="shared" si="45"/>
        <v>7.3810000000000001E-2</v>
      </c>
      <c r="L257">
        <f t="shared" si="36"/>
        <v>9.1714542862516117E-3</v>
      </c>
      <c r="M257" t="str">
        <f t="shared" si="42"/>
        <v/>
      </c>
      <c r="N257">
        <f t="shared" si="37"/>
        <v>3.2206422131897871E-3</v>
      </c>
      <c r="O257">
        <f t="shared" si="38"/>
        <v>-2.7571407905589287E-2</v>
      </c>
      <c r="P257">
        <f t="shared" si="39"/>
        <v>5.9508120730618246E-3</v>
      </c>
      <c r="Q257">
        <f t="shared" si="43"/>
        <v>-3.352221997865111E-2</v>
      </c>
      <c r="R257">
        <v>0.31239859197900199</v>
      </c>
      <c r="S257">
        <v>0.92713246511959602</v>
      </c>
      <c r="T257">
        <v>0.33000230074815601</v>
      </c>
      <c r="U257">
        <v>3.6742862191840898E-2</v>
      </c>
    </row>
    <row r="258" spans="2:21" x14ac:dyDescent="0.35">
      <c r="B258" s="6">
        <v>44991</v>
      </c>
      <c r="C258">
        <v>17.6586</v>
      </c>
      <c r="D258">
        <f t="shared" si="40"/>
        <v>7.0810636687876263E-3</v>
      </c>
      <c r="E258">
        <f t="shared" si="35"/>
        <v>1.0070810636687877</v>
      </c>
      <c r="F258" s="7">
        <v>11686.9</v>
      </c>
      <c r="G258">
        <f t="shared" si="41"/>
        <v>7.0152828698450782E-3</v>
      </c>
      <c r="H258">
        <f t="shared" si="44"/>
        <v>1.0070152828698451</v>
      </c>
      <c r="I258">
        <v>7.3040000000000003</v>
      </c>
      <c r="J258" s="12">
        <f t="shared" si="45"/>
        <v>7.3040000000000008E-2</v>
      </c>
      <c r="L258">
        <f t="shared" si="36"/>
        <v>7.0810636687876263E-3</v>
      </c>
      <c r="M258" t="str">
        <f t="shared" si="42"/>
        <v/>
      </c>
      <c r="N258">
        <f t="shared" si="37"/>
        <v>7.0152828698450782E-3</v>
      </c>
      <c r="O258">
        <f t="shared" si="38"/>
        <v>-4.8038291951204869E-2</v>
      </c>
      <c r="P258">
        <f t="shared" si="39"/>
        <v>6.5780798942548062E-5</v>
      </c>
      <c r="Q258">
        <f t="shared" si="43"/>
        <v>-4.8104072750147421E-2</v>
      </c>
      <c r="R258">
        <v>-0.128271675422065</v>
      </c>
      <c r="S258">
        <v>0.28860860368358199</v>
      </c>
      <c r="T258">
        <v>-0.45747911219505799</v>
      </c>
      <c r="U258">
        <v>5.5119355619992497E-2</v>
      </c>
    </row>
    <row r="259" spans="2:21" x14ac:dyDescent="0.35">
      <c r="B259" s="6">
        <v>44988</v>
      </c>
      <c r="C259">
        <v>17.533999999999999</v>
      </c>
      <c r="D259">
        <f t="shared" si="40"/>
        <v>5.2894292098250697E-3</v>
      </c>
      <c r="E259">
        <f t="shared" ref="E259:E322" si="46">1+D259</f>
        <v>1.0052894292098251</v>
      </c>
      <c r="F259" s="7">
        <v>11605.2</v>
      </c>
      <c r="G259">
        <f t="shared" si="41"/>
        <v>5.0232804393992398E-3</v>
      </c>
      <c r="H259">
        <f t="shared" ref="H259:H322" si="47">1+G259</f>
        <v>1.0050232804393993</v>
      </c>
      <c r="I259">
        <v>7.3209999999999997</v>
      </c>
      <c r="J259" s="12">
        <f t="shared" si="45"/>
        <v>7.3209999999999997E-2</v>
      </c>
      <c r="L259">
        <f t="shared" ref="L259:L322" si="48">D259</f>
        <v>5.2894292098250697E-3</v>
      </c>
      <c r="M259" t="str">
        <f t="shared" si="42"/>
        <v/>
      </c>
      <c r="N259">
        <f t="shared" ref="N259:N322" si="49">G259</f>
        <v>5.0232804393992398E-3</v>
      </c>
      <c r="O259">
        <f t="shared" ref="O259:O322" si="50">L259-U259</f>
        <v>-1.3080314648645633E-2</v>
      </c>
      <c r="P259">
        <f t="shared" ref="P259:P322" si="51">L259-N259</f>
        <v>2.6614877042582981E-4</v>
      </c>
      <c r="Q259">
        <f t="shared" si="43"/>
        <v>-1.3346463419071461E-2</v>
      </c>
      <c r="R259">
        <v>-0.18863527545695</v>
      </c>
      <c r="S259">
        <v>6.8109901062074499E-2</v>
      </c>
      <c r="T259">
        <v>-0.87399581381518698</v>
      </c>
      <c r="U259">
        <v>1.8369743858470702E-2</v>
      </c>
    </row>
    <row r="260" spans="2:21" x14ac:dyDescent="0.35">
      <c r="B260" s="6">
        <v>44987</v>
      </c>
      <c r="C260">
        <v>17.441500000000001</v>
      </c>
      <c r="D260">
        <f t="shared" ref="D260:D323" si="52">LN(C260/C261)</f>
        <v>-2.8168871432599362E-3</v>
      </c>
      <c r="E260">
        <f t="shared" si="46"/>
        <v>0.99718311285674011</v>
      </c>
      <c r="F260" s="7">
        <v>11547.05</v>
      </c>
      <c r="G260">
        <f t="shared" ref="G260:G323" si="53">LN(F260/F261)</f>
        <v>-2.1756769722872196E-3</v>
      </c>
      <c r="H260">
        <f t="shared" si="47"/>
        <v>0.99782432302771273</v>
      </c>
      <c r="I260">
        <v>7.3129999999999997</v>
      </c>
      <c r="J260" s="12">
        <f t="shared" si="45"/>
        <v>7.3130000000000001E-2</v>
      </c>
      <c r="L260">
        <f t="shared" si="48"/>
        <v>-2.8168871432599362E-3</v>
      </c>
      <c r="M260">
        <f t="shared" ref="M260:M323" si="54">IF(L260&lt;0,L260,"")</f>
        <v>-2.8168871432599362E-3</v>
      </c>
      <c r="N260">
        <f t="shared" si="49"/>
        <v>-2.1756769722872196E-3</v>
      </c>
      <c r="O260">
        <f t="shared" si="50"/>
        <v>-2.1186631001752835E-2</v>
      </c>
      <c r="P260">
        <f t="shared" si="51"/>
        <v>-6.4121017097271658E-4</v>
      </c>
      <c r="Q260">
        <f t="shared" ref="Q260:Q323" si="55">N260-U260</f>
        <v>-2.054542083078012E-2</v>
      </c>
      <c r="R260">
        <v>0.30321886163515699</v>
      </c>
      <c r="S260">
        <v>0.38490905768793199</v>
      </c>
      <c r="T260">
        <v>-0.54481003417767804</v>
      </c>
      <c r="U260">
        <v>1.8369743858492899E-2</v>
      </c>
    </row>
    <row r="261" spans="2:21" x14ac:dyDescent="0.35">
      <c r="B261" s="6">
        <v>44986</v>
      </c>
      <c r="C261">
        <v>17.4907</v>
      </c>
      <c r="D261">
        <f t="shared" si="52"/>
        <v>1.6004398810459695E-2</v>
      </c>
      <c r="E261">
        <f t="shared" si="46"/>
        <v>1.0160043988104597</v>
      </c>
      <c r="F261" s="7">
        <v>11572.2</v>
      </c>
      <c r="G261">
        <f t="shared" si="53"/>
        <v>1.4005959164515211E-2</v>
      </c>
      <c r="H261">
        <f t="shared" si="47"/>
        <v>1.0140059591645152</v>
      </c>
      <c r="I261">
        <v>7.319</v>
      </c>
      <c r="J261" s="12">
        <f t="shared" si="45"/>
        <v>7.3190000000000005E-2</v>
      </c>
      <c r="L261">
        <f t="shared" si="48"/>
        <v>1.6004398810459695E-2</v>
      </c>
      <c r="M261" t="str">
        <f t="shared" si="54"/>
        <v/>
      </c>
      <c r="N261">
        <f t="shared" si="49"/>
        <v>1.4005959164515211E-2</v>
      </c>
      <c r="O261">
        <f t="shared" si="50"/>
        <v>-2.0484077608851035E-3</v>
      </c>
      <c r="P261">
        <f t="shared" si="51"/>
        <v>1.9984396459444848E-3</v>
      </c>
      <c r="Q261">
        <f t="shared" si="55"/>
        <v>-4.0468474068295884E-3</v>
      </c>
      <c r="R261">
        <v>0.23180153886221999</v>
      </c>
      <c r="S261">
        <v>0.439599490219234</v>
      </c>
      <c r="T261">
        <v>-0.84133024500136999</v>
      </c>
      <c r="U261">
        <v>1.8052806571344799E-2</v>
      </c>
    </row>
    <row r="262" spans="2:21" x14ac:dyDescent="0.35">
      <c r="B262" s="6">
        <v>44985</v>
      </c>
      <c r="C262">
        <v>17.213000000000001</v>
      </c>
      <c r="D262">
        <f t="shared" si="52"/>
        <v>3.7600374902602091E-3</v>
      </c>
      <c r="E262">
        <f t="shared" si="46"/>
        <v>1.0037600374902602</v>
      </c>
      <c r="F262" s="7">
        <v>11411.25</v>
      </c>
      <c r="G262">
        <f t="shared" si="53"/>
        <v>6.2766401982593612E-3</v>
      </c>
      <c r="H262">
        <f t="shared" si="47"/>
        <v>1.0062766401982595</v>
      </c>
      <c r="I262">
        <v>7.2990000000000004</v>
      </c>
      <c r="J262" s="12">
        <f t="shared" si="45"/>
        <v>7.2989999999999999E-2</v>
      </c>
      <c r="L262">
        <f t="shared" si="48"/>
        <v>3.7600374902602091E-3</v>
      </c>
      <c r="M262" t="str">
        <f t="shared" si="54"/>
        <v/>
      </c>
      <c r="N262">
        <f t="shared" si="49"/>
        <v>6.2766401982593612E-3</v>
      </c>
      <c r="O262">
        <f t="shared" si="50"/>
        <v>-1.4292769081084591E-2</v>
      </c>
      <c r="P262">
        <f t="shared" si="51"/>
        <v>-2.5166027079991521E-3</v>
      </c>
      <c r="Q262">
        <f t="shared" si="55"/>
        <v>-1.1776166373085439E-2</v>
      </c>
      <c r="R262">
        <v>0.70198449497835802</v>
      </c>
      <c r="S262">
        <v>-0.92902388388304002</v>
      </c>
      <c r="T262">
        <v>0.54033153297741199</v>
      </c>
      <c r="U262">
        <v>1.8052806571344799E-2</v>
      </c>
    </row>
    <row r="263" spans="2:21" x14ac:dyDescent="0.35">
      <c r="B263" s="6">
        <v>44984</v>
      </c>
      <c r="C263">
        <v>17.148399999999999</v>
      </c>
      <c r="D263">
        <f t="shared" si="52"/>
        <v>-6.1681042229291116E-3</v>
      </c>
      <c r="E263">
        <f t="shared" si="46"/>
        <v>0.99383189577707087</v>
      </c>
      <c r="F263" s="7">
        <v>11339.85</v>
      </c>
      <c r="G263">
        <f t="shared" si="53"/>
        <v>-5.5841011823884752E-3</v>
      </c>
      <c r="H263">
        <f t="shared" si="47"/>
        <v>0.9944158988176115</v>
      </c>
      <c r="I263">
        <v>7.2880000000000003</v>
      </c>
      <c r="J263" s="12">
        <f t="shared" si="45"/>
        <v>7.288E-2</v>
      </c>
      <c r="L263">
        <f t="shared" si="48"/>
        <v>-6.1681042229291116E-3</v>
      </c>
      <c r="M263">
        <f t="shared" si="54"/>
        <v>-6.1681042229291116E-3</v>
      </c>
      <c r="N263">
        <f t="shared" si="49"/>
        <v>-5.5841011823884752E-3</v>
      </c>
      <c r="O263">
        <f t="shared" si="50"/>
        <v>-6.0336301640121714E-2</v>
      </c>
      <c r="P263">
        <f t="shared" si="51"/>
        <v>-5.8400304054063643E-4</v>
      </c>
      <c r="Q263">
        <f t="shared" si="55"/>
        <v>-5.9752298599581075E-2</v>
      </c>
      <c r="R263">
        <v>-0.87068917383075195</v>
      </c>
      <c r="S263">
        <v>-3.0422469227298101E-2</v>
      </c>
      <c r="T263">
        <v>-0.42589299238607897</v>
      </c>
      <c r="U263">
        <v>5.4168197417192601E-2</v>
      </c>
    </row>
    <row r="264" spans="2:21" x14ac:dyDescent="0.35">
      <c r="B264" s="6">
        <v>44981</v>
      </c>
      <c r="C264">
        <v>17.2545</v>
      </c>
      <c r="D264">
        <f t="shared" si="52"/>
        <v>-4.4930641382282714E-3</v>
      </c>
      <c r="E264">
        <f t="shared" si="46"/>
        <v>0.99550693586177175</v>
      </c>
      <c r="F264" s="7">
        <v>11403.35</v>
      </c>
      <c r="G264">
        <f t="shared" si="53"/>
        <v>-2.4436612757561494E-3</v>
      </c>
      <c r="H264">
        <f t="shared" si="47"/>
        <v>0.99755633872424387</v>
      </c>
      <c r="I264">
        <v>7.2460000000000004</v>
      </c>
      <c r="J264" s="12">
        <f t="shared" si="45"/>
        <v>7.2460000000000011E-2</v>
      </c>
      <c r="L264">
        <f t="shared" si="48"/>
        <v>-4.4930641382282714E-3</v>
      </c>
      <c r="M264">
        <f t="shared" si="54"/>
        <v>-4.4930641382282714E-3</v>
      </c>
      <c r="N264">
        <f t="shared" si="49"/>
        <v>-2.4436612757561494E-3</v>
      </c>
      <c r="O264">
        <f t="shared" si="50"/>
        <v>-2.254587070957307E-2</v>
      </c>
      <c r="P264">
        <f t="shared" si="51"/>
        <v>-2.049402862472122E-3</v>
      </c>
      <c r="Q264">
        <f t="shared" si="55"/>
        <v>-2.0496467847100949E-2</v>
      </c>
      <c r="R264">
        <v>-0.34376249697786199</v>
      </c>
      <c r="S264">
        <v>0.571645721744929</v>
      </c>
      <c r="T264">
        <v>-0.47663418067874802</v>
      </c>
      <c r="U264">
        <v>1.8052806571344799E-2</v>
      </c>
    </row>
    <row r="265" spans="2:21" x14ac:dyDescent="0.35">
      <c r="B265" s="6">
        <v>44980</v>
      </c>
      <c r="C265">
        <v>17.3322</v>
      </c>
      <c r="D265">
        <f t="shared" si="52"/>
        <v>-4.6722908053091207E-4</v>
      </c>
      <c r="E265">
        <f t="shared" si="46"/>
        <v>0.99953277091946913</v>
      </c>
      <c r="F265" s="7">
        <v>11431.25</v>
      </c>
      <c r="G265">
        <f t="shared" si="53"/>
        <v>-2.4420676649378071E-3</v>
      </c>
      <c r="H265">
        <f t="shared" si="47"/>
        <v>0.99755793233506218</v>
      </c>
      <c r="I265">
        <v>7.2229999999999999</v>
      </c>
      <c r="J265" s="12">
        <f t="shared" si="45"/>
        <v>7.2230000000000003E-2</v>
      </c>
      <c r="L265">
        <f t="shared" si="48"/>
        <v>-4.6722908053091207E-4</v>
      </c>
      <c r="M265">
        <f t="shared" si="54"/>
        <v>-4.6722908053091207E-4</v>
      </c>
      <c r="N265">
        <f t="shared" si="49"/>
        <v>-2.4420676649378071E-3</v>
      </c>
      <c r="O265">
        <f t="shared" si="50"/>
        <v>-1.852003565187571E-2</v>
      </c>
      <c r="P265">
        <f t="shared" si="51"/>
        <v>1.9748385844068949E-3</v>
      </c>
      <c r="Q265">
        <f t="shared" si="55"/>
        <v>-2.0494874236282608E-2</v>
      </c>
      <c r="R265">
        <v>0.35356893909870302</v>
      </c>
      <c r="S265">
        <v>0.35964896047988598</v>
      </c>
      <c r="T265">
        <v>0.30621044140637399</v>
      </c>
      <c r="U265">
        <v>1.8052806571344799E-2</v>
      </c>
    </row>
    <row r="266" spans="2:21" x14ac:dyDescent="0.35">
      <c r="B266" s="6">
        <v>44979</v>
      </c>
      <c r="C266">
        <v>17.340299999999999</v>
      </c>
      <c r="D266">
        <f t="shared" si="52"/>
        <v>-1.1114284114535097E-2</v>
      </c>
      <c r="E266">
        <f t="shared" si="46"/>
        <v>0.98888571588546492</v>
      </c>
      <c r="F266" s="7">
        <v>11459.2</v>
      </c>
      <c r="G266">
        <f t="shared" si="53"/>
        <v>-1.006333842185789E-2</v>
      </c>
      <c r="H266">
        <f t="shared" si="47"/>
        <v>0.98993666157814209</v>
      </c>
      <c r="I266">
        <v>7.2279999999999998</v>
      </c>
      <c r="J266" s="12">
        <f t="shared" ref="J266:J329" si="56">I266/100</f>
        <v>7.2279999999999997E-2</v>
      </c>
      <c r="L266">
        <f t="shared" si="48"/>
        <v>-1.1114284114535097E-2</v>
      </c>
      <c r="M266">
        <f t="shared" si="54"/>
        <v>-1.1114284114535097E-2</v>
      </c>
      <c r="N266">
        <f t="shared" si="49"/>
        <v>-1.006333842185789E-2</v>
      </c>
      <c r="O266">
        <f t="shared" si="50"/>
        <v>-2.8946017341115994E-2</v>
      </c>
      <c r="P266">
        <f t="shared" si="51"/>
        <v>-1.0509456926772066E-3</v>
      </c>
      <c r="Q266">
        <f t="shared" si="55"/>
        <v>-2.7895071648438789E-2</v>
      </c>
      <c r="R266">
        <v>-0.14877424663067901</v>
      </c>
      <c r="S266">
        <v>-0.42647990421168502</v>
      </c>
      <c r="T266">
        <v>-0.59903351374847003</v>
      </c>
      <c r="U266">
        <v>1.7831733226580899E-2</v>
      </c>
    </row>
    <row r="267" spans="2:21" x14ac:dyDescent="0.35">
      <c r="B267" s="6">
        <v>44978</v>
      </c>
      <c r="C267">
        <v>17.534099999999999</v>
      </c>
      <c r="D267">
        <f t="shared" si="52"/>
        <v>6.161324194981654E-4</v>
      </c>
      <c r="E267">
        <f t="shared" si="46"/>
        <v>1.0006161324194982</v>
      </c>
      <c r="F267" s="7">
        <v>11575.1</v>
      </c>
      <c r="G267">
        <f t="shared" si="53"/>
        <v>-2.6788907905378042E-3</v>
      </c>
      <c r="H267">
        <f t="shared" si="47"/>
        <v>0.99732110920946215</v>
      </c>
      <c r="I267">
        <v>7.2050000000000001</v>
      </c>
      <c r="J267" s="12">
        <f t="shared" si="56"/>
        <v>7.2050000000000003E-2</v>
      </c>
      <c r="L267">
        <f t="shared" si="48"/>
        <v>6.161324194981654E-4</v>
      </c>
      <c r="M267" t="str">
        <f t="shared" si="54"/>
        <v/>
      </c>
      <c r="N267">
        <f t="shared" si="49"/>
        <v>-2.6788907905378042E-3</v>
      </c>
      <c r="O267">
        <f t="shared" si="50"/>
        <v>-1.7215600807060537E-2</v>
      </c>
      <c r="P267">
        <f t="shared" si="51"/>
        <v>3.2950232100359697E-3</v>
      </c>
      <c r="Q267">
        <f t="shared" si="55"/>
        <v>-2.0510624017096506E-2</v>
      </c>
      <c r="R267">
        <v>-0.14233187561824001</v>
      </c>
      <c r="S267">
        <v>0.45614653399159699</v>
      </c>
      <c r="T267">
        <v>0.31149087462900599</v>
      </c>
      <c r="U267">
        <v>1.7831733226558701E-2</v>
      </c>
    </row>
    <row r="268" spans="2:21" x14ac:dyDescent="0.35">
      <c r="B268" s="6">
        <v>44977</v>
      </c>
      <c r="C268">
        <v>17.523299999999999</v>
      </c>
      <c r="D268">
        <f t="shared" si="52"/>
        <v>-1.4427507143074472E-3</v>
      </c>
      <c r="E268">
        <f t="shared" si="46"/>
        <v>0.99855724928569256</v>
      </c>
      <c r="F268" s="7">
        <v>11606.15</v>
      </c>
      <c r="G268">
        <f t="shared" si="53"/>
        <v>4.3081536121935085E-5</v>
      </c>
      <c r="H268">
        <f t="shared" si="47"/>
        <v>1.0000430815361219</v>
      </c>
      <c r="I268">
        <v>7.2080000000000002</v>
      </c>
      <c r="J268" s="12">
        <f t="shared" si="56"/>
        <v>7.2080000000000005E-2</v>
      </c>
      <c r="L268">
        <f t="shared" si="48"/>
        <v>-1.4427507143074472E-3</v>
      </c>
      <c r="M268">
        <f t="shared" si="54"/>
        <v>-1.4427507143074472E-3</v>
      </c>
      <c r="N268">
        <f t="shared" si="49"/>
        <v>4.3081536121935085E-5</v>
      </c>
      <c r="O268">
        <f t="shared" si="50"/>
        <v>-5.4947490082311846E-2</v>
      </c>
      <c r="P268">
        <f t="shared" si="51"/>
        <v>-1.4858322504293824E-3</v>
      </c>
      <c r="Q268">
        <f t="shared" si="55"/>
        <v>-5.3461657831882468E-2</v>
      </c>
      <c r="R268">
        <v>3.1095608601461301E-2</v>
      </c>
      <c r="S268">
        <v>-0.40186171616386501</v>
      </c>
      <c r="T268">
        <v>-0.18566715245863499</v>
      </c>
      <c r="U268">
        <v>5.35047393680044E-2</v>
      </c>
    </row>
    <row r="269" spans="2:21" x14ac:dyDescent="0.35">
      <c r="B269" s="6">
        <v>44974</v>
      </c>
      <c r="C269">
        <v>17.5486</v>
      </c>
      <c r="D269">
        <f t="shared" si="52"/>
        <v>-1.6910121347067507E-3</v>
      </c>
      <c r="E269">
        <f t="shared" si="46"/>
        <v>0.99830898786529321</v>
      </c>
      <c r="F269" s="7">
        <v>11605.65</v>
      </c>
      <c r="G269">
        <f t="shared" si="53"/>
        <v>-6.3174334053828296E-3</v>
      </c>
      <c r="H269">
        <f t="shared" si="47"/>
        <v>0.99368256659461718</v>
      </c>
      <c r="I269">
        <v>7.2140000000000004</v>
      </c>
      <c r="J269" s="12">
        <f t="shared" si="56"/>
        <v>7.214000000000001E-2</v>
      </c>
      <c r="L269">
        <f t="shared" si="48"/>
        <v>-1.6910121347067507E-3</v>
      </c>
      <c r="M269">
        <f t="shared" si="54"/>
        <v>-1.6910121347067507E-3</v>
      </c>
      <c r="N269">
        <f t="shared" si="49"/>
        <v>-6.3174334053828296E-3</v>
      </c>
      <c r="O269">
        <f t="shared" si="50"/>
        <v>-1.9522745361265453E-2</v>
      </c>
      <c r="P269">
        <f t="shared" si="51"/>
        <v>4.6264212706760791E-3</v>
      </c>
      <c r="Q269">
        <f t="shared" si="55"/>
        <v>-2.414916663194153E-2</v>
      </c>
      <c r="R269">
        <v>-7.6443462445552293E-2</v>
      </c>
      <c r="S269">
        <v>0.40724202430064699</v>
      </c>
      <c r="T269">
        <v>-3.1177738168963699E-4</v>
      </c>
      <c r="U269">
        <v>1.7831733226558701E-2</v>
      </c>
    </row>
    <row r="270" spans="2:21" x14ac:dyDescent="0.35">
      <c r="B270" s="6">
        <v>44973</v>
      </c>
      <c r="C270">
        <v>17.578299999999999</v>
      </c>
      <c r="D270">
        <f t="shared" si="52"/>
        <v>9.6606405907783063E-3</v>
      </c>
      <c r="E270">
        <f t="shared" si="46"/>
        <v>1.0096606405907782</v>
      </c>
      <c r="F270" s="7">
        <v>11679.2</v>
      </c>
      <c r="G270">
        <f t="shared" si="53"/>
        <v>7.6366265609997255E-3</v>
      </c>
      <c r="H270">
        <f t="shared" si="47"/>
        <v>1.0076366265609997</v>
      </c>
      <c r="I270">
        <v>7.165</v>
      </c>
      <c r="J270" s="12">
        <f t="shared" si="56"/>
        <v>7.1650000000000005E-2</v>
      </c>
      <c r="L270">
        <f t="shared" si="48"/>
        <v>9.6606405907783063E-3</v>
      </c>
      <c r="M270" t="str">
        <f t="shared" si="54"/>
        <v/>
      </c>
      <c r="N270">
        <f t="shared" si="49"/>
        <v>7.6366265609997255E-3</v>
      </c>
      <c r="O270">
        <f t="shared" si="50"/>
        <v>-8.1710926358025925E-3</v>
      </c>
      <c r="P270">
        <f t="shared" si="51"/>
        <v>2.0240140297785808E-3</v>
      </c>
      <c r="Q270">
        <f t="shared" si="55"/>
        <v>-1.0195106665581172E-2</v>
      </c>
      <c r="R270">
        <v>-0.37159729362757898</v>
      </c>
      <c r="S270">
        <v>0.75898799538058903</v>
      </c>
      <c r="T270">
        <v>0.26205494153315201</v>
      </c>
      <c r="U270">
        <v>1.7831733226580899E-2</v>
      </c>
    </row>
    <row r="271" spans="2:21" x14ac:dyDescent="0.35">
      <c r="B271" s="6">
        <v>44972</v>
      </c>
      <c r="C271">
        <v>17.409300000000002</v>
      </c>
      <c r="D271">
        <f t="shared" si="52"/>
        <v>5.5180021818050599E-3</v>
      </c>
      <c r="E271">
        <f t="shared" si="46"/>
        <v>1.0055180021818051</v>
      </c>
      <c r="F271" s="7">
        <v>11590.35</v>
      </c>
      <c r="G271">
        <f t="shared" si="53"/>
        <v>4.7869637169165443E-3</v>
      </c>
      <c r="H271">
        <f t="shared" si="47"/>
        <v>1.0047869637169164</v>
      </c>
      <c r="I271">
        <v>7.181</v>
      </c>
      <c r="J271" s="12">
        <f t="shared" si="56"/>
        <v>7.1809999999999999E-2</v>
      </c>
      <c r="L271">
        <f t="shared" si="48"/>
        <v>5.5180021818050599E-3</v>
      </c>
      <c r="M271" t="str">
        <f t="shared" si="54"/>
        <v/>
      </c>
      <c r="N271">
        <f t="shared" si="49"/>
        <v>4.7869637169165443E-3</v>
      </c>
      <c r="O271">
        <f t="shared" si="50"/>
        <v>-1.2161543539777738E-2</v>
      </c>
      <c r="P271">
        <f t="shared" si="51"/>
        <v>7.3103846488851553E-4</v>
      </c>
      <c r="Q271">
        <f t="shared" si="55"/>
        <v>-1.2892582004666253E-2</v>
      </c>
      <c r="R271">
        <v>-2.2233833856422101E-2</v>
      </c>
      <c r="S271">
        <v>0.161592487255446</v>
      </c>
      <c r="T271">
        <v>0.15992520830825399</v>
      </c>
      <c r="U271">
        <v>1.7679545721582798E-2</v>
      </c>
    </row>
    <row r="272" spans="2:21" x14ac:dyDescent="0.35">
      <c r="B272" s="6">
        <v>44971</v>
      </c>
      <c r="C272">
        <v>17.313500000000001</v>
      </c>
      <c r="D272">
        <f t="shared" si="52"/>
        <v>-4.7192594407954218E-3</v>
      </c>
      <c r="E272">
        <f t="shared" si="46"/>
        <v>0.99528074055920457</v>
      </c>
      <c r="F272" s="7">
        <v>11535</v>
      </c>
      <c r="G272">
        <f t="shared" si="53"/>
        <v>-4.3209503235429091E-3</v>
      </c>
      <c r="H272">
        <f t="shared" si="47"/>
        <v>0.99567904967645704</v>
      </c>
      <c r="I272">
        <v>7.1630000000000003</v>
      </c>
      <c r="J272" s="12">
        <f t="shared" si="56"/>
        <v>7.1629999999999999E-2</v>
      </c>
      <c r="L272">
        <f t="shared" si="48"/>
        <v>-4.7192594407954218E-3</v>
      </c>
      <c r="M272">
        <f t="shared" si="54"/>
        <v>-4.7192594407954218E-3</v>
      </c>
      <c r="N272">
        <f t="shared" si="49"/>
        <v>-4.3209503235429091E-3</v>
      </c>
      <c r="O272">
        <f t="shared" si="50"/>
        <v>-2.239880516240042E-2</v>
      </c>
      <c r="P272">
        <f t="shared" si="51"/>
        <v>-3.9830911725251272E-4</v>
      </c>
      <c r="Q272">
        <f t="shared" si="55"/>
        <v>-2.2000496045147908E-2</v>
      </c>
      <c r="R272">
        <v>-1.0557370188986299</v>
      </c>
      <c r="S272">
        <v>0.151611682972419</v>
      </c>
      <c r="T272">
        <v>0.61004394705785903</v>
      </c>
      <c r="U272">
        <v>1.7679545721604999E-2</v>
      </c>
    </row>
    <row r="273" spans="2:21" x14ac:dyDescent="0.35">
      <c r="B273" s="6">
        <v>44970</v>
      </c>
      <c r="C273">
        <v>17.395399999999999</v>
      </c>
      <c r="D273">
        <f t="shared" si="52"/>
        <v>-8.095726709920573E-3</v>
      </c>
      <c r="E273">
        <f t="shared" si="46"/>
        <v>0.99190427329007946</v>
      </c>
      <c r="F273" s="7">
        <v>11584.95</v>
      </c>
      <c r="G273">
        <f t="shared" si="53"/>
        <v>-1.315015787698021E-2</v>
      </c>
      <c r="H273">
        <f t="shared" si="47"/>
        <v>0.98684984212301974</v>
      </c>
      <c r="I273">
        <v>7.1180000000000003</v>
      </c>
      <c r="J273" s="12">
        <f t="shared" si="56"/>
        <v>7.1180000000000007E-2</v>
      </c>
      <c r="L273">
        <f t="shared" si="48"/>
        <v>-8.095726709920573E-3</v>
      </c>
      <c r="M273">
        <f t="shared" si="54"/>
        <v>-8.095726709920573E-3</v>
      </c>
      <c r="N273">
        <f t="shared" si="49"/>
        <v>-1.315015787698021E-2</v>
      </c>
      <c r="O273">
        <f t="shared" si="50"/>
        <v>-6.114374141747797E-2</v>
      </c>
      <c r="P273">
        <f t="shared" si="51"/>
        <v>5.0544311670596368E-3</v>
      </c>
      <c r="Q273">
        <f t="shared" si="55"/>
        <v>-6.6198172584537612E-2</v>
      </c>
      <c r="R273">
        <v>-0.67396615512609304</v>
      </c>
      <c r="S273">
        <v>0.72732726590325503</v>
      </c>
      <c r="T273">
        <v>-1.5734789657051398E-2</v>
      </c>
      <c r="U273">
        <v>5.3048014707557399E-2</v>
      </c>
    </row>
    <row r="274" spans="2:21" x14ac:dyDescent="0.35">
      <c r="B274" s="6">
        <v>44967</v>
      </c>
      <c r="C274">
        <v>17.536799999999999</v>
      </c>
      <c r="D274">
        <f t="shared" si="52"/>
        <v>-5.2447354321142215E-4</v>
      </c>
      <c r="E274">
        <f t="shared" si="46"/>
        <v>0.99947552645678861</v>
      </c>
      <c r="F274" s="7">
        <v>11738.3</v>
      </c>
      <c r="G274">
        <f t="shared" si="53"/>
        <v>2.4607917227383188E-3</v>
      </c>
      <c r="H274">
        <f t="shared" si="47"/>
        <v>1.0024607917227384</v>
      </c>
      <c r="I274">
        <v>7.0780000000000003</v>
      </c>
      <c r="J274" s="12">
        <f t="shared" si="56"/>
        <v>7.078000000000001E-2</v>
      </c>
      <c r="L274">
        <f t="shared" si="48"/>
        <v>-5.2447354321142215E-4</v>
      </c>
      <c r="M274">
        <f t="shared" si="54"/>
        <v>-5.2447354321142215E-4</v>
      </c>
      <c r="N274">
        <f t="shared" si="49"/>
        <v>2.4607917227383188E-3</v>
      </c>
      <c r="O274">
        <f t="shared" si="50"/>
        <v>-1.8204019264816421E-2</v>
      </c>
      <c r="P274">
        <f t="shared" si="51"/>
        <v>-2.9852652659497409E-3</v>
      </c>
      <c r="Q274">
        <f t="shared" si="55"/>
        <v>-1.521875399886668E-2</v>
      </c>
      <c r="R274">
        <v>0.67333284559798501</v>
      </c>
      <c r="S274">
        <v>-0.26926197605805502</v>
      </c>
      <c r="T274">
        <v>-9.0969642978022694E-2</v>
      </c>
      <c r="U274">
        <v>1.7679545721604999E-2</v>
      </c>
    </row>
    <row r="275" spans="2:21" x14ac:dyDescent="0.35">
      <c r="B275" s="6">
        <v>44966</v>
      </c>
      <c r="C275">
        <v>17.545999999999999</v>
      </c>
      <c r="D275">
        <f t="shared" si="52"/>
        <v>2.3794386738203591E-3</v>
      </c>
      <c r="E275">
        <f t="shared" si="46"/>
        <v>1.0023794386738203</v>
      </c>
      <c r="F275" s="7">
        <v>11709.45</v>
      </c>
      <c r="G275">
        <f t="shared" si="53"/>
        <v>8.6292339861390017E-4</v>
      </c>
      <c r="H275">
        <f t="shared" si="47"/>
        <v>1.0008629233986139</v>
      </c>
      <c r="I275">
        <v>7.0140000000000002</v>
      </c>
      <c r="J275" s="12">
        <f t="shared" si="56"/>
        <v>7.0140000000000008E-2</v>
      </c>
      <c r="L275">
        <f t="shared" si="48"/>
        <v>2.3794386738203591E-3</v>
      </c>
      <c r="M275" t="str">
        <f t="shared" si="54"/>
        <v/>
      </c>
      <c r="N275">
        <f t="shared" si="49"/>
        <v>8.6292339861390017E-4</v>
      </c>
      <c r="O275">
        <f t="shared" si="50"/>
        <v>-1.5300107047784641E-2</v>
      </c>
      <c r="P275">
        <f t="shared" si="51"/>
        <v>1.5165152752064589E-3</v>
      </c>
      <c r="Q275">
        <f t="shared" si="55"/>
        <v>-1.6816622322991099E-2</v>
      </c>
      <c r="R275">
        <v>2.1899908892764101E-2</v>
      </c>
      <c r="S275">
        <v>0.360291281021552</v>
      </c>
      <c r="T275">
        <v>-0.91659369316801098</v>
      </c>
      <c r="U275">
        <v>1.7679545721604999E-2</v>
      </c>
    </row>
    <row r="276" spans="2:21" x14ac:dyDescent="0.35">
      <c r="B276" s="6">
        <v>44965</v>
      </c>
      <c r="C276">
        <v>17.504300000000001</v>
      </c>
      <c r="D276">
        <f t="shared" si="52"/>
        <v>7.8689532371013383E-3</v>
      </c>
      <c r="E276">
        <f t="shared" si="46"/>
        <v>1.0078689532371012</v>
      </c>
      <c r="F276" s="7">
        <v>11699.35</v>
      </c>
      <c r="G276">
        <f t="shared" si="53"/>
        <v>8.3902650696966886E-3</v>
      </c>
      <c r="H276">
        <f t="shared" si="47"/>
        <v>1.0083902650696968</v>
      </c>
      <c r="I276">
        <v>7.0209999999999999</v>
      </c>
      <c r="J276" s="12">
        <f t="shared" si="56"/>
        <v>7.0209999999999995E-2</v>
      </c>
      <c r="L276">
        <f t="shared" si="48"/>
        <v>7.8689532371013383E-3</v>
      </c>
      <c r="M276" t="str">
        <f t="shared" si="54"/>
        <v/>
      </c>
      <c r="N276">
        <f t="shared" si="49"/>
        <v>8.3902650696966886E-3</v>
      </c>
      <c r="O276">
        <f t="shared" si="50"/>
        <v>-9.5252382214182623E-3</v>
      </c>
      <c r="P276">
        <f t="shared" si="51"/>
        <v>-5.213118325953503E-4</v>
      </c>
      <c r="Q276">
        <f t="shared" si="55"/>
        <v>-9.003926388822912E-3</v>
      </c>
      <c r="R276">
        <v>-0.24163798674249301</v>
      </c>
      <c r="S276">
        <v>-0.35730519530652299</v>
      </c>
      <c r="T276">
        <v>-3.0827397308164101E-2</v>
      </c>
      <c r="U276">
        <v>1.7394191458519601E-2</v>
      </c>
    </row>
    <row r="277" spans="2:21" x14ac:dyDescent="0.35">
      <c r="B277" s="6">
        <v>44964</v>
      </c>
      <c r="C277">
        <v>17.367100000000001</v>
      </c>
      <c r="D277">
        <f t="shared" si="52"/>
        <v>-3.7127759697256771E-3</v>
      </c>
      <c r="E277">
        <f t="shared" si="46"/>
        <v>0.99628722403027437</v>
      </c>
      <c r="F277" s="7">
        <v>11601.6</v>
      </c>
      <c r="G277">
        <f t="shared" si="53"/>
        <v>-1.1635649056096108E-4</v>
      </c>
      <c r="H277">
        <f t="shared" si="47"/>
        <v>0.99988364350943904</v>
      </c>
      <c r="I277">
        <v>6.944</v>
      </c>
      <c r="J277" s="12">
        <f t="shared" si="56"/>
        <v>6.9440000000000002E-2</v>
      </c>
      <c r="L277">
        <f t="shared" si="48"/>
        <v>-3.7127759697256771E-3</v>
      </c>
      <c r="M277">
        <f t="shared" si="54"/>
        <v>-3.7127759697256771E-3</v>
      </c>
      <c r="N277">
        <f t="shared" si="49"/>
        <v>-1.1635649056096108E-4</v>
      </c>
      <c r="O277">
        <f t="shared" si="50"/>
        <v>-2.1106967428245277E-2</v>
      </c>
      <c r="P277">
        <f t="shared" si="51"/>
        <v>-3.5964194791647162E-3</v>
      </c>
      <c r="Q277">
        <f t="shared" si="55"/>
        <v>-1.7510547949080562E-2</v>
      </c>
      <c r="R277">
        <v>0.30681948981103901</v>
      </c>
      <c r="S277">
        <v>-0.39192719548527499</v>
      </c>
      <c r="T277">
        <v>0.62109785409356599</v>
      </c>
      <c r="U277">
        <v>1.7394191458519601E-2</v>
      </c>
    </row>
    <row r="278" spans="2:21" x14ac:dyDescent="0.35">
      <c r="B278" s="6">
        <v>44963</v>
      </c>
      <c r="C278">
        <v>17.431699999999999</v>
      </c>
      <c r="D278">
        <f t="shared" si="52"/>
        <v>9.7306976832714533E-3</v>
      </c>
      <c r="E278">
        <f t="shared" si="46"/>
        <v>1.0097306976832714</v>
      </c>
      <c r="F278" s="7">
        <v>11602.95</v>
      </c>
      <c r="G278">
        <f t="shared" si="53"/>
        <v>8.5037285976938548E-3</v>
      </c>
      <c r="H278">
        <f t="shared" si="47"/>
        <v>1.0085037285976939</v>
      </c>
      <c r="I278">
        <v>6.9279999999999999</v>
      </c>
      <c r="J278" s="12">
        <f t="shared" si="56"/>
        <v>6.9279999999999994E-2</v>
      </c>
      <c r="L278">
        <f t="shared" si="48"/>
        <v>9.7306976832714533E-3</v>
      </c>
      <c r="M278" t="str">
        <f t="shared" si="54"/>
        <v/>
      </c>
      <c r="N278">
        <f t="shared" si="49"/>
        <v>8.5037285976938548E-3</v>
      </c>
      <c r="O278">
        <f t="shared" si="50"/>
        <v>-4.2460953955450742E-2</v>
      </c>
      <c r="P278">
        <f t="shared" si="51"/>
        <v>1.2269690855775985E-3</v>
      </c>
      <c r="Q278">
        <f t="shared" si="55"/>
        <v>-4.3687923041028344E-2</v>
      </c>
      <c r="R278">
        <v>0.34645320284891801</v>
      </c>
      <c r="S278">
        <v>0.11414300745014</v>
      </c>
      <c r="T278">
        <v>-0.100611352137625</v>
      </c>
      <c r="U278">
        <v>5.2191651638722199E-2</v>
      </c>
    </row>
    <row r="279" spans="2:21" x14ac:dyDescent="0.35">
      <c r="B279" s="6">
        <v>44960</v>
      </c>
      <c r="C279">
        <v>17.262899999999998</v>
      </c>
      <c r="D279">
        <f t="shared" si="52"/>
        <v>1.3903613223855649E-4</v>
      </c>
      <c r="E279">
        <f t="shared" si="46"/>
        <v>1.0001390361322386</v>
      </c>
      <c r="F279" s="7">
        <v>11504.7</v>
      </c>
      <c r="G279">
        <f t="shared" si="53"/>
        <v>-1.1597225784289835E-3</v>
      </c>
      <c r="H279">
        <f t="shared" si="47"/>
        <v>0.998840277421571</v>
      </c>
      <c r="I279">
        <v>6.8739999999999997</v>
      </c>
      <c r="J279" s="12">
        <f t="shared" si="56"/>
        <v>6.8739999999999996E-2</v>
      </c>
      <c r="L279">
        <f t="shared" si="48"/>
        <v>1.3903613223855649E-4</v>
      </c>
      <c r="M279" t="str">
        <f t="shared" si="54"/>
        <v/>
      </c>
      <c r="N279">
        <f t="shared" si="49"/>
        <v>-1.1597225784289835E-3</v>
      </c>
      <c r="O279">
        <f t="shared" si="50"/>
        <v>-1.7255155326281045E-2</v>
      </c>
      <c r="P279">
        <f t="shared" si="51"/>
        <v>1.2987587106675399E-3</v>
      </c>
      <c r="Q279">
        <f t="shared" si="55"/>
        <v>-1.8553914036948584E-2</v>
      </c>
      <c r="R279">
        <v>-0.79123200814070804</v>
      </c>
      <c r="S279">
        <v>-0.137684425262286</v>
      </c>
      <c r="T279">
        <v>0.83097482328164896</v>
      </c>
      <c r="U279">
        <v>1.7394191458519601E-2</v>
      </c>
    </row>
    <row r="280" spans="2:21" x14ac:dyDescent="0.35">
      <c r="B280" s="6">
        <v>44959</v>
      </c>
      <c r="C280">
        <v>17.2605</v>
      </c>
      <c r="D280">
        <f t="shared" si="52"/>
        <v>2.0646425818550388E-3</v>
      </c>
      <c r="E280">
        <f t="shared" si="46"/>
        <v>1.0020646425818551</v>
      </c>
      <c r="F280" s="7">
        <v>11518.05</v>
      </c>
      <c r="G280">
        <f t="shared" si="53"/>
        <v>1.7727034452317283E-3</v>
      </c>
      <c r="H280">
        <f t="shared" si="47"/>
        <v>1.0017727034452317</v>
      </c>
      <c r="I280">
        <v>6.9189999999999996</v>
      </c>
      <c r="J280" s="12">
        <f t="shared" si="56"/>
        <v>6.9190000000000002E-2</v>
      </c>
      <c r="L280">
        <f t="shared" si="48"/>
        <v>2.0646425818550388E-3</v>
      </c>
      <c r="M280" t="str">
        <f t="shared" si="54"/>
        <v/>
      </c>
      <c r="N280">
        <f t="shared" si="49"/>
        <v>1.7727034452317283E-3</v>
      </c>
      <c r="O280">
        <f t="shared" si="50"/>
        <v>-1.5329548876664562E-2</v>
      </c>
      <c r="P280">
        <f t="shared" si="51"/>
        <v>2.919391366233105E-4</v>
      </c>
      <c r="Q280">
        <f t="shared" si="55"/>
        <v>-1.5621488013287872E-2</v>
      </c>
      <c r="R280">
        <v>0.66362568319522397</v>
      </c>
      <c r="S280">
        <v>-0.40854148567146498</v>
      </c>
      <c r="T280">
        <v>-0.38019936738573601</v>
      </c>
      <c r="U280">
        <v>1.7394191458519601E-2</v>
      </c>
    </row>
    <row r="281" spans="2:21" x14ac:dyDescent="0.35">
      <c r="B281" s="6">
        <v>44958</v>
      </c>
      <c r="C281">
        <v>17.224900000000002</v>
      </c>
      <c r="D281">
        <f t="shared" si="52"/>
        <v>-1.1509772305606032E-2</v>
      </c>
      <c r="E281">
        <f t="shared" si="46"/>
        <v>0.98849022769439399</v>
      </c>
      <c r="F281" s="7">
        <v>11497.65</v>
      </c>
      <c r="G281">
        <f t="shared" si="53"/>
        <v>-8.5735966388564375E-3</v>
      </c>
      <c r="H281">
        <f t="shared" si="47"/>
        <v>0.99142640336114352</v>
      </c>
      <c r="I281">
        <v>6.9109999999999996</v>
      </c>
      <c r="J281" s="12">
        <f t="shared" si="56"/>
        <v>6.9109999999999991E-2</v>
      </c>
      <c r="L281">
        <f t="shared" si="48"/>
        <v>-1.1509772305606032E-2</v>
      </c>
      <c r="M281">
        <f t="shared" si="54"/>
        <v>-1.1509772305606032E-2</v>
      </c>
      <c r="N281">
        <f t="shared" si="49"/>
        <v>-8.5735966388564375E-3</v>
      </c>
      <c r="O281">
        <f t="shared" si="50"/>
        <v>-2.868364523033113E-2</v>
      </c>
      <c r="P281">
        <f t="shared" si="51"/>
        <v>-2.936175666749594E-3</v>
      </c>
      <c r="Q281">
        <f t="shared" si="55"/>
        <v>-2.5747469563581538E-2</v>
      </c>
      <c r="R281">
        <v>-0.926556932821754</v>
      </c>
      <c r="S281">
        <v>-0.264335379136582</v>
      </c>
      <c r="T281">
        <v>-2.21662108776232</v>
      </c>
      <c r="U281">
        <v>1.7173872924725098E-2</v>
      </c>
    </row>
    <row r="282" spans="2:21" x14ac:dyDescent="0.35">
      <c r="B282" s="6">
        <v>44957</v>
      </c>
      <c r="C282">
        <v>17.424299999999999</v>
      </c>
      <c r="D282">
        <f t="shared" si="52"/>
        <v>2.0929964866398362E-2</v>
      </c>
      <c r="E282">
        <f t="shared" si="46"/>
        <v>1.0209299648663983</v>
      </c>
      <c r="F282" s="7">
        <v>11596.65</v>
      </c>
      <c r="G282">
        <f t="shared" si="53"/>
        <v>1.514867829992869E-2</v>
      </c>
      <c r="H282">
        <f t="shared" si="47"/>
        <v>1.0151486782999286</v>
      </c>
      <c r="I282">
        <v>6.7709999999999999</v>
      </c>
      <c r="J282" s="12">
        <f t="shared" si="56"/>
        <v>6.7709999999999992E-2</v>
      </c>
      <c r="L282">
        <f t="shared" si="48"/>
        <v>2.0929964866398362E-2</v>
      </c>
      <c r="M282" t="str">
        <f t="shared" si="54"/>
        <v/>
      </c>
      <c r="N282">
        <f t="shared" si="49"/>
        <v>1.514867829992869E-2</v>
      </c>
      <c r="O282">
        <f t="shared" si="50"/>
        <v>3.7560919416732633E-3</v>
      </c>
      <c r="P282">
        <f t="shared" si="51"/>
        <v>5.7812865664696716E-3</v>
      </c>
      <c r="Q282">
        <f t="shared" si="55"/>
        <v>-2.0251946247964083E-3</v>
      </c>
      <c r="R282">
        <v>1.52183564379638</v>
      </c>
      <c r="S282">
        <v>0.68861501350143695</v>
      </c>
      <c r="T282">
        <v>0.54671837337179097</v>
      </c>
      <c r="U282">
        <v>1.7173872924725098E-2</v>
      </c>
    </row>
    <row r="283" spans="2:21" x14ac:dyDescent="0.35">
      <c r="B283" s="6">
        <v>44956</v>
      </c>
      <c r="C283">
        <v>17.063400000000001</v>
      </c>
      <c r="D283">
        <f t="shared" si="52"/>
        <v>1.5131523956894728E-3</v>
      </c>
      <c r="E283">
        <f t="shared" si="46"/>
        <v>1.0015131523956895</v>
      </c>
      <c r="F283" s="7">
        <v>11422.3</v>
      </c>
      <c r="G283">
        <f t="shared" si="53"/>
        <v>-1.5134353052125135E-3</v>
      </c>
      <c r="H283">
        <f t="shared" si="47"/>
        <v>0.99848656469478747</v>
      </c>
      <c r="I283">
        <v>6.7640000000000002</v>
      </c>
      <c r="J283" s="12">
        <f t="shared" si="56"/>
        <v>6.7640000000000006E-2</v>
      </c>
      <c r="L283">
        <f t="shared" si="48"/>
        <v>1.5131523956894728E-3</v>
      </c>
      <c r="M283" t="str">
        <f t="shared" si="54"/>
        <v/>
      </c>
      <c r="N283">
        <f t="shared" si="49"/>
        <v>-1.5134353052125135E-3</v>
      </c>
      <c r="O283">
        <f t="shared" si="50"/>
        <v>-5.001731514236283E-2</v>
      </c>
      <c r="P283">
        <f t="shared" si="51"/>
        <v>3.0265877009019865E-3</v>
      </c>
      <c r="Q283">
        <f t="shared" si="55"/>
        <v>-5.3043902843264816E-2</v>
      </c>
      <c r="R283">
        <v>0.32259635673856901</v>
      </c>
      <c r="S283">
        <v>0.17225992791325401</v>
      </c>
      <c r="T283">
        <v>-1.20320961523221</v>
      </c>
      <c r="U283">
        <v>5.1530467538052301E-2</v>
      </c>
    </row>
    <row r="284" spans="2:21" x14ac:dyDescent="0.35">
      <c r="B284" s="6">
        <v>44953</v>
      </c>
      <c r="C284">
        <v>17.037600000000001</v>
      </c>
      <c r="D284">
        <f t="shared" si="52"/>
        <v>-1.2557578878347521E-2</v>
      </c>
      <c r="E284">
        <f t="shared" si="46"/>
        <v>0.98744242112165248</v>
      </c>
      <c r="F284" s="7">
        <v>11439.6</v>
      </c>
      <c r="G284">
        <f t="shared" si="53"/>
        <v>-1.2474752179679237E-2</v>
      </c>
      <c r="H284">
        <f t="shared" si="47"/>
        <v>0.98752524782032081</v>
      </c>
      <c r="I284">
        <v>6.7510000000000003</v>
      </c>
      <c r="J284" s="12">
        <f t="shared" si="56"/>
        <v>6.7510000000000001E-2</v>
      </c>
      <c r="L284">
        <f t="shared" si="48"/>
        <v>-1.2557578878347521E-2</v>
      </c>
      <c r="M284">
        <f t="shared" si="54"/>
        <v>-1.2557578878347521E-2</v>
      </c>
      <c r="N284">
        <f t="shared" si="49"/>
        <v>-1.2474752179679237E-2</v>
      </c>
      <c r="O284">
        <f t="shared" si="50"/>
        <v>-4.6908274146884317E-2</v>
      </c>
      <c r="P284">
        <f t="shared" si="51"/>
        <v>-8.2826698668284071E-5</v>
      </c>
      <c r="Q284">
        <f t="shared" si="55"/>
        <v>-4.6825447448216033E-2</v>
      </c>
      <c r="R284">
        <v>-0.169068710519582</v>
      </c>
      <c r="S284">
        <v>0.307269825916201</v>
      </c>
      <c r="T284">
        <v>-2.6621443305704999</v>
      </c>
      <c r="U284">
        <v>3.4350695268536797E-2</v>
      </c>
    </row>
    <row r="285" spans="2:21" x14ac:dyDescent="0.35">
      <c r="B285" s="6">
        <v>44951</v>
      </c>
      <c r="C285">
        <v>17.2529</v>
      </c>
      <c r="D285">
        <f t="shared" si="52"/>
        <v>-1.1972395956341281E-2</v>
      </c>
      <c r="E285">
        <f t="shared" si="46"/>
        <v>0.98802760404365875</v>
      </c>
      <c r="F285" s="7">
        <v>11583.2</v>
      </c>
      <c r="G285">
        <f t="shared" si="53"/>
        <v>-1.258536499477968E-2</v>
      </c>
      <c r="H285">
        <f t="shared" si="47"/>
        <v>0.98741463500522031</v>
      </c>
      <c r="I285">
        <v>6.7430000000000003</v>
      </c>
      <c r="J285" s="12">
        <f t="shared" si="56"/>
        <v>6.7430000000000004E-2</v>
      </c>
      <c r="L285">
        <f t="shared" si="48"/>
        <v>-1.1972395956341281E-2</v>
      </c>
      <c r="M285">
        <f t="shared" si="54"/>
        <v>-1.1972395956341281E-2</v>
      </c>
      <c r="N285">
        <f t="shared" si="49"/>
        <v>-1.258536499477968E-2</v>
      </c>
      <c r="O285">
        <f t="shared" si="50"/>
        <v>-2.901944773783488E-2</v>
      </c>
      <c r="P285">
        <f t="shared" si="51"/>
        <v>6.129690384383997E-4</v>
      </c>
      <c r="Q285">
        <f t="shared" si="55"/>
        <v>-2.963241677627328E-2</v>
      </c>
      <c r="R285">
        <v>-8.6734181598846494E-2</v>
      </c>
      <c r="S285">
        <v>0.317986116429192</v>
      </c>
      <c r="T285">
        <v>-9.1443570099547497E-2</v>
      </c>
      <c r="U285">
        <v>1.70470517814936E-2</v>
      </c>
    </row>
    <row r="286" spans="2:21" x14ac:dyDescent="0.35">
      <c r="B286" s="6">
        <v>44950</v>
      </c>
      <c r="C286">
        <v>17.460699999999999</v>
      </c>
      <c r="D286">
        <f t="shared" si="52"/>
        <v>-6.5247964508909672E-3</v>
      </c>
      <c r="E286">
        <f t="shared" si="46"/>
        <v>0.99347520354910901</v>
      </c>
      <c r="F286" s="7">
        <v>11729.9</v>
      </c>
      <c r="G286">
        <f t="shared" si="53"/>
        <v>-3.5019896689330817E-3</v>
      </c>
      <c r="H286">
        <f t="shared" si="47"/>
        <v>0.99649801033106689</v>
      </c>
      <c r="I286">
        <v>6.7160000000000002</v>
      </c>
      <c r="J286" s="12">
        <f t="shared" si="56"/>
        <v>6.7159999999999997E-2</v>
      </c>
      <c r="L286">
        <f t="shared" si="48"/>
        <v>-6.5247964508909672E-3</v>
      </c>
      <c r="M286">
        <f t="shared" si="54"/>
        <v>-6.5247964508909672E-3</v>
      </c>
      <c r="N286">
        <f t="shared" si="49"/>
        <v>-3.5019896689330817E-3</v>
      </c>
      <c r="O286">
        <f t="shared" si="50"/>
        <v>-2.3571848232384566E-2</v>
      </c>
      <c r="P286">
        <f t="shared" si="51"/>
        <v>-3.0228067819578854E-3</v>
      </c>
      <c r="Q286">
        <f t="shared" si="55"/>
        <v>-2.0549041450426683E-2</v>
      </c>
      <c r="R286">
        <v>-0.25488361484333799</v>
      </c>
      <c r="S286">
        <v>-0.80453462040062096</v>
      </c>
      <c r="T286">
        <v>-0.914320490879583</v>
      </c>
      <c r="U286">
        <v>1.70470517814936E-2</v>
      </c>
    </row>
    <row r="287" spans="2:21" x14ac:dyDescent="0.35">
      <c r="B287" s="6">
        <v>44949</v>
      </c>
      <c r="C287">
        <v>17.574999999999999</v>
      </c>
      <c r="D287">
        <f t="shared" si="52"/>
        <v>2.1588007962589206E-3</v>
      </c>
      <c r="E287">
        <f t="shared" si="46"/>
        <v>1.002158800796259</v>
      </c>
      <c r="F287" s="7">
        <v>11771.05</v>
      </c>
      <c r="G287">
        <f t="shared" si="53"/>
        <v>1.8792522537421125E-3</v>
      </c>
      <c r="H287">
        <f t="shared" si="47"/>
        <v>1.0018792522537421</v>
      </c>
      <c r="I287">
        <v>6.6970000000000001</v>
      </c>
      <c r="J287" s="12">
        <f t="shared" si="56"/>
        <v>6.6970000000000002E-2</v>
      </c>
      <c r="L287">
        <f t="shared" si="48"/>
        <v>2.1588007962589206E-3</v>
      </c>
      <c r="M287" t="str">
        <f t="shared" si="54"/>
        <v/>
      </c>
      <c r="N287">
        <f t="shared" si="49"/>
        <v>1.8792522537421125E-3</v>
      </c>
      <c r="O287">
        <f t="shared" si="50"/>
        <v>-4.8991073102833377E-2</v>
      </c>
      <c r="P287">
        <f t="shared" si="51"/>
        <v>2.7954854251680808E-4</v>
      </c>
      <c r="Q287">
        <f t="shared" si="55"/>
        <v>-4.9270621645350184E-2</v>
      </c>
      <c r="R287">
        <v>-0.34112174965887898</v>
      </c>
      <c r="S287">
        <v>-9.1983691477837096E-2</v>
      </c>
      <c r="T287">
        <v>-0.19253221942138199</v>
      </c>
      <c r="U287">
        <v>5.1149873899092299E-2</v>
      </c>
    </row>
    <row r="288" spans="2:21" x14ac:dyDescent="0.35">
      <c r="B288" s="6">
        <v>44946</v>
      </c>
      <c r="C288">
        <v>17.537099999999999</v>
      </c>
      <c r="D288">
        <f t="shared" si="52"/>
        <v>-4.1482856076450842E-3</v>
      </c>
      <c r="E288">
        <f t="shared" si="46"/>
        <v>0.99585171439235487</v>
      </c>
      <c r="F288" s="7">
        <v>11748.95</v>
      </c>
      <c r="G288">
        <f t="shared" si="53"/>
        <v>-7.0734308737862885E-3</v>
      </c>
      <c r="H288">
        <f t="shared" si="47"/>
        <v>0.99292656912621369</v>
      </c>
      <c r="I288">
        <v>6.6779999999999999</v>
      </c>
      <c r="J288" s="12">
        <f t="shared" si="56"/>
        <v>6.6780000000000006E-2</v>
      </c>
      <c r="L288">
        <f t="shared" si="48"/>
        <v>-4.1482856076450842E-3</v>
      </c>
      <c r="M288">
        <f t="shared" si="54"/>
        <v>-4.1482856076450842E-3</v>
      </c>
      <c r="N288">
        <f t="shared" si="49"/>
        <v>-7.0734308737862885E-3</v>
      </c>
      <c r="O288">
        <f t="shared" si="50"/>
        <v>-2.1195337389138685E-2</v>
      </c>
      <c r="P288">
        <f t="shared" si="51"/>
        <v>2.9251452661412042E-3</v>
      </c>
      <c r="Q288">
        <f t="shared" si="55"/>
        <v>-2.4120482655279888E-2</v>
      </c>
      <c r="R288">
        <v>0.287194594088303</v>
      </c>
      <c r="S288">
        <v>0.41834078087839</v>
      </c>
      <c r="T288">
        <v>0.34769472852920202</v>
      </c>
      <c r="U288">
        <v>1.70470517814936E-2</v>
      </c>
    </row>
    <row r="289" spans="2:21" x14ac:dyDescent="0.35">
      <c r="B289" s="6">
        <v>44945</v>
      </c>
      <c r="C289">
        <v>17.61</v>
      </c>
      <c r="D289">
        <f t="shared" si="52"/>
        <v>0</v>
      </c>
      <c r="E289">
        <f t="shared" si="46"/>
        <v>1</v>
      </c>
      <c r="F289" s="7">
        <v>11832.35</v>
      </c>
      <c r="G289">
        <f t="shared" si="53"/>
        <v>-9.5877486907289223E-4</v>
      </c>
      <c r="H289">
        <f t="shared" si="47"/>
        <v>0.99904122513092708</v>
      </c>
      <c r="I289">
        <v>6.6459999999999999</v>
      </c>
      <c r="J289" s="12">
        <f t="shared" si="56"/>
        <v>6.6460000000000005E-2</v>
      </c>
      <c r="L289">
        <f t="shared" si="48"/>
        <v>0</v>
      </c>
      <c r="M289" t="str">
        <f t="shared" si="54"/>
        <v/>
      </c>
      <c r="N289">
        <f t="shared" si="49"/>
        <v>-9.5877486907289223E-4</v>
      </c>
      <c r="O289">
        <f t="shared" si="50"/>
        <v>-1.7047051781471399E-2</v>
      </c>
      <c r="P289">
        <f t="shared" si="51"/>
        <v>9.5877486907289223E-4</v>
      </c>
      <c r="Q289">
        <f t="shared" si="55"/>
        <v>-1.8005826650544291E-2</v>
      </c>
      <c r="R289">
        <v>-0.34011936722480002</v>
      </c>
      <c r="S289">
        <v>0.76781382855928304</v>
      </c>
      <c r="T289">
        <v>9.2835038702321293E-2</v>
      </c>
      <c r="U289">
        <v>1.7047051781471399E-2</v>
      </c>
    </row>
    <row r="290" spans="2:21" x14ac:dyDescent="0.35">
      <c r="B290" s="6">
        <v>44944</v>
      </c>
      <c r="C290">
        <v>17.61</v>
      </c>
      <c r="D290">
        <f t="shared" si="52"/>
        <v>9.1467144961040396E-4</v>
      </c>
      <c r="E290">
        <f t="shared" si="46"/>
        <v>1.0009146714496104</v>
      </c>
      <c r="F290" s="7">
        <v>11843.7</v>
      </c>
      <c r="G290">
        <f t="shared" si="53"/>
        <v>4.2390691850175896E-3</v>
      </c>
      <c r="H290">
        <f t="shared" si="47"/>
        <v>1.0042390691850176</v>
      </c>
      <c r="I290">
        <v>6.7370000000000001</v>
      </c>
      <c r="J290" s="12">
        <f t="shared" si="56"/>
        <v>6.7369999999999999E-2</v>
      </c>
      <c r="L290">
        <f t="shared" si="48"/>
        <v>9.1467144961040396E-4</v>
      </c>
      <c r="M290" t="str">
        <f t="shared" si="54"/>
        <v/>
      </c>
      <c r="N290">
        <f t="shared" si="49"/>
        <v>4.2390691850175896E-3</v>
      </c>
      <c r="O290">
        <f t="shared" si="50"/>
        <v>-1.6042824245469798E-2</v>
      </c>
      <c r="P290">
        <f t="shared" si="51"/>
        <v>-3.3243977354071854E-3</v>
      </c>
      <c r="Q290">
        <f t="shared" si="55"/>
        <v>-1.2718426510062612E-2</v>
      </c>
      <c r="R290">
        <v>-0.154533151046887</v>
      </c>
      <c r="S290">
        <v>0.75166026681452403</v>
      </c>
      <c r="T290">
        <v>0.253786646441712</v>
      </c>
      <c r="U290">
        <v>1.6957495695080201E-2</v>
      </c>
    </row>
    <row r="291" spans="2:21" x14ac:dyDescent="0.35">
      <c r="B291" s="6">
        <v>44943</v>
      </c>
      <c r="C291">
        <v>17.593900000000001</v>
      </c>
      <c r="D291">
        <f t="shared" si="52"/>
        <v>-9.2602856853652978E-4</v>
      </c>
      <c r="E291">
        <f t="shared" si="46"/>
        <v>0.99907397143146348</v>
      </c>
      <c r="F291" s="7">
        <v>11793.6</v>
      </c>
      <c r="G291">
        <f t="shared" si="53"/>
        <v>-5.6794342436775926E-4</v>
      </c>
      <c r="H291">
        <f t="shared" si="47"/>
        <v>0.99943205657563228</v>
      </c>
      <c r="I291">
        <v>6.7309999999999999</v>
      </c>
      <c r="J291" s="12">
        <f t="shared" si="56"/>
        <v>6.7309999999999995E-2</v>
      </c>
      <c r="L291">
        <f t="shared" si="48"/>
        <v>-9.2602856853652978E-4</v>
      </c>
      <c r="M291">
        <f t="shared" si="54"/>
        <v>-9.2602856853652978E-4</v>
      </c>
      <c r="N291">
        <f t="shared" si="49"/>
        <v>-5.6794342436775926E-4</v>
      </c>
      <c r="O291">
        <f t="shared" si="50"/>
        <v>-1.788352426361673E-2</v>
      </c>
      <c r="P291">
        <f t="shared" si="51"/>
        <v>-3.5808514416877052E-4</v>
      </c>
      <c r="Q291">
        <f t="shared" si="55"/>
        <v>-1.7525439119447962E-2</v>
      </c>
      <c r="R291">
        <v>-0.72127554728624899</v>
      </c>
      <c r="S291">
        <v>-0.441484148463056</v>
      </c>
      <c r="T291">
        <v>0.59254916964948101</v>
      </c>
      <c r="U291">
        <v>1.6957495695080201E-2</v>
      </c>
    </row>
    <row r="292" spans="2:21" x14ac:dyDescent="0.35">
      <c r="B292" s="6">
        <v>44942</v>
      </c>
      <c r="C292">
        <v>17.610199999999999</v>
      </c>
      <c r="D292">
        <f t="shared" si="52"/>
        <v>4.032567294864889E-4</v>
      </c>
      <c r="E292">
        <f t="shared" si="46"/>
        <v>1.0004032567294865</v>
      </c>
      <c r="F292" s="7">
        <v>11800.3</v>
      </c>
      <c r="G292">
        <f t="shared" si="53"/>
        <v>-2.5475348829206075E-3</v>
      </c>
      <c r="H292">
        <f t="shared" si="47"/>
        <v>0.99745246511707941</v>
      </c>
      <c r="I292">
        <v>6.8220000000000001</v>
      </c>
      <c r="J292" s="12">
        <f t="shared" si="56"/>
        <v>6.8220000000000003E-2</v>
      </c>
      <c r="L292">
        <f t="shared" si="48"/>
        <v>4.032567294864889E-4</v>
      </c>
      <c r="M292" t="str">
        <f t="shared" si="54"/>
        <v/>
      </c>
      <c r="N292">
        <f t="shared" si="49"/>
        <v>-2.5475348829206075E-3</v>
      </c>
      <c r="O292">
        <f t="shared" si="50"/>
        <v>-5.0477857543163009E-2</v>
      </c>
      <c r="P292">
        <f t="shared" si="51"/>
        <v>2.9507916124070963E-3</v>
      </c>
      <c r="Q292">
        <f t="shared" si="55"/>
        <v>-5.3428649155570107E-2</v>
      </c>
      <c r="R292">
        <v>0.11533516912818299</v>
      </c>
      <c r="S292">
        <v>-0.50316918541487599</v>
      </c>
      <c r="T292">
        <v>-0.49682653996813197</v>
      </c>
      <c r="U292">
        <v>5.0881114272649498E-2</v>
      </c>
    </row>
    <row r="293" spans="2:21" x14ac:dyDescent="0.35">
      <c r="B293" s="6">
        <v>44939</v>
      </c>
      <c r="C293">
        <v>17.603100000000001</v>
      </c>
      <c r="D293">
        <f t="shared" si="52"/>
        <v>1.443969688770734E-3</v>
      </c>
      <c r="E293">
        <f t="shared" si="46"/>
        <v>1.0014439696887707</v>
      </c>
      <c r="F293" s="7">
        <v>11830.4</v>
      </c>
      <c r="G293">
        <f t="shared" si="53"/>
        <v>-5.0703940782397179E-4</v>
      </c>
      <c r="H293">
        <f t="shared" si="47"/>
        <v>0.99949296059217607</v>
      </c>
      <c r="I293">
        <v>6.8029999999999999</v>
      </c>
      <c r="J293" s="12">
        <f t="shared" si="56"/>
        <v>6.8029999999999993E-2</v>
      </c>
      <c r="L293">
        <f t="shared" si="48"/>
        <v>1.443969688770734E-3</v>
      </c>
      <c r="M293" t="str">
        <f t="shared" si="54"/>
        <v/>
      </c>
      <c r="N293">
        <f t="shared" si="49"/>
        <v>-5.0703940782397179E-4</v>
      </c>
      <c r="O293">
        <f t="shared" si="50"/>
        <v>-1.5513526006309467E-2</v>
      </c>
      <c r="P293">
        <f t="shared" si="51"/>
        <v>1.9510090965947058E-3</v>
      </c>
      <c r="Q293">
        <f t="shared" si="55"/>
        <v>-1.7464535102904175E-2</v>
      </c>
      <c r="R293">
        <v>0.11743368101089199</v>
      </c>
      <c r="S293">
        <v>0.25052307461599399</v>
      </c>
      <c r="T293">
        <v>0.54081968389703095</v>
      </c>
      <c r="U293">
        <v>1.6957495695080201E-2</v>
      </c>
    </row>
    <row r="294" spans="2:21" x14ac:dyDescent="0.35">
      <c r="B294" s="6">
        <v>44938</v>
      </c>
      <c r="C294">
        <v>17.5777</v>
      </c>
      <c r="D294">
        <f t="shared" si="52"/>
        <v>-7.9643198512949578E-5</v>
      </c>
      <c r="E294">
        <f t="shared" si="46"/>
        <v>0.99992035680148705</v>
      </c>
      <c r="F294" s="7">
        <v>11836.4</v>
      </c>
      <c r="G294">
        <f t="shared" si="53"/>
        <v>-2.2321390746237535E-3</v>
      </c>
      <c r="H294">
        <f t="shared" si="47"/>
        <v>0.99776786092537628</v>
      </c>
      <c r="I294">
        <v>6.83</v>
      </c>
      <c r="J294" s="12">
        <f t="shared" si="56"/>
        <v>6.83E-2</v>
      </c>
      <c r="L294">
        <f t="shared" si="48"/>
        <v>-7.9643198512949578E-5</v>
      </c>
      <c r="M294">
        <f t="shared" si="54"/>
        <v>-7.9643198512949578E-5</v>
      </c>
      <c r="N294">
        <f t="shared" si="49"/>
        <v>-2.2321390746237535E-3</v>
      </c>
      <c r="O294">
        <f t="shared" si="50"/>
        <v>-1.703713889357095E-2</v>
      </c>
      <c r="P294">
        <f t="shared" si="51"/>
        <v>2.1524958761108041E-3</v>
      </c>
      <c r="Q294">
        <f t="shared" si="55"/>
        <v>-1.9189634769681753E-2</v>
      </c>
      <c r="R294">
        <v>0.38146230810756099</v>
      </c>
      <c r="S294">
        <v>-0.60165946120704905</v>
      </c>
      <c r="T294">
        <v>0.200678373559593</v>
      </c>
      <c r="U294">
        <v>1.6957495695058E-2</v>
      </c>
    </row>
    <row r="295" spans="2:21" x14ac:dyDescent="0.35">
      <c r="B295" s="6">
        <v>44937</v>
      </c>
      <c r="C295">
        <v>17.5791</v>
      </c>
      <c r="D295">
        <f t="shared" si="52"/>
        <v>-1.3700072917053119E-3</v>
      </c>
      <c r="E295">
        <f t="shared" si="46"/>
        <v>0.99862999270829467</v>
      </c>
      <c r="F295" s="7">
        <v>11862.85</v>
      </c>
      <c r="G295">
        <f t="shared" si="53"/>
        <v>-3.0889160337998632E-3</v>
      </c>
      <c r="H295">
        <f t="shared" si="47"/>
        <v>0.9969110839662001</v>
      </c>
      <c r="I295">
        <v>6.8719999999999999</v>
      </c>
      <c r="J295" s="12">
        <f t="shared" si="56"/>
        <v>6.8720000000000003E-2</v>
      </c>
      <c r="L295">
        <f t="shared" si="48"/>
        <v>-1.3700072917053119E-3</v>
      </c>
      <c r="M295">
        <f t="shared" si="54"/>
        <v>-1.3700072917053119E-3</v>
      </c>
      <c r="N295">
        <f t="shared" si="49"/>
        <v>-3.0889160337998632E-3</v>
      </c>
      <c r="O295">
        <f t="shared" si="50"/>
        <v>-1.8245384240404911E-2</v>
      </c>
      <c r="P295">
        <f t="shared" si="51"/>
        <v>1.7189087420945513E-3</v>
      </c>
      <c r="Q295">
        <f t="shared" si="55"/>
        <v>-1.9964292982499462E-2</v>
      </c>
      <c r="R295">
        <v>0.61437230696650402</v>
      </c>
      <c r="S295">
        <v>0.601865244511957</v>
      </c>
      <c r="T295">
        <v>-0.18391260174252</v>
      </c>
      <c r="U295">
        <v>1.6875376948699599E-2</v>
      </c>
    </row>
    <row r="296" spans="2:21" x14ac:dyDescent="0.35">
      <c r="B296" s="6">
        <v>44936</v>
      </c>
      <c r="C296">
        <v>17.603200000000001</v>
      </c>
      <c r="D296">
        <f t="shared" si="52"/>
        <v>-5.4839358807815082E-3</v>
      </c>
      <c r="E296">
        <f t="shared" si="46"/>
        <v>0.99451606411921845</v>
      </c>
      <c r="F296" s="7">
        <v>11899.55</v>
      </c>
      <c r="G296">
        <f t="shared" si="53"/>
        <v>-4.1386396550108437E-3</v>
      </c>
      <c r="H296">
        <f t="shared" si="47"/>
        <v>0.99586136034498918</v>
      </c>
      <c r="I296">
        <v>6.9009999999999998</v>
      </c>
      <c r="J296" s="12">
        <f t="shared" si="56"/>
        <v>6.9010000000000002E-2</v>
      </c>
      <c r="L296">
        <f t="shared" si="48"/>
        <v>-5.4839358807815082E-3</v>
      </c>
      <c r="M296">
        <f t="shared" si="54"/>
        <v>-5.4839358807815082E-3</v>
      </c>
      <c r="N296">
        <f t="shared" si="49"/>
        <v>-4.1386396550108437E-3</v>
      </c>
      <c r="O296">
        <f t="shared" si="50"/>
        <v>-2.2359312829458911E-2</v>
      </c>
      <c r="P296">
        <f t="shared" si="51"/>
        <v>-1.3452962257706645E-3</v>
      </c>
      <c r="Q296">
        <f t="shared" si="55"/>
        <v>-2.1014016603688245E-2</v>
      </c>
      <c r="R296">
        <v>-0.217873182537554</v>
      </c>
      <c r="S296">
        <v>0.107656627278385</v>
      </c>
      <c r="T296">
        <v>-0.88830652546819699</v>
      </c>
      <c r="U296">
        <v>1.6875376948677401E-2</v>
      </c>
    </row>
    <row r="297" spans="2:21" x14ac:dyDescent="0.35">
      <c r="B297" s="6">
        <v>44935</v>
      </c>
      <c r="C297">
        <v>17.7</v>
      </c>
      <c r="D297">
        <f t="shared" si="52"/>
        <v>8.6702465559761258E-3</v>
      </c>
      <c r="E297">
        <f t="shared" si="46"/>
        <v>1.008670246555976</v>
      </c>
      <c r="F297" s="7">
        <v>11948.9</v>
      </c>
      <c r="G297">
        <f t="shared" si="53"/>
        <v>8.2607247207041323E-3</v>
      </c>
      <c r="H297">
        <f t="shared" si="47"/>
        <v>1.008260724720704</v>
      </c>
      <c r="I297">
        <v>6.9420000000000002</v>
      </c>
      <c r="J297" s="12">
        <f t="shared" si="56"/>
        <v>6.9419999999999996E-2</v>
      </c>
      <c r="L297">
        <f t="shared" si="48"/>
        <v>8.6702465559761258E-3</v>
      </c>
      <c r="M297" t="str">
        <f t="shared" si="54"/>
        <v/>
      </c>
      <c r="N297">
        <f t="shared" si="49"/>
        <v>8.2607247207041323E-3</v>
      </c>
      <c r="O297">
        <f t="shared" si="50"/>
        <v>-4.1964428121098574E-2</v>
      </c>
      <c r="P297">
        <f t="shared" si="51"/>
        <v>4.0952183527199343E-4</v>
      </c>
      <c r="Q297">
        <f t="shared" si="55"/>
        <v>-4.2373949956370567E-2</v>
      </c>
      <c r="R297">
        <v>-0.646347980201467</v>
      </c>
      <c r="S297">
        <v>-0.32524786516641102</v>
      </c>
      <c r="T297">
        <v>0.25866422283980001</v>
      </c>
      <c r="U297">
        <v>5.0634674677074699E-2</v>
      </c>
    </row>
    <row r="298" spans="2:21" x14ac:dyDescent="0.35">
      <c r="B298" s="6">
        <v>44932</v>
      </c>
      <c r="C298">
        <v>17.5472</v>
      </c>
      <c r="D298">
        <f t="shared" si="52"/>
        <v>-6.3058717024617556E-3</v>
      </c>
      <c r="E298">
        <f t="shared" si="46"/>
        <v>0.99369412829753823</v>
      </c>
      <c r="F298" s="7">
        <v>11850.6</v>
      </c>
      <c r="G298">
        <f t="shared" si="53"/>
        <v>-6.9166019142585184E-3</v>
      </c>
      <c r="H298">
        <f t="shared" si="47"/>
        <v>0.99308339808574153</v>
      </c>
      <c r="I298">
        <v>6.7549999999999999</v>
      </c>
      <c r="J298" s="12">
        <f t="shared" si="56"/>
        <v>6.7549999999999999E-2</v>
      </c>
      <c r="L298">
        <f t="shared" si="48"/>
        <v>-6.3058717024617556E-3</v>
      </c>
      <c r="M298">
        <f t="shared" si="54"/>
        <v>-6.3058717024617556E-3</v>
      </c>
      <c r="N298">
        <f t="shared" si="49"/>
        <v>-6.9166019142585184E-3</v>
      </c>
      <c r="O298">
        <f t="shared" si="50"/>
        <v>-2.3181248651161356E-2</v>
      </c>
      <c r="P298">
        <f t="shared" si="51"/>
        <v>6.1073021179676272E-4</v>
      </c>
      <c r="Q298">
        <f t="shared" si="55"/>
        <v>-2.3791978862958117E-2</v>
      </c>
      <c r="R298">
        <v>-0.25276724395001399</v>
      </c>
      <c r="S298">
        <v>0.49715517911588197</v>
      </c>
      <c r="T298">
        <v>0.228698693744289</v>
      </c>
      <c r="U298">
        <v>1.6875376948699599E-2</v>
      </c>
    </row>
    <row r="299" spans="2:21" x14ac:dyDescent="0.35">
      <c r="B299" s="6">
        <v>44931</v>
      </c>
      <c r="C299">
        <v>17.658200000000001</v>
      </c>
      <c r="D299">
        <f t="shared" si="52"/>
        <v>4.5749005601047818E-3</v>
      </c>
      <c r="E299">
        <f t="shared" si="46"/>
        <v>1.0045749005601048</v>
      </c>
      <c r="F299" s="7">
        <v>11932.85</v>
      </c>
      <c r="G299">
        <f t="shared" si="53"/>
        <v>3.8539414111110064E-3</v>
      </c>
      <c r="H299">
        <f t="shared" si="47"/>
        <v>1.003853941411111</v>
      </c>
      <c r="I299">
        <v>6.9370000000000003</v>
      </c>
      <c r="J299" s="12">
        <f t="shared" si="56"/>
        <v>6.9370000000000001E-2</v>
      </c>
      <c r="L299">
        <f t="shared" si="48"/>
        <v>4.5749005601047818E-3</v>
      </c>
      <c r="M299" t="str">
        <f t="shared" si="54"/>
        <v/>
      </c>
      <c r="N299">
        <f t="shared" si="49"/>
        <v>3.8539414111110064E-3</v>
      </c>
      <c r="O299">
        <f t="shared" si="50"/>
        <v>-1.230047638857262E-2</v>
      </c>
      <c r="P299">
        <f t="shared" si="51"/>
        <v>7.209591489937754E-4</v>
      </c>
      <c r="Q299">
        <f t="shared" si="55"/>
        <v>-1.3021435537566396E-2</v>
      </c>
      <c r="R299">
        <v>-0.70681420317044696</v>
      </c>
      <c r="S299">
        <v>0.42334885848522902</v>
      </c>
      <c r="T299">
        <v>0.87654198284634599</v>
      </c>
      <c r="U299">
        <v>1.6875376948677401E-2</v>
      </c>
    </row>
    <row r="300" spans="2:21" x14ac:dyDescent="0.35">
      <c r="B300" s="6">
        <v>44930</v>
      </c>
      <c r="C300">
        <v>17.5776</v>
      </c>
      <c r="D300">
        <f t="shared" si="52"/>
        <v>-7.2047768881470867E-3</v>
      </c>
      <c r="E300">
        <f t="shared" si="46"/>
        <v>0.99279522311185286</v>
      </c>
      <c r="F300" s="7">
        <v>11886.95</v>
      </c>
      <c r="G300">
        <f t="shared" si="53"/>
        <v>-8.9987144846787603E-3</v>
      </c>
      <c r="H300">
        <f t="shared" si="47"/>
        <v>0.99100128551532118</v>
      </c>
      <c r="I300">
        <v>6.7409999999999997</v>
      </c>
      <c r="J300" s="12">
        <f t="shared" si="56"/>
        <v>6.7409999999999998E-2</v>
      </c>
      <c r="L300">
        <f t="shared" si="48"/>
        <v>-7.2047768881470867E-3</v>
      </c>
      <c r="M300">
        <f t="shared" si="54"/>
        <v>-7.2047768881470867E-3</v>
      </c>
      <c r="N300">
        <f t="shared" si="49"/>
        <v>-8.9987144846787603E-3</v>
      </c>
      <c r="O300">
        <f t="shared" si="50"/>
        <v>-2.3958603913053888E-2</v>
      </c>
      <c r="P300">
        <f t="shared" si="51"/>
        <v>1.7939375965316737E-3</v>
      </c>
      <c r="Q300">
        <f t="shared" si="55"/>
        <v>-2.5752541509585562E-2</v>
      </c>
      <c r="R300">
        <v>0.36352240833148503</v>
      </c>
      <c r="S300">
        <v>-0.51808988363707398</v>
      </c>
      <c r="T300">
        <v>-6.6121360289328496E-2</v>
      </c>
      <c r="U300">
        <v>1.6753827024906801E-2</v>
      </c>
    </row>
    <row r="301" spans="2:21" x14ac:dyDescent="0.35">
      <c r="B301" s="6">
        <v>44929</v>
      </c>
      <c r="C301">
        <v>17.704699999999999</v>
      </c>
      <c r="D301">
        <f t="shared" si="52"/>
        <v>2.1033474714390083E-3</v>
      </c>
      <c r="E301">
        <f t="shared" si="46"/>
        <v>1.0021033474714389</v>
      </c>
      <c r="F301" s="7">
        <v>11994.4</v>
      </c>
      <c r="G301">
        <f t="shared" si="53"/>
        <v>2.0112922860961355E-3</v>
      </c>
      <c r="H301">
        <f t="shared" si="47"/>
        <v>1.0020112922860962</v>
      </c>
      <c r="I301">
        <v>6.8639999999999999</v>
      </c>
      <c r="J301" s="12">
        <f t="shared" si="56"/>
        <v>6.8639999999999993E-2</v>
      </c>
      <c r="L301">
        <f t="shared" si="48"/>
        <v>2.1033474714390083E-3</v>
      </c>
      <c r="M301" t="str">
        <f t="shared" si="54"/>
        <v/>
      </c>
      <c r="N301">
        <f t="shared" si="49"/>
        <v>2.0112922860961355E-3</v>
      </c>
      <c r="O301">
        <f t="shared" si="50"/>
        <v>-1.4650479553467793E-2</v>
      </c>
      <c r="P301">
        <f t="shared" si="51"/>
        <v>9.2055185342872735E-5</v>
      </c>
      <c r="Q301">
        <f t="shared" si="55"/>
        <v>-1.4742534738810665E-2</v>
      </c>
      <c r="R301">
        <v>0.356697546049145</v>
      </c>
      <c r="S301">
        <v>-6.1816725560548402E-2</v>
      </c>
      <c r="T301">
        <v>-0.29801888983194103</v>
      </c>
      <c r="U301">
        <v>1.6753827024906801E-2</v>
      </c>
    </row>
    <row r="302" spans="2:21" x14ac:dyDescent="0.35">
      <c r="B302" s="6">
        <v>44928</v>
      </c>
      <c r="C302">
        <v>17.6675</v>
      </c>
      <c r="D302">
        <f t="shared" si="52"/>
        <v>5.3859228212248412E-3</v>
      </c>
      <c r="E302">
        <f t="shared" si="46"/>
        <v>1.0053859228212247</v>
      </c>
      <c r="F302" s="7">
        <v>11970.3</v>
      </c>
      <c r="G302">
        <f t="shared" si="53"/>
        <v>7.0883783374326957E-3</v>
      </c>
      <c r="H302">
        <f t="shared" si="47"/>
        <v>1.0070883783374327</v>
      </c>
      <c r="I302">
        <v>6.74</v>
      </c>
      <c r="J302" s="12">
        <f t="shared" si="56"/>
        <v>6.7400000000000002E-2</v>
      </c>
      <c r="L302">
        <f t="shared" si="48"/>
        <v>5.3859228212248412E-3</v>
      </c>
      <c r="M302" t="str">
        <f t="shared" si="54"/>
        <v/>
      </c>
      <c r="N302">
        <f t="shared" si="49"/>
        <v>7.0883783374326957E-3</v>
      </c>
      <c r="O302">
        <f t="shared" si="50"/>
        <v>-4.4883979445394961E-2</v>
      </c>
      <c r="P302">
        <f t="shared" si="51"/>
        <v>-1.7024555162078545E-3</v>
      </c>
      <c r="Q302">
        <f t="shared" si="55"/>
        <v>-4.3181523929187102E-2</v>
      </c>
      <c r="R302">
        <v>0.121882129148698</v>
      </c>
      <c r="S302">
        <v>1.80709507301609</v>
      </c>
      <c r="T302">
        <v>-0.129723987174102</v>
      </c>
      <c r="U302">
        <v>5.0269902266619801E-2</v>
      </c>
    </row>
    <row r="303" spans="2:21" x14ac:dyDescent="0.35">
      <c r="B303" s="6">
        <v>44925</v>
      </c>
      <c r="C303">
        <v>17.572600000000001</v>
      </c>
      <c r="D303">
        <f t="shared" si="52"/>
        <v>5.7126543925003223E-3</v>
      </c>
      <c r="E303">
        <f t="shared" si="46"/>
        <v>1.0057126543925003</v>
      </c>
      <c r="F303" s="7">
        <v>11885.75</v>
      </c>
      <c r="G303">
        <f t="shared" si="53"/>
        <v>4.764925734800347E-3</v>
      </c>
      <c r="H303">
        <f t="shared" si="47"/>
        <v>1.0047649257348004</v>
      </c>
      <c r="I303">
        <v>6.7450000000000001</v>
      </c>
      <c r="J303" s="12">
        <f t="shared" si="56"/>
        <v>6.7449999999999996E-2</v>
      </c>
      <c r="L303">
        <f t="shared" si="48"/>
        <v>5.7126543925003223E-3</v>
      </c>
      <c r="M303" t="str">
        <f t="shared" si="54"/>
        <v/>
      </c>
      <c r="N303">
        <f t="shared" si="49"/>
        <v>4.764925734800347E-3</v>
      </c>
      <c r="O303">
        <f t="shared" si="50"/>
        <v>-1.104117263240648E-2</v>
      </c>
      <c r="P303">
        <f t="shared" si="51"/>
        <v>9.4772865769997532E-4</v>
      </c>
      <c r="Q303">
        <f t="shared" si="55"/>
        <v>-1.1988901290106454E-2</v>
      </c>
      <c r="R303">
        <v>0.68096593164717101</v>
      </c>
      <c r="S303">
        <v>0.545242808394097</v>
      </c>
      <c r="T303">
        <v>-0.162351635168279</v>
      </c>
      <c r="U303">
        <v>1.6753827024906801E-2</v>
      </c>
    </row>
    <row r="304" spans="2:21" x14ac:dyDescent="0.35">
      <c r="B304" s="6">
        <v>44924</v>
      </c>
      <c r="C304">
        <v>17.4725</v>
      </c>
      <c r="D304">
        <f t="shared" si="52"/>
        <v>4.4109156897924034E-3</v>
      </c>
      <c r="E304">
        <f t="shared" si="46"/>
        <v>1.0044109156897925</v>
      </c>
      <c r="F304" s="7">
        <v>11829.25</v>
      </c>
      <c r="G304">
        <f t="shared" si="53"/>
        <v>1.4423821682674959E-3</v>
      </c>
      <c r="H304">
        <f t="shared" si="47"/>
        <v>1.0014423821682674</v>
      </c>
      <c r="I304">
        <v>6.7320000000000002</v>
      </c>
      <c r="J304" s="12">
        <f t="shared" si="56"/>
        <v>6.7320000000000005E-2</v>
      </c>
      <c r="L304">
        <f t="shared" si="48"/>
        <v>4.4109156897924034E-3</v>
      </c>
      <c r="M304" t="str">
        <f t="shared" si="54"/>
        <v/>
      </c>
      <c r="N304">
        <f t="shared" si="49"/>
        <v>1.4423821682674959E-3</v>
      </c>
      <c r="O304">
        <f t="shared" si="50"/>
        <v>-1.2342911335114398E-2</v>
      </c>
      <c r="P304">
        <f t="shared" si="51"/>
        <v>2.9685335215249072E-3</v>
      </c>
      <c r="Q304">
        <f t="shared" si="55"/>
        <v>-1.5311444856639305E-2</v>
      </c>
      <c r="R304">
        <v>-0.13994338693487099</v>
      </c>
      <c r="S304">
        <v>0.32019956104523101</v>
      </c>
      <c r="T304">
        <v>0.64410822215750196</v>
      </c>
      <c r="U304">
        <v>1.6753827024906801E-2</v>
      </c>
    </row>
    <row r="305" spans="2:21" x14ac:dyDescent="0.35">
      <c r="B305" s="6">
        <v>44923</v>
      </c>
      <c r="C305">
        <v>17.395600000000002</v>
      </c>
      <c r="D305">
        <f t="shared" si="52"/>
        <v>1.6224149921320961E-3</v>
      </c>
      <c r="E305">
        <f t="shared" si="46"/>
        <v>1.001622414992132</v>
      </c>
      <c r="F305" s="7">
        <v>11812.2</v>
      </c>
      <c r="G305">
        <f t="shared" si="53"/>
        <v>3.2264452115913127E-3</v>
      </c>
      <c r="H305">
        <f t="shared" si="47"/>
        <v>1.0032264452115913</v>
      </c>
      <c r="I305">
        <v>6.8070000000000004</v>
      </c>
      <c r="J305" s="12">
        <f t="shared" si="56"/>
        <v>6.8070000000000006E-2</v>
      </c>
      <c r="L305">
        <f t="shared" si="48"/>
        <v>1.6224149921320961E-3</v>
      </c>
      <c r="M305" t="str">
        <f t="shared" si="54"/>
        <v/>
      </c>
      <c r="N305">
        <f t="shared" si="49"/>
        <v>3.2264452115913127E-3</v>
      </c>
      <c r="O305">
        <f t="shared" si="50"/>
        <v>-1.5347949753728702E-2</v>
      </c>
      <c r="P305">
        <f t="shared" si="51"/>
        <v>-1.6040302194592166E-3</v>
      </c>
      <c r="Q305">
        <f t="shared" si="55"/>
        <v>-1.3743919534269487E-2</v>
      </c>
      <c r="R305">
        <v>0.74377371590104202</v>
      </c>
      <c r="S305">
        <v>0.15655966085525999</v>
      </c>
      <c r="T305">
        <v>0.98195591833405405</v>
      </c>
      <c r="U305">
        <v>1.6970364745860798E-2</v>
      </c>
    </row>
    <row r="306" spans="2:21" x14ac:dyDescent="0.35">
      <c r="B306" s="6">
        <v>44922</v>
      </c>
      <c r="C306">
        <v>17.3674</v>
      </c>
      <c r="D306">
        <f t="shared" si="52"/>
        <v>7.588864140296539E-3</v>
      </c>
      <c r="E306">
        <f t="shared" si="46"/>
        <v>1.0075888641402966</v>
      </c>
      <c r="F306" s="7">
        <v>11774.15</v>
      </c>
      <c r="G306">
        <f t="shared" si="53"/>
        <v>9.287827357967484E-3</v>
      </c>
      <c r="H306">
        <f t="shared" si="47"/>
        <v>1.0092878273579675</v>
      </c>
      <c r="I306">
        <v>6.87</v>
      </c>
      <c r="J306" s="12">
        <f t="shared" si="56"/>
        <v>6.8699999999999997E-2</v>
      </c>
      <c r="L306">
        <f t="shared" si="48"/>
        <v>7.588864140296539E-3</v>
      </c>
      <c r="M306" t="str">
        <f t="shared" si="54"/>
        <v/>
      </c>
      <c r="N306">
        <f t="shared" si="49"/>
        <v>9.287827357967484E-3</v>
      </c>
      <c r="O306">
        <f t="shared" si="50"/>
        <v>-9.3815006055642594E-3</v>
      </c>
      <c r="P306">
        <f t="shared" si="51"/>
        <v>-1.698963217670945E-3</v>
      </c>
      <c r="Q306">
        <f t="shared" si="55"/>
        <v>-7.6825373878933144E-3</v>
      </c>
      <c r="R306">
        <v>0.506765587693914</v>
      </c>
      <c r="S306">
        <v>0.75874432185938401</v>
      </c>
      <c r="T306">
        <v>0.25853293518360898</v>
      </c>
      <c r="U306">
        <v>1.6970364745860798E-2</v>
      </c>
    </row>
    <row r="307" spans="2:21" x14ac:dyDescent="0.35">
      <c r="B307" s="6">
        <v>44921</v>
      </c>
      <c r="C307">
        <v>17.2361</v>
      </c>
      <c r="D307">
        <f t="shared" si="52"/>
        <v>1.9846257607277599E-2</v>
      </c>
      <c r="E307">
        <f t="shared" si="46"/>
        <v>1.0198462576072775</v>
      </c>
      <c r="F307" s="7">
        <v>11665.3</v>
      </c>
      <c r="G307">
        <f t="shared" si="53"/>
        <v>2.4493216253814017E-2</v>
      </c>
      <c r="H307">
        <f t="shared" si="47"/>
        <v>1.0244932162538141</v>
      </c>
      <c r="I307">
        <v>6.9210000000000003</v>
      </c>
      <c r="J307" s="12">
        <f t="shared" si="56"/>
        <v>6.9210000000000008E-2</v>
      </c>
      <c r="L307">
        <f t="shared" si="48"/>
        <v>1.9846257607277599E-2</v>
      </c>
      <c r="M307" t="str">
        <f t="shared" si="54"/>
        <v/>
      </c>
      <c r="N307">
        <f t="shared" si="49"/>
        <v>2.4493216253814017E-2</v>
      </c>
      <c r="O307">
        <f t="shared" si="50"/>
        <v>-3.1073476917457103E-2</v>
      </c>
      <c r="P307">
        <f t="shared" si="51"/>
        <v>-4.6469586465364178E-3</v>
      </c>
      <c r="Q307">
        <f t="shared" si="55"/>
        <v>-2.6426518270920685E-2</v>
      </c>
      <c r="R307">
        <v>2.1324398544499701</v>
      </c>
      <c r="S307">
        <v>0.65401285531434505</v>
      </c>
      <c r="T307">
        <v>1.69993864630102</v>
      </c>
      <c r="U307">
        <v>5.0919734524734701E-2</v>
      </c>
    </row>
    <row r="308" spans="2:21" x14ac:dyDescent="0.35">
      <c r="B308" s="6">
        <v>44918</v>
      </c>
      <c r="C308">
        <v>16.897400000000001</v>
      </c>
      <c r="D308">
        <f t="shared" si="52"/>
        <v>-3.5121113789990742E-2</v>
      </c>
      <c r="E308">
        <f t="shared" si="46"/>
        <v>0.96487888621000928</v>
      </c>
      <c r="F308" s="7">
        <v>11383.05</v>
      </c>
      <c r="G308">
        <f t="shared" si="53"/>
        <v>-3.5724093367823048E-2</v>
      </c>
      <c r="H308">
        <f t="shared" si="47"/>
        <v>0.96427590663217699</v>
      </c>
      <c r="I308">
        <v>6.8680000000000003</v>
      </c>
      <c r="J308" s="12">
        <f t="shared" si="56"/>
        <v>6.8680000000000005E-2</v>
      </c>
      <c r="L308">
        <f t="shared" si="48"/>
        <v>-3.5121113789990742E-2</v>
      </c>
      <c r="M308">
        <f t="shared" si="54"/>
        <v>-3.5121113789990742E-2</v>
      </c>
      <c r="N308">
        <f t="shared" si="49"/>
        <v>-3.5724093367823048E-2</v>
      </c>
      <c r="O308">
        <f t="shared" si="50"/>
        <v>-5.209147853585154E-2</v>
      </c>
      <c r="P308">
        <f t="shared" si="51"/>
        <v>6.0297957783230632E-4</v>
      </c>
      <c r="Q308">
        <f t="shared" si="55"/>
        <v>-5.2694458113683847E-2</v>
      </c>
      <c r="R308">
        <v>-1.8820982124419801</v>
      </c>
      <c r="S308">
        <v>-0.844824105166186</v>
      </c>
      <c r="T308">
        <v>-1.8177928771151</v>
      </c>
      <c r="U308">
        <v>1.6970364745860798E-2</v>
      </c>
    </row>
    <row r="309" spans="2:21" x14ac:dyDescent="0.35">
      <c r="B309" s="6">
        <v>44917</v>
      </c>
      <c r="C309">
        <v>17.5014</v>
      </c>
      <c r="D309">
        <f t="shared" si="52"/>
        <v>-8.681508868402063E-3</v>
      </c>
      <c r="E309">
        <f t="shared" si="46"/>
        <v>0.99131849113159798</v>
      </c>
      <c r="F309" s="7">
        <v>11797.05</v>
      </c>
      <c r="G309">
        <f t="shared" si="53"/>
        <v>-9.3735394315160106E-3</v>
      </c>
      <c r="H309">
        <f t="shared" si="47"/>
        <v>0.99062646056848402</v>
      </c>
      <c r="I309">
        <v>6.8029999999999999</v>
      </c>
      <c r="J309" s="12">
        <f t="shared" si="56"/>
        <v>6.8029999999999993E-2</v>
      </c>
      <c r="L309">
        <f t="shared" si="48"/>
        <v>-8.681508868402063E-3</v>
      </c>
      <c r="M309">
        <f t="shared" si="54"/>
        <v>-8.681508868402063E-3</v>
      </c>
      <c r="N309">
        <f t="shared" si="49"/>
        <v>-9.3735394315160106E-3</v>
      </c>
      <c r="O309">
        <f t="shared" si="50"/>
        <v>-2.5651873614262861E-2</v>
      </c>
      <c r="P309">
        <f t="shared" si="51"/>
        <v>6.9203056311394756E-4</v>
      </c>
      <c r="Q309">
        <f t="shared" si="55"/>
        <v>-2.6343904177376809E-2</v>
      </c>
      <c r="R309">
        <v>-1.6126121768044099</v>
      </c>
      <c r="S309">
        <v>-0.77106558805135605</v>
      </c>
      <c r="T309">
        <v>-0.69089321688759997</v>
      </c>
      <c r="U309">
        <v>1.6970364745860798E-2</v>
      </c>
    </row>
    <row r="310" spans="2:21" x14ac:dyDescent="0.35">
      <c r="B310" s="6">
        <v>44916</v>
      </c>
      <c r="C310">
        <v>17.654</v>
      </c>
      <c r="D310">
        <f t="shared" si="52"/>
        <v>-1.4491744009694916E-2</v>
      </c>
      <c r="E310">
        <f t="shared" si="46"/>
        <v>0.98550825599030512</v>
      </c>
      <c r="F310" s="7">
        <v>11908.15</v>
      </c>
      <c r="G310">
        <f t="shared" si="53"/>
        <v>-1.5862571063273229E-2</v>
      </c>
      <c r="H310">
        <f t="shared" si="47"/>
        <v>0.98413742893672673</v>
      </c>
      <c r="I310">
        <v>6.7969999999999997</v>
      </c>
      <c r="J310" s="12">
        <f t="shared" si="56"/>
        <v>6.7970000000000003E-2</v>
      </c>
      <c r="L310">
        <f t="shared" si="48"/>
        <v>-1.4491744009694916E-2</v>
      </c>
      <c r="M310">
        <f t="shared" si="54"/>
        <v>-1.4491744009694916E-2</v>
      </c>
      <c r="N310">
        <f t="shared" si="49"/>
        <v>-1.5862571063273229E-2</v>
      </c>
      <c r="O310">
        <f t="shared" si="50"/>
        <v>-3.1471631464843511E-2</v>
      </c>
      <c r="P310">
        <f t="shared" si="51"/>
        <v>1.3708270535783135E-3</v>
      </c>
      <c r="Q310">
        <f t="shared" si="55"/>
        <v>-3.2842458518421824E-2</v>
      </c>
      <c r="R310">
        <v>-1.46510010214821</v>
      </c>
      <c r="S310">
        <v>-1.18945060799729</v>
      </c>
      <c r="T310">
        <v>-2.3452629183202198</v>
      </c>
      <c r="U310">
        <v>1.6979887455148598E-2</v>
      </c>
    </row>
    <row r="311" spans="2:21" x14ac:dyDescent="0.35">
      <c r="B311" s="6">
        <v>44915</v>
      </c>
      <c r="C311">
        <v>17.9117</v>
      </c>
      <c r="D311">
        <f t="shared" si="52"/>
        <v>-2.9585221002497472E-4</v>
      </c>
      <c r="E311">
        <f t="shared" si="46"/>
        <v>0.99970414778997507</v>
      </c>
      <c r="F311" s="7">
        <v>12098.55</v>
      </c>
      <c r="G311">
        <f t="shared" si="53"/>
        <v>-1.684732513690636E-3</v>
      </c>
      <c r="H311">
        <f t="shared" si="47"/>
        <v>0.99831526748630939</v>
      </c>
      <c r="I311">
        <v>6.7560000000000002</v>
      </c>
      <c r="J311" s="12">
        <f t="shared" si="56"/>
        <v>6.7560000000000009E-2</v>
      </c>
      <c r="L311">
        <f t="shared" si="48"/>
        <v>-2.9585221002497472E-4</v>
      </c>
      <c r="M311">
        <f t="shared" si="54"/>
        <v>-2.9585221002497472E-4</v>
      </c>
      <c r="N311">
        <f t="shared" si="49"/>
        <v>-1.684732513690636E-3</v>
      </c>
      <c r="O311">
        <f t="shared" si="50"/>
        <v>-1.7275739665195775E-2</v>
      </c>
      <c r="P311">
        <f t="shared" si="51"/>
        <v>1.3888803036656613E-3</v>
      </c>
      <c r="Q311">
        <f t="shared" si="55"/>
        <v>-1.8664619968861436E-2</v>
      </c>
      <c r="R311">
        <v>0.34295932243266802</v>
      </c>
      <c r="S311">
        <v>2.1827217963554801E-2</v>
      </c>
      <c r="T311">
        <v>0.64447813074513005</v>
      </c>
      <c r="U311">
        <v>1.6979887455170799E-2</v>
      </c>
    </row>
    <row r="312" spans="2:21" x14ac:dyDescent="0.35">
      <c r="B312" s="6">
        <v>44914</v>
      </c>
      <c r="C312">
        <v>17.917000000000002</v>
      </c>
      <c r="D312">
        <f t="shared" si="52"/>
        <v>5.0077738974393512E-3</v>
      </c>
      <c r="E312">
        <f t="shared" si="46"/>
        <v>1.0050077738974394</v>
      </c>
      <c r="F312" s="7">
        <v>12118.95</v>
      </c>
      <c r="G312">
        <f t="shared" si="53"/>
        <v>4.7725088724329375E-3</v>
      </c>
      <c r="H312">
        <f t="shared" si="47"/>
        <v>1.0047725088724329</v>
      </c>
      <c r="I312">
        <v>6.8179999999999996</v>
      </c>
      <c r="J312" s="12">
        <f t="shared" si="56"/>
        <v>6.8179999999999991E-2</v>
      </c>
      <c r="L312">
        <f t="shared" si="48"/>
        <v>5.0077738974393512E-3</v>
      </c>
      <c r="M312" t="str">
        <f t="shared" si="54"/>
        <v/>
      </c>
      <c r="N312">
        <f t="shared" si="49"/>
        <v>4.7725088724329375E-3</v>
      </c>
      <c r="O312">
        <f t="shared" si="50"/>
        <v>-4.594053845495525E-2</v>
      </c>
      <c r="P312">
        <f t="shared" si="51"/>
        <v>2.3526502500641373E-4</v>
      </c>
      <c r="Q312">
        <f t="shared" si="55"/>
        <v>-4.6175803479961662E-2</v>
      </c>
      <c r="R312">
        <v>-9.0819586159629498E-2</v>
      </c>
      <c r="S312">
        <v>0.30506720094516399</v>
      </c>
      <c r="T312">
        <v>1.0381473844970599</v>
      </c>
      <c r="U312">
        <v>5.0948312352394602E-2</v>
      </c>
    </row>
    <row r="313" spans="2:21" x14ac:dyDescent="0.35">
      <c r="B313" s="6">
        <v>44911</v>
      </c>
      <c r="C313">
        <v>17.827500000000001</v>
      </c>
      <c r="D313">
        <f t="shared" si="52"/>
        <v>-1.5147629659748139E-2</v>
      </c>
      <c r="E313">
        <f t="shared" si="46"/>
        <v>0.98485237034025186</v>
      </c>
      <c r="F313" s="7">
        <v>12061.25</v>
      </c>
      <c r="G313">
        <f t="shared" si="53"/>
        <v>-1.4539859384691938E-2</v>
      </c>
      <c r="H313">
        <f t="shared" si="47"/>
        <v>0.98546014061530807</v>
      </c>
      <c r="I313">
        <v>6.7489999999999997</v>
      </c>
      <c r="J313" s="12">
        <f t="shared" si="56"/>
        <v>6.7489999999999994E-2</v>
      </c>
      <c r="L313">
        <f t="shared" si="48"/>
        <v>-1.5147629659748139E-2</v>
      </c>
      <c r="M313">
        <f t="shared" si="54"/>
        <v>-1.5147629659748139E-2</v>
      </c>
      <c r="N313">
        <f t="shared" si="49"/>
        <v>-1.4539859384691938E-2</v>
      </c>
      <c r="O313">
        <f t="shared" si="50"/>
        <v>-3.2127517114918937E-2</v>
      </c>
      <c r="P313">
        <f t="shared" si="51"/>
        <v>-6.0777027505620057E-4</v>
      </c>
      <c r="Q313">
        <f t="shared" si="55"/>
        <v>-3.1519746839862736E-2</v>
      </c>
      <c r="R313">
        <v>0.22689929679342599</v>
      </c>
      <c r="S313">
        <v>-9.0917766505926895E-2</v>
      </c>
      <c r="T313">
        <v>0.163024793245614</v>
      </c>
      <c r="U313">
        <v>1.6979887455170799E-2</v>
      </c>
    </row>
    <row r="314" spans="2:21" x14ac:dyDescent="0.35">
      <c r="B314" s="6">
        <v>44910</v>
      </c>
      <c r="C314">
        <v>18.099599999999999</v>
      </c>
      <c r="D314">
        <f t="shared" si="52"/>
        <v>-9.4033719930967877E-3</v>
      </c>
      <c r="E314">
        <f t="shared" si="46"/>
        <v>0.99059662800690318</v>
      </c>
      <c r="F314" s="7">
        <v>12237.9</v>
      </c>
      <c r="G314">
        <f t="shared" si="53"/>
        <v>-9.0940775438189108E-3</v>
      </c>
      <c r="H314">
        <f t="shared" si="47"/>
        <v>0.99090592245618114</v>
      </c>
      <c r="I314">
        <v>6.7140000000000004</v>
      </c>
      <c r="J314" s="12">
        <f t="shared" si="56"/>
        <v>6.7140000000000005E-2</v>
      </c>
      <c r="L314">
        <f t="shared" si="48"/>
        <v>-9.4033719930967877E-3</v>
      </c>
      <c r="M314">
        <f t="shared" si="54"/>
        <v>-9.4033719930967877E-3</v>
      </c>
      <c r="N314">
        <f t="shared" si="49"/>
        <v>-9.0940775438189108E-3</v>
      </c>
      <c r="O314">
        <f t="shared" si="50"/>
        <v>-2.6383259448267589E-2</v>
      </c>
      <c r="P314">
        <f t="shared" si="51"/>
        <v>-3.0929444927787694E-4</v>
      </c>
      <c r="Q314">
        <f t="shared" si="55"/>
        <v>-2.6073964998989708E-2</v>
      </c>
      <c r="R314">
        <v>0.34784219471175598</v>
      </c>
      <c r="S314">
        <v>0.23950902869667201</v>
      </c>
      <c r="T314">
        <v>0.17009277914306101</v>
      </c>
      <c r="U314">
        <v>1.6979887455170799E-2</v>
      </c>
    </row>
    <row r="315" spans="2:21" x14ac:dyDescent="0.35">
      <c r="B315" s="6">
        <v>44909</v>
      </c>
      <c r="C315">
        <v>18.270600000000002</v>
      </c>
      <c r="D315">
        <f t="shared" si="52"/>
        <v>4.0584471289869589E-3</v>
      </c>
      <c r="E315">
        <f t="shared" si="46"/>
        <v>1.0040584471289871</v>
      </c>
      <c r="F315" s="7">
        <v>12349.7</v>
      </c>
      <c r="G315">
        <f t="shared" si="53"/>
        <v>6.4378384140259363E-3</v>
      </c>
      <c r="H315">
        <f t="shared" si="47"/>
        <v>1.006437838414026</v>
      </c>
      <c r="I315">
        <v>6.72</v>
      </c>
      <c r="J315" s="12">
        <f t="shared" si="56"/>
        <v>6.7199999999999996E-2</v>
      </c>
      <c r="L315">
        <f t="shared" si="48"/>
        <v>4.0584471289869589E-3</v>
      </c>
      <c r="M315" t="str">
        <f t="shared" si="54"/>
        <v/>
      </c>
      <c r="N315">
        <f t="shared" si="49"/>
        <v>6.4378384140259363E-3</v>
      </c>
      <c r="O315">
        <f t="shared" si="50"/>
        <v>-1.3049321473855041E-2</v>
      </c>
      <c r="P315">
        <f t="shared" si="51"/>
        <v>-2.3793912850389775E-3</v>
      </c>
      <c r="Q315">
        <f t="shared" si="55"/>
        <v>-1.0669930188816065E-2</v>
      </c>
      <c r="R315">
        <v>-0.15926964401195001</v>
      </c>
      <c r="S315">
        <v>0.57267922151043005</v>
      </c>
      <c r="T315">
        <v>-0.78742116371270898</v>
      </c>
      <c r="U315">
        <v>1.7107768602842001E-2</v>
      </c>
    </row>
    <row r="316" spans="2:21" x14ac:dyDescent="0.35">
      <c r="B316" s="6">
        <v>44908</v>
      </c>
      <c r="C316">
        <v>18.1966</v>
      </c>
      <c r="D316">
        <f t="shared" si="52"/>
        <v>7.3358997718580895E-3</v>
      </c>
      <c r="E316">
        <f t="shared" si="46"/>
        <v>1.007335899771858</v>
      </c>
      <c r="F316" s="7">
        <v>12270.45</v>
      </c>
      <c r="G316">
        <f t="shared" si="53"/>
        <v>4.2059075288160327E-3</v>
      </c>
      <c r="H316">
        <f t="shared" si="47"/>
        <v>1.0042059075288161</v>
      </c>
      <c r="I316">
        <v>6.7469999999999999</v>
      </c>
      <c r="J316" s="12">
        <f t="shared" si="56"/>
        <v>6.7470000000000002E-2</v>
      </c>
      <c r="L316">
        <f t="shared" si="48"/>
        <v>7.3358997718580895E-3</v>
      </c>
      <c r="M316" t="str">
        <f t="shared" si="54"/>
        <v/>
      </c>
      <c r="N316">
        <f t="shared" si="49"/>
        <v>4.2059075288160327E-3</v>
      </c>
      <c r="O316">
        <f t="shared" si="50"/>
        <v>-9.7718688310061089E-3</v>
      </c>
      <c r="P316">
        <f t="shared" si="51"/>
        <v>3.1299922430420568E-3</v>
      </c>
      <c r="Q316">
        <f t="shared" si="55"/>
        <v>-1.2901861074048166E-2</v>
      </c>
      <c r="R316">
        <v>0.22653580309042201</v>
      </c>
      <c r="S316">
        <v>0.16172633628439601</v>
      </c>
      <c r="T316">
        <v>0.13843763851431001</v>
      </c>
      <c r="U316">
        <v>1.7107768602864198E-2</v>
      </c>
    </row>
    <row r="317" spans="2:21" x14ac:dyDescent="0.35">
      <c r="B317" s="6">
        <v>44907</v>
      </c>
      <c r="C317">
        <v>18.063600000000001</v>
      </c>
      <c r="D317">
        <f t="shared" si="52"/>
        <v>3.4882176434213341E-3</v>
      </c>
      <c r="E317">
        <f t="shared" si="46"/>
        <v>1.0034882176434214</v>
      </c>
      <c r="F317" s="7">
        <v>12218.95</v>
      </c>
      <c r="G317">
        <f t="shared" si="53"/>
        <v>3.0614087937397608E-3</v>
      </c>
      <c r="H317">
        <f t="shared" si="47"/>
        <v>1.0030614087937397</v>
      </c>
      <c r="I317">
        <v>6.774</v>
      </c>
      <c r="J317" s="12">
        <f t="shared" si="56"/>
        <v>6.7739999999999995E-2</v>
      </c>
      <c r="L317">
        <f t="shared" si="48"/>
        <v>3.4882176434213341E-3</v>
      </c>
      <c r="M317" t="str">
        <f t="shared" si="54"/>
        <v/>
      </c>
      <c r="N317">
        <f t="shared" si="49"/>
        <v>3.0614087937397608E-3</v>
      </c>
      <c r="O317">
        <f t="shared" si="50"/>
        <v>-4.784386893823557E-2</v>
      </c>
      <c r="P317">
        <f t="shared" si="51"/>
        <v>4.2680884968157324E-4</v>
      </c>
      <c r="Q317">
        <f t="shared" si="55"/>
        <v>-4.8270677787917139E-2</v>
      </c>
      <c r="R317">
        <v>0.512760587141181</v>
      </c>
      <c r="S317">
        <v>1.13737161070806</v>
      </c>
      <c r="T317">
        <v>0.42468111674272002</v>
      </c>
      <c r="U317">
        <v>5.1332086581656902E-2</v>
      </c>
    </row>
    <row r="318" spans="2:21" x14ac:dyDescent="0.35">
      <c r="B318" s="6">
        <v>44904</v>
      </c>
      <c r="C318">
        <v>18.000699999999998</v>
      </c>
      <c r="D318">
        <f t="shared" si="52"/>
        <v>-8.6510227622250517E-3</v>
      </c>
      <c r="E318">
        <f t="shared" si="46"/>
        <v>0.99134897723777493</v>
      </c>
      <c r="F318" s="7">
        <v>12181.6</v>
      </c>
      <c r="G318">
        <f t="shared" si="53"/>
        <v>-4.5416184195810599E-3</v>
      </c>
      <c r="H318">
        <f t="shared" si="47"/>
        <v>0.99545838158041899</v>
      </c>
      <c r="I318">
        <v>6.8010000000000002</v>
      </c>
      <c r="J318" s="12">
        <f t="shared" si="56"/>
        <v>6.8010000000000001E-2</v>
      </c>
      <c r="L318">
        <f t="shared" si="48"/>
        <v>-8.6510227622250517E-3</v>
      </c>
      <c r="M318">
        <f t="shared" si="54"/>
        <v>-8.6510227622250517E-3</v>
      </c>
      <c r="N318">
        <f t="shared" si="49"/>
        <v>-4.5416184195810599E-3</v>
      </c>
      <c r="O318">
        <f t="shared" si="50"/>
        <v>-2.5758791365067053E-2</v>
      </c>
      <c r="P318">
        <f t="shared" si="51"/>
        <v>-4.1094043426439918E-3</v>
      </c>
      <c r="Q318">
        <f t="shared" si="55"/>
        <v>-2.1649387022423063E-2</v>
      </c>
      <c r="R318">
        <v>-0.440151719079374</v>
      </c>
      <c r="S318">
        <v>-0.48504587946246502</v>
      </c>
      <c r="T318">
        <v>0.137497354638105</v>
      </c>
      <c r="U318">
        <v>1.7107768602842001E-2</v>
      </c>
    </row>
    <row r="319" spans="2:21" x14ac:dyDescent="0.35">
      <c r="B319" s="6">
        <v>44903</v>
      </c>
      <c r="C319">
        <v>18.1571</v>
      </c>
      <c r="D319">
        <f t="shared" si="52"/>
        <v>5.3012145729441837E-3</v>
      </c>
      <c r="E319">
        <f t="shared" si="46"/>
        <v>1.0053012145729441</v>
      </c>
      <c r="F319" s="7">
        <v>12237.05</v>
      </c>
      <c r="G319">
        <f t="shared" si="53"/>
        <v>4.7673942169640902E-3</v>
      </c>
      <c r="H319">
        <f t="shared" si="47"/>
        <v>1.0047673942169641</v>
      </c>
      <c r="I319">
        <v>6.7939999999999996</v>
      </c>
      <c r="J319" s="12">
        <f t="shared" si="56"/>
        <v>6.794E-2</v>
      </c>
      <c r="L319">
        <f t="shared" si="48"/>
        <v>5.3012145729441837E-3</v>
      </c>
      <c r="M319" t="str">
        <f t="shared" si="54"/>
        <v/>
      </c>
      <c r="N319">
        <f t="shared" si="49"/>
        <v>4.7673942169640902E-3</v>
      </c>
      <c r="O319">
        <f t="shared" si="50"/>
        <v>-1.1806554029920015E-2</v>
      </c>
      <c r="P319">
        <f t="shared" si="51"/>
        <v>5.3382035598009345E-4</v>
      </c>
      <c r="Q319">
        <f t="shared" si="55"/>
        <v>-1.2340374385900108E-2</v>
      </c>
      <c r="R319">
        <v>0.21045834963242499</v>
      </c>
      <c r="S319">
        <v>0.113093991253543</v>
      </c>
      <c r="T319">
        <v>0.22241417975237299</v>
      </c>
      <c r="U319">
        <v>1.7107768602864198E-2</v>
      </c>
    </row>
    <row r="320" spans="2:21" x14ac:dyDescent="0.35">
      <c r="B320" s="6">
        <v>44902</v>
      </c>
      <c r="C320">
        <v>18.0611</v>
      </c>
      <c r="D320">
        <f t="shared" si="52"/>
        <v>-5.080890806279016E-3</v>
      </c>
      <c r="E320">
        <f t="shared" si="46"/>
        <v>0.99491910919372095</v>
      </c>
      <c r="F320" s="7">
        <v>12178.85</v>
      </c>
      <c r="G320">
        <f t="shared" si="53"/>
        <v>-4.9512451593095776E-3</v>
      </c>
      <c r="H320">
        <f t="shared" si="47"/>
        <v>0.99504875484069044</v>
      </c>
      <c r="I320">
        <v>6.7880000000000003</v>
      </c>
      <c r="J320" s="12">
        <f t="shared" si="56"/>
        <v>6.7879999999999996E-2</v>
      </c>
      <c r="L320">
        <f t="shared" si="48"/>
        <v>-5.080890806279016E-3</v>
      </c>
      <c r="M320">
        <f t="shared" si="54"/>
        <v>-5.080890806279016E-3</v>
      </c>
      <c r="N320">
        <f t="shared" si="49"/>
        <v>-4.9512451593095776E-3</v>
      </c>
      <c r="O320">
        <f t="shared" si="50"/>
        <v>-2.2060778261449816E-2</v>
      </c>
      <c r="P320">
        <f t="shared" si="51"/>
        <v>-1.2964564696943837E-4</v>
      </c>
      <c r="Q320">
        <f t="shared" si="55"/>
        <v>-2.1931132614480375E-2</v>
      </c>
      <c r="R320">
        <v>0.28370575938554399</v>
      </c>
      <c r="S320">
        <v>-0.35097342112817598</v>
      </c>
      <c r="T320">
        <v>0.47873524050365801</v>
      </c>
      <c r="U320">
        <v>1.6979887455170799E-2</v>
      </c>
    </row>
    <row r="321" spans="2:21" x14ac:dyDescent="0.35">
      <c r="B321" s="6">
        <v>44901</v>
      </c>
      <c r="C321">
        <v>18.153099999999998</v>
      </c>
      <c r="D321">
        <f t="shared" si="52"/>
        <v>-5.6524480952596465E-3</v>
      </c>
      <c r="E321">
        <f t="shared" si="46"/>
        <v>0.99434755190474033</v>
      </c>
      <c r="F321" s="7">
        <v>12239.3</v>
      </c>
      <c r="G321">
        <f t="shared" si="53"/>
        <v>-4.825217815892931E-3</v>
      </c>
      <c r="H321">
        <f t="shared" si="47"/>
        <v>0.99517478218410704</v>
      </c>
      <c r="I321">
        <v>6.76</v>
      </c>
      <c r="J321" s="12">
        <f t="shared" si="56"/>
        <v>6.7599999999999993E-2</v>
      </c>
      <c r="L321">
        <f t="shared" si="48"/>
        <v>-5.6524480952596465E-3</v>
      </c>
      <c r="M321">
        <f t="shared" si="54"/>
        <v>-5.6524480952596465E-3</v>
      </c>
      <c r="N321">
        <f t="shared" si="49"/>
        <v>-4.825217815892931E-3</v>
      </c>
      <c r="O321">
        <f t="shared" si="50"/>
        <v>-2.2632335550408243E-2</v>
      </c>
      <c r="P321">
        <f t="shared" si="51"/>
        <v>-8.272302793667155E-4</v>
      </c>
      <c r="Q321">
        <f t="shared" si="55"/>
        <v>-2.1805105271041528E-2</v>
      </c>
      <c r="R321">
        <v>0.127810335833867</v>
      </c>
      <c r="S321">
        <v>-0.15046685875992299</v>
      </c>
      <c r="T321">
        <v>1.0185237242637899</v>
      </c>
      <c r="U321">
        <v>1.6979887455148598E-2</v>
      </c>
    </row>
    <row r="322" spans="2:21" x14ac:dyDescent="0.35">
      <c r="B322" s="6">
        <v>44900</v>
      </c>
      <c r="C322">
        <v>18.256</v>
      </c>
      <c r="D322">
        <f t="shared" si="52"/>
        <v>-7.6684176257783772E-5</v>
      </c>
      <c r="E322">
        <f t="shared" si="46"/>
        <v>0.99992331582374216</v>
      </c>
      <c r="F322" s="7">
        <v>12298.5</v>
      </c>
      <c r="G322">
        <f t="shared" si="53"/>
        <v>7.239274599245446E-4</v>
      </c>
      <c r="H322">
        <f t="shared" si="47"/>
        <v>1.0007239274599244</v>
      </c>
      <c r="I322">
        <v>6.7329999999999997</v>
      </c>
      <c r="J322" s="12">
        <f t="shared" si="56"/>
        <v>6.7330000000000001E-2</v>
      </c>
      <c r="L322">
        <f t="shared" si="48"/>
        <v>-7.6684176257783772E-5</v>
      </c>
      <c r="M322">
        <f t="shared" si="54"/>
        <v>-7.6684176257783772E-5</v>
      </c>
      <c r="N322">
        <f t="shared" si="49"/>
        <v>7.239274599245446E-4</v>
      </c>
      <c r="O322">
        <f t="shared" si="50"/>
        <v>-5.1024996528674586E-2</v>
      </c>
      <c r="P322">
        <f t="shared" si="51"/>
        <v>-8.006116361823284E-4</v>
      </c>
      <c r="Q322">
        <f t="shared" si="55"/>
        <v>-5.0224384892492258E-2</v>
      </c>
      <c r="R322">
        <v>0.19422845023711099</v>
      </c>
      <c r="S322">
        <v>0.92537563108827703</v>
      </c>
      <c r="T322">
        <v>-0.30055629128800099</v>
      </c>
      <c r="U322">
        <v>5.09483123524168E-2</v>
      </c>
    </row>
    <row r="323" spans="2:21" x14ac:dyDescent="0.35">
      <c r="B323" s="6">
        <v>44897</v>
      </c>
      <c r="C323">
        <v>18.257400000000001</v>
      </c>
      <c r="D323">
        <f t="shared" si="52"/>
        <v>5.3215714622101605E-3</v>
      </c>
      <c r="E323">
        <f t="shared" ref="E323:E386" si="57">1+D323</f>
        <v>1.0053215714622101</v>
      </c>
      <c r="F323" s="7">
        <v>12289.6</v>
      </c>
      <c r="G323">
        <f t="shared" si="53"/>
        <v>8.5271723664479965E-3</v>
      </c>
      <c r="H323">
        <f t="shared" ref="H323:H386" si="58">1+G323</f>
        <v>1.008527172366448</v>
      </c>
      <c r="I323">
        <v>6.7270000000000003</v>
      </c>
      <c r="J323" s="12">
        <f t="shared" si="56"/>
        <v>6.7269999999999996E-2</v>
      </c>
      <c r="L323">
        <f t="shared" ref="L323:L386" si="59">D323</f>
        <v>5.3215714622101605E-3</v>
      </c>
      <c r="M323" t="str">
        <f t="shared" si="54"/>
        <v/>
      </c>
      <c r="N323">
        <f t="shared" ref="N323:N386" si="60">G323</f>
        <v>8.5271723664479965E-3</v>
      </c>
      <c r="O323">
        <f t="shared" ref="O323:O386" si="61">L323-U323</f>
        <v>-1.165831599296064E-2</v>
      </c>
      <c r="P323">
        <f t="shared" ref="P323:P386" si="62">L323-N323</f>
        <v>-3.2056009042378359E-3</v>
      </c>
      <c r="Q323">
        <f t="shared" si="55"/>
        <v>-8.4527150887228029E-3</v>
      </c>
      <c r="R323">
        <v>0.68197424102176596</v>
      </c>
      <c r="S323">
        <v>0.90441181947518201</v>
      </c>
      <c r="T323">
        <v>-0.88141195391413496</v>
      </c>
      <c r="U323">
        <v>1.6979887455170799E-2</v>
      </c>
    </row>
    <row r="324" spans="2:21" x14ac:dyDescent="0.35">
      <c r="B324" s="6">
        <v>44896</v>
      </c>
      <c r="C324">
        <v>18.160499999999999</v>
      </c>
      <c r="D324">
        <f t="shared" ref="D324:D387" si="63">LN(C324/C325)</f>
        <v>9.6163099394284898E-3</v>
      </c>
      <c r="E324">
        <f t="shared" si="57"/>
        <v>1.0096163099394284</v>
      </c>
      <c r="F324" s="7">
        <v>12185.25</v>
      </c>
      <c r="G324">
        <f t="shared" ref="G324:G387" si="64">LN(F324/F325)</f>
        <v>7.5580857140678482E-3</v>
      </c>
      <c r="H324">
        <f t="shared" si="58"/>
        <v>1.0075580857140678</v>
      </c>
      <c r="I324">
        <v>6.7089999999999996</v>
      </c>
      <c r="J324" s="12">
        <f t="shared" si="56"/>
        <v>6.7089999999999997E-2</v>
      </c>
      <c r="L324">
        <f t="shared" si="59"/>
        <v>9.6163099394284898E-3</v>
      </c>
      <c r="M324" t="str">
        <f t="shared" ref="M324:M387" si="65">IF(L324&lt;0,L324,"")</f>
        <v/>
      </c>
      <c r="N324">
        <f t="shared" si="60"/>
        <v>7.5580857140678482E-3</v>
      </c>
      <c r="O324">
        <f t="shared" si="61"/>
        <v>-7.3635775157201086E-3</v>
      </c>
      <c r="P324">
        <f t="shared" si="62"/>
        <v>2.0582242253606416E-3</v>
      </c>
      <c r="Q324">
        <f t="shared" ref="Q324:Q387" si="66">N324-U324</f>
        <v>-9.4218017410807493E-3</v>
      </c>
      <c r="R324">
        <v>0.222110638922945</v>
      </c>
      <c r="S324">
        <v>-6.6792141062110802E-2</v>
      </c>
      <c r="T324">
        <v>-1.02031980404264</v>
      </c>
      <c r="U324">
        <v>1.6979887455148598E-2</v>
      </c>
    </row>
    <row r="325" spans="2:21" x14ac:dyDescent="0.35">
      <c r="B325" s="6">
        <v>44895</v>
      </c>
      <c r="C325">
        <v>17.986699999999999</v>
      </c>
      <c r="D325">
        <f t="shared" si="63"/>
        <v>7.0018334533625695E-3</v>
      </c>
      <c r="E325">
        <f t="shared" si="57"/>
        <v>1.0070018334533626</v>
      </c>
      <c r="F325" s="7">
        <v>12093.5</v>
      </c>
      <c r="G325">
        <f t="shared" si="64"/>
        <v>9.1707943605685138E-3</v>
      </c>
      <c r="H325">
        <f t="shared" si="58"/>
        <v>1.0091707943605686</v>
      </c>
      <c r="I325">
        <v>6.7569999999999997</v>
      </c>
      <c r="J325" s="12">
        <f t="shared" si="56"/>
        <v>6.7569999999999991E-2</v>
      </c>
      <c r="L325">
        <f t="shared" si="59"/>
        <v>7.0018334533625695E-3</v>
      </c>
      <c r="M325" t="str">
        <f t="shared" si="65"/>
        <v/>
      </c>
      <c r="N325">
        <f t="shared" si="60"/>
        <v>9.1707943605685138E-3</v>
      </c>
      <c r="O325">
        <f t="shared" si="61"/>
        <v>-1.0107993111569132E-2</v>
      </c>
      <c r="P325">
        <f t="shared" si="62"/>
        <v>-2.1689609072059442E-3</v>
      </c>
      <c r="Q325">
        <f t="shared" si="66"/>
        <v>-7.9390322043631865E-3</v>
      </c>
      <c r="R325">
        <v>-0.35048332824822997</v>
      </c>
      <c r="S325">
        <v>-0.234678354625795</v>
      </c>
      <c r="T325">
        <v>0.73953423210575397</v>
      </c>
      <c r="U325">
        <v>1.71098265649317E-2</v>
      </c>
    </row>
    <row r="326" spans="2:21" x14ac:dyDescent="0.35">
      <c r="B326" s="6">
        <v>44894</v>
      </c>
      <c r="C326">
        <v>17.8612</v>
      </c>
      <c r="D326">
        <f t="shared" si="63"/>
        <v>-4.6528988559551452E-3</v>
      </c>
      <c r="E326">
        <f t="shared" si="57"/>
        <v>0.9953471011440449</v>
      </c>
      <c r="F326" s="7">
        <v>11983.1</v>
      </c>
      <c r="G326">
        <f t="shared" si="64"/>
        <v>-3.5694911291309691E-3</v>
      </c>
      <c r="H326">
        <f t="shared" si="58"/>
        <v>0.99643050887086904</v>
      </c>
      <c r="I326">
        <v>6.7409999999999997</v>
      </c>
      <c r="J326" s="12">
        <f t="shared" si="56"/>
        <v>6.7409999999999998E-2</v>
      </c>
      <c r="L326">
        <f t="shared" si="59"/>
        <v>-4.6528988559551452E-3</v>
      </c>
      <c r="M326">
        <f t="shared" si="65"/>
        <v>-4.6528988559551452E-3</v>
      </c>
      <c r="N326">
        <f t="shared" si="60"/>
        <v>-3.5694911291309691E-3</v>
      </c>
      <c r="O326">
        <f t="shared" si="61"/>
        <v>-2.1762725420909047E-2</v>
      </c>
      <c r="P326">
        <f t="shared" si="62"/>
        <v>-1.0834077268241761E-3</v>
      </c>
      <c r="Q326">
        <f t="shared" si="66"/>
        <v>-2.0679317694084869E-2</v>
      </c>
      <c r="R326">
        <v>-0.48225333451039598</v>
      </c>
      <c r="S326">
        <v>-0.30107449653457002</v>
      </c>
      <c r="T326">
        <v>-0.260469380907624</v>
      </c>
      <c r="U326">
        <v>1.7109826564953901E-2</v>
      </c>
    </row>
    <row r="327" spans="2:21" x14ac:dyDescent="0.35">
      <c r="B327" s="6">
        <v>44893</v>
      </c>
      <c r="C327">
        <v>17.944500000000001</v>
      </c>
      <c r="D327">
        <f t="shared" si="63"/>
        <v>6.9117354791002434E-3</v>
      </c>
      <c r="E327">
        <f t="shared" si="57"/>
        <v>1.0069117354791002</v>
      </c>
      <c r="F327" s="7">
        <v>12025.95</v>
      </c>
      <c r="G327">
        <f t="shared" si="64"/>
        <v>6.8754312436852096E-3</v>
      </c>
      <c r="H327">
        <f t="shared" si="58"/>
        <v>1.0068754312436852</v>
      </c>
      <c r="I327">
        <v>6.7140000000000004</v>
      </c>
      <c r="J327" s="12">
        <f t="shared" si="56"/>
        <v>6.7140000000000005E-2</v>
      </c>
      <c r="L327">
        <f t="shared" si="59"/>
        <v>6.9117354791002434E-3</v>
      </c>
      <c r="M327" t="str">
        <f t="shared" si="65"/>
        <v/>
      </c>
      <c r="N327">
        <f t="shared" si="60"/>
        <v>6.8754312436852096E-3</v>
      </c>
      <c r="O327">
        <f t="shared" si="61"/>
        <v>-4.4426527101535558E-2</v>
      </c>
      <c r="P327">
        <f t="shared" si="62"/>
        <v>3.6304235415033845E-5</v>
      </c>
      <c r="Q327">
        <f t="shared" si="66"/>
        <v>-4.4462831336950587E-2</v>
      </c>
      <c r="R327">
        <v>0.35864637920228798</v>
      </c>
      <c r="S327">
        <v>0.85901577332436796</v>
      </c>
      <c r="T327">
        <v>-0.45602909769293398</v>
      </c>
      <c r="U327">
        <v>5.1338262580635799E-2</v>
      </c>
    </row>
    <row r="328" spans="2:21" x14ac:dyDescent="0.35">
      <c r="B328" s="6">
        <v>44890</v>
      </c>
      <c r="C328">
        <v>17.820900000000002</v>
      </c>
      <c r="D328">
        <f t="shared" si="63"/>
        <v>3.800511683592394E-3</v>
      </c>
      <c r="E328">
        <f t="shared" si="57"/>
        <v>1.0038005116835924</v>
      </c>
      <c r="F328" s="7">
        <v>11943.55</v>
      </c>
      <c r="G328">
        <f t="shared" si="64"/>
        <v>8.9104775004545961E-3</v>
      </c>
      <c r="H328">
        <f t="shared" si="58"/>
        <v>1.0089104775004547</v>
      </c>
      <c r="I328">
        <v>6.718</v>
      </c>
      <c r="J328" s="12">
        <f t="shared" si="56"/>
        <v>6.7180000000000004E-2</v>
      </c>
      <c r="L328">
        <f t="shared" si="59"/>
        <v>3.800511683592394E-3</v>
      </c>
      <c r="M328" t="str">
        <f t="shared" si="65"/>
        <v/>
      </c>
      <c r="N328">
        <f t="shared" si="60"/>
        <v>8.9104775004545961E-3</v>
      </c>
      <c r="O328">
        <f t="shared" si="61"/>
        <v>-1.3309314881339306E-2</v>
      </c>
      <c r="P328">
        <f t="shared" si="62"/>
        <v>-5.1099658168622022E-3</v>
      </c>
      <c r="Q328">
        <f t="shared" si="66"/>
        <v>-8.1993490644771041E-3</v>
      </c>
      <c r="R328">
        <v>-4.4759169304298102E-2</v>
      </c>
      <c r="S328">
        <v>1.0400455038581899</v>
      </c>
      <c r="T328">
        <v>-0.75036484517195801</v>
      </c>
      <c r="U328">
        <v>1.71098265649317E-2</v>
      </c>
    </row>
    <row r="329" spans="2:21" x14ac:dyDescent="0.35">
      <c r="B329" s="6">
        <v>44889</v>
      </c>
      <c r="C329">
        <v>17.753299999999999</v>
      </c>
      <c r="D329">
        <f t="shared" si="63"/>
        <v>4.1486692059197767E-3</v>
      </c>
      <c r="E329">
        <f t="shared" si="57"/>
        <v>1.0041486692059198</v>
      </c>
      <c r="F329" s="7">
        <v>11837.6</v>
      </c>
      <c r="G329">
        <f t="shared" si="64"/>
        <v>4.0122282723730378E-3</v>
      </c>
      <c r="H329">
        <f t="shared" si="58"/>
        <v>1.0040122282723731</v>
      </c>
      <c r="I329">
        <v>6.7210000000000001</v>
      </c>
      <c r="J329" s="12">
        <f t="shared" si="56"/>
        <v>6.7210000000000006E-2</v>
      </c>
      <c r="L329">
        <f t="shared" si="59"/>
        <v>4.1486692059197767E-3</v>
      </c>
      <c r="M329" t="str">
        <f t="shared" si="65"/>
        <v/>
      </c>
      <c r="N329">
        <f t="shared" si="60"/>
        <v>4.0122282723730378E-3</v>
      </c>
      <c r="O329">
        <f t="shared" si="61"/>
        <v>-1.2961157359011924E-2</v>
      </c>
      <c r="P329">
        <f t="shared" si="62"/>
        <v>1.3644093354673887E-4</v>
      </c>
      <c r="Q329">
        <f t="shared" si="66"/>
        <v>-1.3097598292558663E-2</v>
      </c>
      <c r="R329">
        <v>-0.39018973503262</v>
      </c>
      <c r="S329">
        <v>0.477544098409655</v>
      </c>
      <c r="T329">
        <v>-0.77577063438886196</v>
      </c>
      <c r="U329">
        <v>1.71098265649317E-2</v>
      </c>
    </row>
    <row r="330" spans="2:21" x14ac:dyDescent="0.35">
      <c r="B330" s="6">
        <v>44888</v>
      </c>
      <c r="C330">
        <v>17.6798</v>
      </c>
      <c r="D330">
        <f t="shared" si="63"/>
        <v>4.2397923213033798E-3</v>
      </c>
      <c r="E330">
        <f t="shared" si="57"/>
        <v>1.0042397923213033</v>
      </c>
      <c r="F330" s="7">
        <v>11790.2</v>
      </c>
      <c r="G330">
        <f t="shared" si="64"/>
        <v>2.3479222343266702E-3</v>
      </c>
      <c r="H330">
        <f t="shared" si="58"/>
        <v>1.0023479222343266</v>
      </c>
      <c r="I330">
        <v>6.7789999999999999</v>
      </c>
      <c r="J330" s="12">
        <f t="shared" ref="J330:J393" si="67">I330/100</f>
        <v>6.7790000000000003E-2</v>
      </c>
      <c r="L330">
        <f t="shared" si="59"/>
        <v>4.2397923213033798E-3</v>
      </c>
      <c r="M330" t="str">
        <f t="shared" si="65"/>
        <v/>
      </c>
      <c r="N330">
        <f t="shared" si="60"/>
        <v>2.3479222343266702E-3</v>
      </c>
      <c r="O330">
        <f t="shared" si="61"/>
        <v>-1.2842250454048122E-2</v>
      </c>
      <c r="P330">
        <f t="shared" si="62"/>
        <v>1.8918700869767096E-3</v>
      </c>
      <c r="Q330">
        <f t="shared" si="66"/>
        <v>-1.4734120541024831E-2</v>
      </c>
      <c r="R330">
        <v>0.62166266813539195</v>
      </c>
      <c r="S330">
        <v>0.64705453052571504</v>
      </c>
      <c r="T330">
        <v>0.24234479797362601</v>
      </c>
      <c r="U330">
        <v>1.70820427753515E-2</v>
      </c>
    </row>
    <row r="331" spans="2:21" x14ac:dyDescent="0.35">
      <c r="B331" s="6">
        <v>44887</v>
      </c>
      <c r="C331">
        <v>17.605</v>
      </c>
      <c r="D331">
        <f t="shared" si="63"/>
        <v>2.8726253062222439E-3</v>
      </c>
      <c r="E331">
        <f t="shared" si="57"/>
        <v>1.0028726253062223</v>
      </c>
      <c r="F331" s="7">
        <v>11762.55</v>
      </c>
      <c r="G331">
        <f t="shared" si="64"/>
        <v>3.6623681921997822E-3</v>
      </c>
      <c r="H331">
        <f t="shared" si="58"/>
        <v>1.0036623681921997</v>
      </c>
      <c r="I331">
        <v>6.7720000000000002</v>
      </c>
      <c r="J331" s="12">
        <f t="shared" si="67"/>
        <v>6.7720000000000002E-2</v>
      </c>
      <c r="L331">
        <f t="shared" si="59"/>
        <v>2.8726253062222439E-3</v>
      </c>
      <c r="M331" t="str">
        <f t="shared" si="65"/>
        <v/>
      </c>
      <c r="N331">
        <f t="shared" si="60"/>
        <v>3.6623681921997822E-3</v>
      </c>
      <c r="O331">
        <f t="shared" si="61"/>
        <v>-1.4209417469107056E-2</v>
      </c>
      <c r="P331">
        <f t="shared" si="62"/>
        <v>-7.8974288597753826E-4</v>
      </c>
      <c r="Q331">
        <f t="shared" si="66"/>
        <v>-1.3419674583129516E-2</v>
      </c>
      <c r="R331">
        <v>-0.38290735043552399</v>
      </c>
      <c r="S331">
        <v>0.156968636465837</v>
      </c>
      <c r="T331">
        <v>0.28909241934687002</v>
      </c>
      <c r="U331">
        <v>1.7082042775329299E-2</v>
      </c>
    </row>
    <row r="332" spans="2:21" x14ac:dyDescent="0.35">
      <c r="B332" s="6">
        <v>44886</v>
      </c>
      <c r="C332">
        <v>17.554500000000001</v>
      </c>
      <c r="D332">
        <f t="shared" si="63"/>
        <v>-2.526072790106108E-3</v>
      </c>
      <c r="E332">
        <f t="shared" si="57"/>
        <v>0.99747392720989392</v>
      </c>
      <c r="F332" s="7">
        <v>11719.55</v>
      </c>
      <c r="G332">
        <f t="shared" si="64"/>
        <v>-3.4130420874167806E-5</v>
      </c>
      <c r="H332">
        <f t="shared" si="58"/>
        <v>0.99996586957912581</v>
      </c>
      <c r="I332">
        <v>6.7770000000000001</v>
      </c>
      <c r="J332" s="12">
        <f t="shared" si="67"/>
        <v>6.7769999999999997E-2</v>
      </c>
      <c r="L332">
        <f t="shared" si="59"/>
        <v>-2.526072790106108E-3</v>
      </c>
      <c r="M332">
        <f t="shared" si="65"/>
        <v>-2.526072790106108E-3</v>
      </c>
      <c r="N332">
        <f t="shared" si="60"/>
        <v>-3.4130420874167806E-5</v>
      </c>
      <c r="O332">
        <f t="shared" si="61"/>
        <v>-5.3780955500134009E-2</v>
      </c>
      <c r="P332">
        <f t="shared" si="62"/>
        <v>-2.4919423692319402E-3</v>
      </c>
      <c r="Q332">
        <f t="shared" si="66"/>
        <v>-5.1289013130902068E-2</v>
      </c>
      <c r="R332">
        <v>0.20317417604864799</v>
      </c>
      <c r="S332">
        <v>0.25097272515275398</v>
      </c>
      <c r="T332">
        <v>6.4953232843434294E-2</v>
      </c>
      <c r="U332">
        <v>5.1254882710027899E-2</v>
      </c>
    </row>
    <row r="333" spans="2:21" x14ac:dyDescent="0.35">
      <c r="B333" s="6">
        <v>44883</v>
      </c>
      <c r="C333">
        <v>17.5989</v>
      </c>
      <c r="D333">
        <f t="shared" si="63"/>
        <v>-2.1398881461068046E-3</v>
      </c>
      <c r="E333">
        <f t="shared" si="57"/>
        <v>0.99786011185389323</v>
      </c>
      <c r="F333" s="7">
        <v>11719.95</v>
      </c>
      <c r="G333">
        <f t="shared" si="64"/>
        <v>-4.0107347160134848E-3</v>
      </c>
      <c r="H333">
        <f t="shared" si="58"/>
        <v>0.99598926528398657</v>
      </c>
      <c r="I333">
        <v>6.718</v>
      </c>
      <c r="J333" s="12">
        <f t="shared" si="67"/>
        <v>6.7180000000000004E-2</v>
      </c>
      <c r="L333">
        <f t="shared" si="59"/>
        <v>-2.1398881461068046E-3</v>
      </c>
      <c r="M333">
        <f t="shared" si="65"/>
        <v>-2.1398881461068046E-3</v>
      </c>
      <c r="N333">
        <f t="shared" si="60"/>
        <v>-4.0107347160134848E-3</v>
      </c>
      <c r="O333">
        <f t="shared" si="61"/>
        <v>-1.9221930921458304E-2</v>
      </c>
      <c r="P333">
        <f t="shared" si="62"/>
        <v>1.8708465699066802E-3</v>
      </c>
      <c r="Q333">
        <f t="shared" si="66"/>
        <v>-2.1092777491364983E-2</v>
      </c>
      <c r="R333">
        <v>2.2024156218081199E-2</v>
      </c>
      <c r="S333">
        <v>-5.02226249567084E-2</v>
      </c>
      <c r="T333">
        <v>-0.51049549551000994</v>
      </c>
      <c r="U333">
        <v>1.70820427753515E-2</v>
      </c>
    </row>
    <row r="334" spans="2:21" x14ac:dyDescent="0.35">
      <c r="B334" s="6">
        <v>44882</v>
      </c>
      <c r="C334">
        <v>17.636600000000001</v>
      </c>
      <c r="D334">
        <f t="shared" si="63"/>
        <v>-4.1588100691798066E-3</v>
      </c>
      <c r="E334">
        <f t="shared" si="57"/>
        <v>0.99584118993082016</v>
      </c>
      <c r="F334" s="7">
        <v>11767.05</v>
      </c>
      <c r="G334">
        <f t="shared" si="64"/>
        <v>-4.1978385564632476E-3</v>
      </c>
      <c r="H334">
        <f t="shared" si="58"/>
        <v>0.99580216144353673</v>
      </c>
      <c r="I334">
        <v>6.7110000000000003</v>
      </c>
      <c r="J334" s="12">
        <f t="shared" si="67"/>
        <v>6.7110000000000003E-2</v>
      </c>
      <c r="L334">
        <f t="shared" si="59"/>
        <v>-4.1588100691798066E-3</v>
      </c>
      <c r="M334">
        <f t="shared" si="65"/>
        <v>-4.1588100691798066E-3</v>
      </c>
      <c r="N334">
        <f t="shared" si="60"/>
        <v>-4.1978385564632476E-3</v>
      </c>
      <c r="O334">
        <f t="shared" si="61"/>
        <v>-2.1240852844531307E-2</v>
      </c>
      <c r="P334">
        <f t="shared" si="62"/>
        <v>3.9028487283441007E-5</v>
      </c>
      <c r="Q334">
        <f t="shared" si="66"/>
        <v>-2.127988133181475E-2</v>
      </c>
      <c r="R334">
        <v>0.17349989724515499</v>
      </c>
      <c r="S334">
        <v>0.131435529431045</v>
      </c>
      <c r="T334">
        <v>0.128787075810322</v>
      </c>
      <c r="U334">
        <v>1.70820427753515E-2</v>
      </c>
    </row>
    <row r="335" spans="2:21" x14ac:dyDescent="0.35">
      <c r="B335" s="6">
        <v>44881</v>
      </c>
      <c r="C335">
        <v>17.710100000000001</v>
      </c>
      <c r="D335">
        <f t="shared" si="63"/>
        <v>-2.7235451093918011E-3</v>
      </c>
      <c r="E335">
        <f t="shared" si="57"/>
        <v>0.99727645489060823</v>
      </c>
      <c r="F335" s="7">
        <v>11816.55</v>
      </c>
      <c r="G335">
        <f t="shared" si="64"/>
        <v>-6.0494261633356836E-3</v>
      </c>
      <c r="H335">
        <f t="shared" si="58"/>
        <v>0.9939505738366643</v>
      </c>
      <c r="I335">
        <v>6.819</v>
      </c>
      <c r="J335" s="12">
        <f t="shared" si="67"/>
        <v>6.8190000000000001E-2</v>
      </c>
      <c r="L335">
        <f t="shared" si="59"/>
        <v>-2.7235451093918011E-3</v>
      </c>
      <c r="M335">
        <f t="shared" si="65"/>
        <v>-2.7235451093918011E-3</v>
      </c>
      <c r="N335">
        <f t="shared" si="60"/>
        <v>-6.0494261633356836E-3</v>
      </c>
      <c r="O335">
        <f t="shared" si="61"/>
        <v>-1.99059049849034E-2</v>
      </c>
      <c r="P335">
        <f t="shared" si="62"/>
        <v>3.3258810539438825E-3</v>
      </c>
      <c r="Q335">
        <f t="shared" si="66"/>
        <v>-2.3231786038847284E-2</v>
      </c>
      <c r="R335">
        <v>0.404538407817778</v>
      </c>
      <c r="S335">
        <v>-0.109062628594325</v>
      </c>
      <c r="T335">
        <v>-0.26054308801979298</v>
      </c>
      <c r="U335">
        <v>1.7182359875511598E-2</v>
      </c>
    </row>
    <row r="336" spans="2:21" x14ac:dyDescent="0.35">
      <c r="B336" s="6">
        <v>44880</v>
      </c>
      <c r="C336">
        <v>17.758400000000002</v>
      </c>
      <c r="D336">
        <f t="shared" si="63"/>
        <v>-2.3510497743947012E-3</v>
      </c>
      <c r="E336">
        <f t="shared" si="57"/>
        <v>0.99764895022560529</v>
      </c>
      <c r="F336" s="7">
        <v>11888.25</v>
      </c>
      <c r="G336">
        <f t="shared" si="64"/>
        <v>-4.4992295302939488E-4</v>
      </c>
      <c r="H336">
        <f t="shared" si="58"/>
        <v>0.99955007704697063</v>
      </c>
      <c r="I336">
        <v>6.74</v>
      </c>
      <c r="J336" s="12">
        <f t="shared" si="67"/>
        <v>6.7400000000000002E-2</v>
      </c>
      <c r="L336">
        <f t="shared" si="59"/>
        <v>-2.3510497743947012E-3</v>
      </c>
      <c r="M336">
        <f t="shared" si="65"/>
        <v>-2.3510497743947012E-3</v>
      </c>
      <c r="N336">
        <f t="shared" si="60"/>
        <v>-4.4992295302939488E-4</v>
      </c>
      <c r="O336">
        <f t="shared" si="61"/>
        <v>-1.95334096499063E-2</v>
      </c>
      <c r="P336">
        <f t="shared" si="62"/>
        <v>-1.9011268213653062E-3</v>
      </c>
      <c r="Q336">
        <f t="shared" si="66"/>
        <v>-1.7632282828540992E-2</v>
      </c>
      <c r="R336">
        <v>-0.276670396099088</v>
      </c>
      <c r="S336">
        <v>0.40514346291879999</v>
      </c>
      <c r="T336">
        <v>0.20382164352812401</v>
      </c>
      <c r="U336">
        <v>1.7182359875511598E-2</v>
      </c>
    </row>
    <row r="337" spans="2:21" x14ac:dyDescent="0.35">
      <c r="B337" s="6">
        <v>44879</v>
      </c>
      <c r="C337">
        <v>17.8002</v>
      </c>
      <c r="D337">
        <f t="shared" si="63"/>
        <v>2.6407684227667671E-4</v>
      </c>
      <c r="E337">
        <f t="shared" si="57"/>
        <v>1.0002640768422766</v>
      </c>
      <c r="F337" s="7">
        <v>11893.6</v>
      </c>
      <c r="G337">
        <f t="shared" si="64"/>
        <v>-4.1610363682312475E-4</v>
      </c>
      <c r="H337">
        <f t="shared" si="58"/>
        <v>0.9995838963631769</v>
      </c>
      <c r="I337">
        <v>6.92</v>
      </c>
      <c r="J337" s="12">
        <f t="shared" si="67"/>
        <v>6.9199999999999998E-2</v>
      </c>
      <c r="L337">
        <f t="shared" si="59"/>
        <v>2.6407684227667671E-4</v>
      </c>
      <c r="M337" t="str">
        <f t="shared" si="65"/>
        <v/>
      </c>
      <c r="N337">
        <f t="shared" si="60"/>
        <v>-4.1610363682312475E-4</v>
      </c>
      <c r="O337">
        <f t="shared" si="61"/>
        <v>-5.1291860296226628E-2</v>
      </c>
      <c r="P337">
        <f t="shared" si="62"/>
        <v>6.8018047909980145E-4</v>
      </c>
      <c r="Q337">
        <f t="shared" si="66"/>
        <v>-5.1972040775326425E-2</v>
      </c>
      <c r="R337">
        <v>0.24359507016706899</v>
      </c>
      <c r="S337">
        <v>0.22553436102430399</v>
      </c>
      <c r="T337">
        <v>-0.41936698748814599</v>
      </c>
      <c r="U337">
        <v>5.1555937138503302E-2</v>
      </c>
    </row>
    <row r="338" spans="2:21" x14ac:dyDescent="0.35">
      <c r="B338" s="6">
        <v>44876</v>
      </c>
      <c r="C338">
        <v>17.795500000000001</v>
      </c>
      <c r="D338">
        <f t="shared" si="63"/>
        <v>-1.0951827101033428E-3</v>
      </c>
      <c r="E338">
        <f t="shared" si="57"/>
        <v>0.99890481728989666</v>
      </c>
      <c r="F338" s="7">
        <v>11898.55</v>
      </c>
      <c r="G338">
        <f t="shared" si="64"/>
        <v>1.3961020749146333E-3</v>
      </c>
      <c r="H338">
        <f t="shared" si="58"/>
        <v>1.0013961020749147</v>
      </c>
      <c r="I338">
        <v>6.7190000000000003</v>
      </c>
      <c r="J338" s="12">
        <f t="shared" si="67"/>
        <v>6.719E-2</v>
      </c>
      <c r="L338">
        <f t="shared" si="59"/>
        <v>-1.0951827101033428E-3</v>
      </c>
      <c r="M338">
        <f t="shared" si="65"/>
        <v>-1.0951827101033428E-3</v>
      </c>
      <c r="N338">
        <f t="shared" si="60"/>
        <v>1.3961020749146333E-3</v>
      </c>
      <c r="O338">
        <f t="shared" si="61"/>
        <v>-1.8277542585614943E-2</v>
      </c>
      <c r="P338">
        <f t="shared" si="62"/>
        <v>-2.4912847850179758E-3</v>
      </c>
      <c r="Q338">
        <f t="shared" si="66"/>
        <v>-1.5786257800596965E-2</v>
      </c>
      <c r="R338">
        <v>-0.52082894333475005</v>
      </c>
      <c r="S338">
        <v>-0.169935058868775</v>
      </c>
      <c r="T338">
        <v>-1.2458651903006399</v>
      </c>
      <c r="U338">
        <v>1.7182359875511598E-2</v>
      </c>
    </row>
    <row r="339" spans="2:21" x14ac:dyDescent="0.35">
      <c r="B339" s="6">
        <v>44875</v>
      </c>
      <c r="C339">
        <v>17.815000000000001</v>
      </c>
      <c r="D339">
        <f t="shared" si="63"/>
        <v>-9.2915299303690715E-3</v>
      </c>
      <c r="E339">
        <f t="shared" si="57"/>
        <v>0.99070847006963092</v>
      </c>
      <c r="F339" s="7">
        <v>11881.95</v>
      </c>
      <c r="G339">
        <f t="shared" si="64"/>
        <v>-9.1567752711079215E-3</v>
      </c>
      <c r="H339">
        <f t="shared" si="58"/>
        <v>0.99084322472889208</v>
      </c>
      <c r="I339">
        <v>6.8639999999999999</v>
      </c>
      <c r="J339" s="12">
        <f t="shared" si="67"/>
        <v>6.8639999999999993E-2</v>
      </c>
      <c r="L339">
        <f t="shared" si="59"/>
        <v>-9.2915299303690715E-3</v>
      </c>
      <c r="M339">
        <f t="shared" si="65"/>
        <v>-9.2915299303690715E-3</v>
      </c>
      <c r="N339">
        <f t="shared" si="60"/>
        <v>-9.1567752711079215E-3</v>
      </c>
      <c r="O339">
        <f t="shared" si="61"/>
        <v>-2.6473889805880668E-2</v>
      </c>
      <c r="P339">
        <f t="shared" si="62"/>
        <v>-1.3475465926114996E-4</v>
      </c>
      <c r="Q339">
        <f t="shared" si="66"/>
        <v>-2.6339135146619522E-2</v>
      </c>
      <c r="R339">
        <v>-0.40635336805778799</v>
      </c>
      <c r="S339">
        <v>0.25321463044780701</v>
      </c>
      <c r="T339">
        <v>-0.29502735131327101</v>
      </c>
      <c r="U339">
        <v>1.7182359875511598E-2</v>
      </c>
    </row>
    <row r="340" spans="2:21" x14ac:dyDescent="0.35">
      <c r="B340" s="6">
        <v>44874</v>
      </c>
      <c r="C340">
        <v>17.981300000000001</v>
      </c>
      <c r="D340">
        <f t="shared" si="63"/>
        <v>-3.6194311713834619E-3</v>
      </c>
      <c r="E340">
        <f t="shared" si="57"/>
        <v>0.99638056882861659</v>
      </c>
      <c r="F340" s="7">
        <v>11991.25</v>
      </c>
      <c r="G340">
        <f t="shared" si="64"/>
        <v>-6.2185067353160185E-3</v>
      </c>
      <c r="H340">
        <f t="shared" si="58"/>
        <v>0.99378149326468401</v>
      </c>
      <c r="I340">
        <v>6.899</v>
      </c>
      <c r="J340" s="12">
        <f t="shared" si="67"/>
        <v>6.8989999999999996E-2</v>
      </c>
      <c r="L340">
        <f t="shared" si="59"/>
        <v>-3.6194311713834619E-3</v>
      </c>
      <c r="M340">
        <f t="shared" si="65"/>
        <v>-3.6194311713834619E-3</v>
      </c>
      <c r="N340">
        <f t="shared" si="60"/>
        <v>-6.2185067353160185E-3</v>
      </c>
      <c r="O340">
        <f t="shared" si="61"/>
        <v>-3.7955206986647463E-2</v>
      </c>
      <c r="P340">
        <f t="shared" si="62"/>
        <v>2.5990755639325566E-3</v>
      </c>
      <c r="Q340">
        <f t="shared" si="66"/>
        <v>-4.0554282550580023E-2</v>
      </c>
      <c r="R340">
        <v>0.53033387919769703</v>
      </c>
      <c r="S340">
        <v>-0.159897184291036</v>
      </c>
      <c r="T340">
        <v>0.62345870007307602</v>
      </c>
      <c r="U340">
        <v>3.4335775815264001E-2</v>
      </c>
    </row>
    <row r="341" spans="2:21" x14ac:dyDescent="0.35">
      <c r="B341" s="6">
        <v>44872</v>
      </c>
      <c r="C341">
        <v>18.046500000000002</v>
      </c>
      <c r="D341">
        <f t="shared" si="63"/>
        <v>6.4764725425104017E-3</v>
      </c>
      <c r="E341">
        <f t="shared" si="57"/>
        <v>1.0064764725425104</v>
      </c>
      <c r="F341" s="7">
        <v>12066.05</v>
      </c>
      <c r="G341">
        <f t="shared" si="64"/>
        <v>7.3115671627195641E-3</v>
      </c>
      <c r="H341">
        <f t="shared" si="58"/>
        <v>1.0073115671627195</v>
      </c>
      <c r="I341">
        <v>6.9029999999999996</v>
      </c>
      <c r="J341" s="12">
        <f t="shared" si="67"/>
        <v>6.9029999999999994E-2</v>
      </c>
      <c r="L341">
        <f t="shared" si="59"/>
        <v>6.4764725425104017E-3</v>
      </c>
      <c r="M341" t="str">
        <f t="shared" si="65"/>
        <v/>
      </c>
      <c r="N341">
        <f t="shared" si="60"/>
        <v>7.3115671627195641E-3</v>
      </c>
      <c r="O341">
        <f t="shared" si="61"/>
        <v>-4.5031611972995399E-2</v>
      </c>
      <c r="P341">
        <f t="shared" si="62"/>
        <v>-8.3509462020916244E-4</v>
      </c>
      <c r="Q341">
        <f t="shared" si="66"/>
        <v>-4.4196517352786235E-2</v>
      </c>
      <c r="R341">
        <v>-2.8737030955472399E-2</v>
      </c>
      <c r="S341">
        <v>0.76851635598274004</v>
      </c>
      <c r="T341">
        <v>0.37911864996655897</v>
      </c>
      <c r="U341">
        <v>5.15080845155058E-2</v>
      </c>
    </row>
    <row r="342" spans="2:21" x14ac:dyDescent="0.35">
      <c r="B342" s="6">
        <v>44869</v>
      </c>
      <c r="C342">
        <v>17.93</v>
      </c>
      <c r="D342">
        <f t="shared" si="63"/>
        <v>-6.4117755845063777E-4</v>
      </c>
      <c r="E342">
        <f t="shared" si="57"/>
        <v>0.99935882244154939</v>
      </c>
      <c r="F342" s="7">
        <v>11978.15</v>
      </c>
      <c r="G342">
        <f t="shared" si="64"/>
        <v>-5.5085153857760861E-4</v>
      </c>
      <c r="H342">
        <f t="shared" si="58"/>
        <v>0.99944914846142241</v>
      </c>
      <c r="I342">
        <v>6.9</v>
      </c>
      <c r="J342" s="12">
        <f t="shared" si="67"/>
        <v>6.9000000000000006E-2</v>
      </c>
      <c r="L342">
        <f t="shared" si="59"/>
        <v>-6.4117755845063777E-4</v>
      </c>
      <c r="M342">
        <f t="shared" si="65"/>
        <v>-6.4117755845063777E-4</v>
      </c>
      <c r="N342">
        <f t="shared" si="60"/>
        <v>-5.5085153857760861E-4</v>
      </c>
      <c r="O342">
        <f t="shared" si="61"/>
        <v>-1.7807592037159335E-2</v>
      </c>
      <c r="P342">
        <f t="shared" si="62"/>
        <v>-9.0326019873029169E-5</v>
      </c>
      <c r="Q342">
        <f t="shared" si="66"/>
        <v>-1.7717266017286307E-2</v>
      </c>
      <c r="R342">
        <v>0.10327489144483799</v>
      </c>
      <c r="S342">
        <v>0.61835043591598204</v>
      </c>
      <c r="T342">
        <v>0.640739257777168</v>
      </c>
      <c r="U342">
        <v>1.7166414478708699E-2</v>
      </c>
    </row>
    <row r="343" spans="2:21" x14ac:dyDescent="0.35">
      <c r="B343" s="6">
        <v>44868</v>
      </c>
      <c r="C343">
        <v>17.941500000000001</v>
      </c>
      <c r="D343">
        <f t="shared" si="63"/>
        <v>4.4041689794291681E-4</v>
      </c>
      <c r="E343">
        <f t="shared" si="57"/>
        <v>1.0004404168979428</v>
      </c>
      <c r="F343" s="7">
        <v>11984.75</v>
      </c>
      <c r="G343">
        <f t="shared" si="64"/>
        <v>1.594963261494867E-3</v>
      </c>
      <c r="H343">
        <f t="shared" si="58"/>
        <v>1.0015949632614949</v>
      </c>
      <c r="I343">
        <v>6.9119999999999999</v>
      </c>
      <c r="J343" s="12">
        <f t="shared" si="67"/>
        <v>6.9120000000000001E-2</v>
      </c>
      <c r="L343">
        <f t="shared" si="59"/>
        <v>4.4041689794291681E-4</v>
      </c>
      <c r="M343" t="str">
        <f t="shared" si="65"/>
        <v/>
      </c>
      <c r="N343">
        <f t="shared" si="60"/>
        <v>1.594963261494867E-3</v>
      </c>
      <c r="O343">
        <f t="shared" si="61"/>
        <v>-1.6725997580765782E-2</v>
      </c>
      <c r="P343">
        <f t="shared" si="62"/>
        <v>-1.1545463635519503E-3</v>
      </c>
      <c r="Q343">
        <f t="shared" si="66"/>
        <v>-1.5571451217213832E-2</v>
      </c>
      <c r="R343">
        <v>0.38927785339453203</v>
      </c>
      <c r="S343">
        <v>0.27839664710864698</v>
      </c>
      <c r="T343">
        <v>0.38283761397364102</v>
      </c>
      <c r="U343">
        <v>1.7166414478708699E-2</v>
      </c>
    </row>
    <row r="344" spans="2:21" x14ac:dyDescent="0.35">
      <c r="B344" s="6">
        <v>44867</v>
      </c>
      <c r="C344">
        <v>17.933599999999998</v>
      </c>
      <c r="D344">
        <f t="shared" si="63"/>
        <v>-1.8161666059878807E-3</v>
      </c>
      <c r="E344">
        <f t="shared" si="57"/>
        <v>0.99818383339401207</v>
      </c>
      <c r="F344" s="7">
        <v>11965.65</v>
      </c>
      <c r="G344">
        <f t="shared" si="64"/>
        <v>-1.8802058254028978E-4</v>
      </c>
      <c r="H344">
        <f t="shared" si="58"/>
        <v>0.9998119794174597</v>
      </c>
      <c r="I344">
        <v>6.8659999999999997</v>
      </c>
      <c r="J344" s="12">
        <f t="shared" si="67"/>
        <v>6.8659999999999999E-2</v>
      </c>
      <c r="L344">
        <f t="shared" si="59"/>
        <v>-1.8161666059878807E-3</v>
      </c>
      <c r="M344">
        <f t="shared" si="65"/>
        <v>-1.8161666059878807E-3</v>
      </c>
      <c r="N344">
        <f t="shared" si="60"/>
        <v>-1.8802058254028978E-4</v>
      </c>
      <c r="O344">
        <f t="shared" si="61"/>
        <v>-1.8800429249281582E-2</v>
      </c>
      <c r="P344">
        <f t="shared" si="62"/>
        <v>-1.6281460234475909E-3</v>
      </c>
      <c r="Q344">
        <f t="shared" si="66"/>
        <v>-1.717228322583399E-2</v>
      </c>
      <c r="R344">
        <v>0.37154660834002301</v>
      </c>
      <c r="S344">
        <v>0.18480661549265001</v>
      </c>
      <c r="T344">
        <v>0.148174725182559</v>
      </c>
      <c r="U344">
        <v>1.69842626432937E-2</v>
      </c>
    </row>
    <row r="345" spans="2:21" x14ac:dyDescent="0.35">
      <c r="B345" s="6">
        <v>44866</v>
      </c>
      <c r="C345">
        <v>17.966200000000001</v>
      </c>
      <c r="D345">
        <f t="shared" si="63"/>
        <v>8.3784462736541665E-3</v>
      </c>
      <c r="E345">
        <f t="shared" si="57"/>
        <v>1.0083784462736542</v>
      </c>
      <c r="F345" s="7">
        <v>11967.9</v>
      </c>
      <c r="G345">
        <f t="shared" si="64"/>
        <v>8.3697242042137521E-3</v>
      </c>
      <c r="H345">
        <f t="shared" si="58"/>
        <v>1.0083697242042138</v>
      </c>
      <c r="I345">
        <v>6.86</v>
      </c>
      <c r="J345" s="12">
        <f t="shared" si="67"/>
        <v>6.8600000000000008E-2</v>
      </c>
      <c r="L345">
        <f t="shared" si="59"/>
        <v>8.3784462736541665E-3</v>
      </c>
      <c r="M345" t="str">
        <f t="shared" si="65"/>
        <v/>
      </c>
      <c r="N345">
        <f t="shared" si="60"/>
        <v>8.3697242042137521E-3</v>
      </c>
      <c r="O345">
        <f t="shared" si="61"/>
        <v>-8.605816369661734E-3</v>
      </c>
      <c r="P345">
        <f t="shared" si="62"/>
        <v>8.7220694404144261E-6</v>
      </c>
      <c r="Q345">
        <f t="shared" si="66"/>
        <v>-8.6145384391021484E-3</v>
      </c>
      <c r="R345">
        <v>-0.83246707163300304</v>
      </c>
      <c r="S345">
        <v>-1.9584187360444101E-2</v>
      </c>
      <c r="T345">
        <v>-0.30735658293326001</v>
      </c>
      <c r="U345">
        <v>1.6984262643315901E-2</v>
      </c>
    </row>
    <row r="346" spans="2:21" x14ac:dyDescent="0.35">
      <c r="B346" s="6">
        <v>44865</v>
      </c>
      <c r="C346">
        <v>17.816299999999998</v>
      </c>
      <c r="D346">
        <f t="shared" si="63"/>
        <v>1.2823005990531672E-2</v>
      </c>
      <c r="E346">
        <f t="shared" si="57"/>
        <v>1.0128230059905317</v>
      </c>
      <c r="F346" s="7">
        <v>11868.15</v>
      </c>
      <c r="G346">
        <f t="shared" si="64"/>
        <v>1.2941322163499167E-2</v>
      </c>
      <c r="H346">
        <f t="shared" si="58"/>
        <v>1.0129413221634991</v>
      </c>
      <c r="I346">
        <v>6.8140000000000001</v>
      </c>
      <c r="J346" s="12">
        <f t="shared" si="67"/>
        <v>6.8140000000000006E-2</v>
      </c>
      <c r="L346">
        <f t="shared" si="59"/>
        <v>1.2823005990531672E-2</v>
      </c>
      <c r="M346" t="str">
        <f t="shared" si="65"/>
        <v/>
      </c>
      <c r="N346">
        <f t="shared" si="60"/>
        <v>1.2941322163499167E-2</v>
      </c>
      <c r="O346">
        <f t="shared" si="61"/>
        <v>-3.8138436384665325E-2</v>
      </c>
      <c r="P346">
        <f t="shared" si="62"/>
        <v>-1.1831617296749475E-4</v>
      </c>
      <c r="Q346">
        <f t="shared" si="66"/>
        <v>-3.802012021169783E-2</v>
      </c>
      <c r="R346">
        <v>-0.59973864675080302</v>
      </c>
      <c r="S346">
        <v>-0.76008840812322698</v>
      </c>
      <c r="T346">
        <v>3.1895670099935103E-2</v>
      </c>
      <c r="U346">
        <v>5.0961442375197001E-2</v>
      </c>
    </row>
    <row r="347" spans="2:21" x14ac:dyDescent="0.35">
      <c r="B347" s="6">
        <v>44862</v>
      </c>
      <c r="C347">
        <v>17.589300000000001</v>
      </c>
      <c r="D347">
        <f t="shared" si="63"/>
        <v>-6.8499821663964462E-3</v>
      </c>
      <c r="E347">
        <f t="shared" si="57"/>
        <v>0.99315001783360357</v>
      </c>
      <c r="F347" s="7">
        <v>11715.55</v>
      </c>
      <c r="G347">
        <f t="shared" si="64"/>
        <v>-6.4873554373314525E-3</v>
      </c>
      <c r="H347">
        <f t="shared" si="58"/>
        <v>0.99351264456266852</v>
      </c>
      <c r="I347">
        <v>6.7990000000000004</v>
      </c>
      <c r="J347" s="12">
        <f t="shared" si="67"/>
        <v>6.7990000000000009E-2</v>
      </c>
      <c r="L347">
        <f t="shared" si="59"/>
        <v>-6.8499821663964462E-3</v>
      </c>
      <c r="M347">
        <f t="shared" si="65"/>
        <v>-6.8499821663964462E-3</v>
      </c>
      <c r="N347">
        <f t="shared" si="60"/>
        <v>-6.4873554373314525E-3</v>
      </c>
      <c r="O347">
        <f t="shared" si="61"/>
        <v>-2.3834244809690146E-2</v>
      </c>
      <c r="P347">
        <f t="shared" si="62"/>
        <v>-3.6262672906499371E-4</v>
      </c>
      <c r="Q347">
        <f t="shared" si="66"/>
        <v>-2.3471618080625152E-2</v>
      </c>
      <c r="R347">
        <v>-0.52540953614550501</v>
      </c>
      <c r="S347">
        <v>0.38436430619353001</v>
      </c>
      <c r="T347">
        <v>-6.1204876364151499E-2</v>
      </c>
      <c r="U347">
        <v>1.69842626432937E-2</v>
      </c>
    </row>
    <row r="348" spans="2:21" x14ac:dyDescent="0.35">
      <c r="B348" s="6">
        <v>44861</v>
      </c>
      <c r="C348">
        <v>17.7102</v>
      </c>
      <c r="D348">
        <f t="shared" si="63"/>
        <v>6.8045010041175111E-3</v>
      </c>
      <c r="E348">
        <f t="shared" si="57"/>
        <v>1.0068045010041176</v>
      </c>
      <c r="F348" s="7">
        <v>11791.8</v>
      </c>
      <c r="G348">
        <f t="shared" si="64"/>
        <v>6.2014515630934132E-3</v>
      </c>
      <c r="H348">
        <f t="shared" si="58"/>
        <v>1.0062014515630935</v>
      </c>
      <c r="I348">
        <v>6.7480000000000002</v>
      </c>
      <c r="J348" s="12">
        <f t="shared" si="67"/>
        <v>6.7479999999999998E-2</v>
      </c>
      <c r="L348">
        <f t="shared" si="59"/>
        <v>6.8045010041175111E-3</v>
      </c>
      <c r="M348" t="str">
        <f t="shared" si="65"/>
        <v/>
      </c>
      <c r="N348">
        <f t="shared" si="60"/>
        <v>6.2014515630934132E-3</v>
      </c>
      <c r="O348">
        <f t="shared" si="61"/>
        <v>-2.6944980541613192E-2</v>
      </c>
      <c r="P348">
        <f t="shared" si="62"/>
        <v>6.0304944102409792E-4</v>
      </c>
      <c r="Q348">
        <f t="shared" si="66"/>
        <v>-2.7548029982637289E-2</v>
      </c>
      <c r="R348">
        <v>-0.78847130850057101</v>
      </c>
      <c r="S348">
        <v>0.71450424898067399</v>
      </c>
      <c r="T348">
        <v>0.39839071363623202</v>
      </c>
      <c r="U348">
        <v>3.3749481545730702E-2</v>
      </c>
    </row>
    <row r="349" spans="2:21" x14ac:dyDescent="0.35">
      <c r="B349" s="6">
        <v>44859</v>
      </c>
      <c r="C349">
        <v>17.5901</v>
      </c>
      <c r="D349">
        <f t="shared" si="63"/>
        <v>7.6585433965998366E-3</v>
      </c>
      <c r="E349">
        <f t="shared" si="57"/>
        <v>1.0076585433965999</v>
      </c>
      <c r="F349" s="7">
        <v>11718.9</v>
      </c>
      <c r="G349">
        <f t="shared" si="64"/>
        <v>6.9616876116496392E-3</v>
      </c>
      <c r="H349">
        <f t="shared" si="58"/>
        <v>1.0069616876116496</v>
      </c>
      <c r="I349">
        <v>6.86</v>
      </c>
      <c r="J349" s="12">
        <f t="shared" si="67"/>
        <v>6.8600000000000008E-2</v>
      </c>
      <c r="L349">
        <f t="shared" si="59"/>
        <v>7.6585433965998366E-3</v>
      </c>
      <c r="M349" t="str">
        <f t="shared" si="65"/>
        <v/>
      </c>
      <c r="N349">
        <f t="shared" si="60"/>
        <v>6.9616876116496392E-3</v>
      </c>
      <c r="O349">
        <f t="shared" si="61"/>
        <v>-9.2147738320829641E-3</v>
      </c>
      <c r="P349">
        <f t="shared" si="62"/>
        <v>6.9685578495019742E-4</v>
      </c>
      <c r="Q349">
        <f t="shared" si="66"/>
        <v>-9.9116296170331623E-3</v>
      </c>
      <c r="R349">
        <v>-0.30810934265371698</v>
      </c>
      <c r="S349">
        <v>0.75058816600852596</v>
      </c>
      <c r="T349">
        <v>-0.16640538306709199</v>
      </c>
      <c r="U349">
        <v>1.6873317228682801E-2</v>
      </c>
    </row>
    <row r="350" spans="2:21" x14ac:dyDescent="0.35">
      <c r="B350" s="6">
        <v>44855</v>
      </c>
      <c r="C350">
        <v>17.4559</v>
      </c>
      <c r="D350">
        <f t="shared" si="63"/>
        <v>-3.459884557365578E-3</v>
      </c>
      <c r="E350">
        <f t="shared" si="57"/>
        <v>0.99654011544263443</v>
      </c>
      <c r="F350" s="7">
        <v>11637.6</v>
      </c>
      <c r="G350">
        <f t="shared" si="64"/>
        <v>-5.8731092513845144E-3</v>
      </c>
      <c r="H350">
        <f t="shared" si="58"/>
        <v>0.99412689074861549</v>
      </c>
      <c r="I350">
        <v>6.9269999999999996</v>
      </c>
      <c r="J350" s="12">
        <f t="shared" si="67"/>
        <v>6.9269999999999998E-2</v>
      </c>
      <c r="L350">
        <f t="shared" si="59"/>
        <v>-3.459884557365578E-3</v>
      </c>
      <c r="M350">
        <f t="shared" si="65"/>
        <v>-3.459884557365578E-3</v>
      </c>
      <c r="N350">
        <f t="shared" si="60"/>
        <v>-5.8731092513845144E-3</v>
      </c>
      <c r="O350">
        <f t="shared" si="61"/>
        <v>-2.0333201786048378E-2</v>
      </c>
      <c r="P350">
        <f t="shared" si="62"/>
        <v>2.4132246940189363E-3</v>
      </c>
      <c r="Q350">
        <f t="shared" si="66"/>
        <v>-2.2746426480067316E-2</v>
      </c>
      <c r="R350">
        <v>-0.41534705963712798</v>
      </c>
      <c r="S350">
        <v>0.29543496473172198</v>
      </c>
      <c r="T350">
        <v>-0.40998515408538999</v>
      </c>
      <c r="U350">
        <v>1.6873317228682801E-2</v>
      </c>
    </row>
    <row r="351" spans="2:21" x14ac:dyDescent="0.35">
      <c r="B351" s="6">
        <v>44854</v>
      </c>
      <c r="C351">
        <v>17.516400000000001</v>
      </c>
      <c r="D351">
        <f t="shared" si="63"/>
        <v>-4.1929738070711625E-3</v>
      </c>
      <c r="E351">
        <f t="shared" si="57"/>
        <v>0.99580702619292882</v>
      </c>
      <c r="F351" s="7">
        <v>11706.15</v>
      </c>
      <c r="G351">
        <f t="shared" si="64"/>
        <v>-2.7085780324539481E-3</v>
      </c>
      <c r="H351">
        <f t="shared" si="58"/>
        <v>0.99729142196754605</v>
      </c>
      <c r="I351">
        <v>6.806</v>
      </c>
      <c r="J351" s="12">
        <f t="shared" si="67"/>
        <v>6.8059999999999996E-2</v>
      </c>
      <c r="L351">
        <f t="shared" si="59"/>
        <v>-4.1929738070711625E-3</v>
      </c>
      <c r="M351">
        <f t="shared" si="65"/>
        <v>-4.1929738070711625E-3</v>
      </c>
      <c r="N351">
        <f t="shared" si="60"/>
        <v>-2.7085780324539481E-3</v>
      </c>
      <c r="O351">
        <f t="shared" si="61"/>
        <v>-2.1066291035776164E-2</v>
      </c>
      <c r="P351">
        <f t="shared" si="62"/>
        <v>-1.4843957746172145E-3</v>
      </c>
      <c r="Q351">
        <f t="shared" si="66"/>
        <v>-1.9581895261158951E-2</v>
      </c>
      <c r="R351">
        <v>-0.69114520537395496</v>
      </c>
      <c r="S351">
        <v>0.12884820583947099</v>
      </c>
      <c r="T351">
        <v>0.15490533577329199</v>
      </c>
      <c r="U351">
        <v>1.6873317228705002E-2</v>
      </c>
    </row>
    <row r="352" spans="2:21" x14ac:dyDescent="0.35">
      <c r="B352" s="6">
        <v>44853</v>
      </c>
      <c r="C352">
        <v>17.59</v>
      </c>
      <c r="D352">
        <f t="shared" si="63"/>
        <v>5.0609734639898659E-4</v>
      </c>
      <c r="E352">
        <f t="shared" si="57"/>
        <v>1.0005060973463991</v>
      </c>
      <c r="F352" s="7">
        <v>11737.9</v>
      </c>
      <c r="G352">
        <f t="shared" si="64"/>
        <v>8.6509435136140499E-4</v>
      </c>
      <c r="H352">
        <f t="shared" si="58"/>
        <v>1.0008650943513615</v>
      </c>
      <c r="I352">
        <v>6.8</v>
      </c>
      <c r="J352" s="12">
        <f t="shared" si="67"/>
        <v>6.8000000000000005E-2</v>
      </c>
      <c r="L352">
        <f t="shared" si="59"/>
        <v>5.0609734639898659E-4</v>
      </c>
      <c r="M352" t="str">
        <f t="shared" si="65"/>
        <v/>
      </c>
      <c r="N352">
        <f t="shared" si="60"/>
        <v>8.6509435136140499E-4</v>
      </c>
      <c r="O352">
        <f t="shared" si="61"/>
        <v>-1.6259578012355214E-2</v>
      </c>
      <c r="P352">
        <f t="shared" si="62"/>
        <v>-3.5899700496241839E-4</v>
      </c>
      <c r="Q352">
        <f t="shared" si="66"/>
        <v>-1.5900581007392795E-2</v>
      </c>
      <c r="R352">
        <v>4.3390667821618899E-2</v>
      </c>
      <c r="S352">
        <v>-0.42040887652843301</v>
      </c>
      <c r="T352">
        <v>0.47104468512193498</v>
      </c>
      <c r="U352">
        <v>1.6765675358754201E-2</v>
      </c>
    </row>
    <row r="353" spans="2:21" x14ac:dyDescent="0.35">
      <c r="B353" s="6">
        <v>44852</v>
      </c>
      <c r="C353">
        <v>17.581099999999999</v>
      </c>
      <c r="D353">
        <f t="shared" si="63"/>
        <v>7.2326955417125012E-3</v>
      </c>
      <c r="E353">
        <f t="shared" si="57"/>
        <v>1.0072326955417126</v>
      </c>
      <c r="F353" s="7">
        <v>11727.75</v>
      </c>
      <c r="G353">
        <f t="shared" si="64"/>
        <v>9.9489239346720135E-3</v>
      </c>
      <c r="H353">
        <f t="shared" si="58"/>
        <v>1.0099489239346719</v>
      </c>
      <c r="I353">
        <v>6.7370000000000001</v>
      </c>
      <c r="J353" s="12">
        <f t="shared" si="67"/>
        <v>6.7369999999999999E-2</v>
      </c>
      <c r="L353">
        <f t="shared" si="59"/>
        <v>7.2326955417125012E-3</v>
      </c>
      <c r="M353" t="str">
        <f t="shared" si="65"/>
        <v/>
      </c>
      <c r="N353">
        <f t="shared" si="60"/>
        <v>9.9489239346720135E-3</v>
      </c>
      <c r="O353">
        <f t="shared" si="61"/>
        <v>-9.5329798170416986E-3</v>
      </c>
      <c r="P353">
        <f t="shared" si="62"/>
        <v>-2.7162283929595124E-3</v>
      </c>
      <c r="Q353">
        <f t="shared" si="66"/>
        <v>-6.8167514240821871E-3</v>
      </c>
      <c r="R353">
        <v>-0.334147685519459</v>
      </c>
      <c r="S353">
        <v>-0.147425233642651</v>
      </c>
      <c r="T353">
        <v>0.72749707095518501</v>
      </c>
      <c r="U353">
        <v>1.6765675358754201E-2</v>
      </c>
    </row>
    <row r="354" spans="2:21" x14ac:dyDescent="0.35">
      <c r="B354" s="6">
        <v>44851</v>
      </c>
      <c r="C354">
        <v>17.4544</v>
      </c>
      <c r="D354">
        <f t="shared" si="63"/>
        <v>2.3976837712042301E-3</v>
      </c>
      <c r="E354">
        <f t="shared" si="57"/>
        <v>1.0023976837712043</v>
      </c>
      <c r="F354" s="7">
        <v>11611.65</v>
      </c>
      <c r="G354">
        <f t="shared" si="64"/>
        <v>1.7238931490789193E-3</v>
      </c>
      <c r="H354">
        <f t="shared" si="58"/>
        <v>1.0017238931490788</v>
      </c>
      <c r="I354">
        <v>6.78</v>
      </c>
      <c r="J354" s="12">
        <f t="shared" si="67"/>
        <v>6.7799999999999999E-2</v>
      </c>
      <c r="L354">
        <f t="shared" si="59"/>
        <v>2.3976837712042301E-3</v>
      </c>
      <c r="M354" t="str">
        <f t="shared" si="65"/>
        <v/>
      </c>
      <c r="N354">
        <f t="shared" si="60"/>
        <v>1.7238931490789193E-3</v>
      </c>
      <c r="O354">
        <f t="shared" si="61"/>
        <v>-4.7907775412404069E-2</v>
      </c>
      <c r="P354">
        <f t="shared" si="62"/>
        <v>6.7379062212531075E-4</v>
      </c>
      <c r="Q354">
        <f t="shared" si="66"/>
        <v>-4.8581566034529379E-2</v>
      </c>
      <c r="R354">
        <v>-0.70312392570709403</v>
      </c>
      <c r="S354">
        <v>3.8382304043316197E-2</v>
      </c>
      <c r="T354">
        <v>0.54926833692658905</v>
      </c>
      <c r="U354">
        <v>5.0305459183608299E-2</v>
      </c>
    </row>
    <row r="355" spans="2:21" x14ac:dyDescent="0.35">
      <c r="B355" s="6">
        <v>44848</v>
      </c>
      <c r="C355">
        <v>17.412600000000001</v>
      </c>
      <c r="D355">
        <f t="shared" si="63"/>
        <v>9.763521767492337E-5</v>
      </c>
      <c r="E355">
        <f t="shared" si="57"/>
        <v>1.0000976352176749</v>
      </c>
      <c r="F355" s="7">
        <v>11591.65</v>
      </c>
      <c r="G355">
        <f t="shared" si="64"/>
        <v>-6.9422438308318032E-4</v>
      </c>
      <c r="H355">
        <f t="shared" si="58"/>
        <v>0.9993057756169168</v>
      </c>
      <c r="I355">
        <v>6.87</v>
      </c>
      <c r="J355" s="12">
        <f t="shared" si="67"/>
        <v>6.8699999999999997E-2</v>
      </c>
      <c r="L355">
        <f t="shared" si="59"/>
        <v>9.763521767492337E-5</v>
      </c>
      <c r="M355" t="str">
        <f t="shared" si="65"/>
        <v/>
      </c>
      <c r="N355">
        <f t="shared" si="60"/>
        <v>-6.9422438308318032E-4</v>
      </c>
      <c r="O355">
        <f t="shared" si="61"/>
        <v>-1.6668040141079279E-2</v>
      </c>
      <c r="P355">
        <f t="shared" si="62"/>
        <v>7.9185960075810365E-4</v>
      </c>
      <c r="Q355">
        <f t="shared" si="66"/>
        <v>-1.7459899741837381E-2</v>
      </c>
      <c r="R355">
        <v>0.23711110672219901</v>
      </c>
      <c r="S355">
        <v>-0.29987671085476297</v>
      </c>
      <c r="T355">
        <v>-1.18459846417587</v>
      </c>
      <c r="U355">
        <v>1.6765675358754201E-2</v>
      </c>
    </row>
    <row r="356" spans="2:21" x14ac:dyDescent="0.35">
      <c r="B356" s="6">
        <v>44847</v>
      </c>
      <c r="C356">
        <v>17.410900000000002</v>
      </c>
      <c r="D356">
        <f t="shared" si="63"/>
        <v>-4.4299209098519112E-3</v>
      </c>
      <c r="E356">
        <f t="shared" si="57"/>
        <v>0.99557007909014805</v>
      </c>
      <c r="F356" s="7">
        <v>11599.7</v>
      </c>
      <c r="G356">
        <f t="shared" si="64"/>
        <v>-6.2521285723566543E-3</v>
      </c>
      <c r="H356">
        <f t="shared" si="58"/>
        <v>0.99374787142764331</v>
      </c>
      <c r="I356">
        <v>6.8529999999999998</v>
      </c>
      <c r="J356" s="12">
        <f t="shared" si="67"/>
        <v>6.8529999999999994E-2</v>
      </c>
      <c r="L356">
        <f t="shared" si="59"/>
        <v>-4.4299209098519112E-3</v>
      </c>
      <c r="M356">
        <f t="shared" si="65"/>
        <v>-4.4299209098519112E-3</v>
      </c>
      <c r="N356">
        <f t="shared" si="60"/>
        <v>-6.2521285723566543E-3</v>
      </c>
      <c r="O356">
        <f t="shared" si="61"/>
        <v>-2.1195596268606114E-2</v>
      </c>
      <c r="P356">
        <f t="shared" si="62"/>
        <v>1.8222076625047431E-3</v>
      </c>
      <c r="Q356">
        <f t="shared" si="66"/>
        <v>-2.3017803931110855E-2</v>
      </c>
      <c r="R356">
        <v>7.1484773070440405E-2</v>
      </c>
      <c r="S356">
        <v>0.15599328110880201</v>
      </c>
      <c r="T356">
        <v>0.127361405345749</v>
      </c>
      <c r="U356">
        <v>1.6765675358754201E-2</v>
      </c>
    </row>
    <row r="357" spans="2:21" x14ac:dyDescent="0.35">
      <c r="B357" s="6">
        <v>44846</v>
      </c>
      <c r="C357">
        <v>17.488199999999999</v>
      </c>
      <c r="D357">
        <f t="shared" si="63"/>
        <v>5.5160374034744619E-3</v>
      </c>
      <c r="E357">
        <f t="shared" si="57"/>
        <v>1.0055160374034744</v>
      </c>
      <c r="F357" s="7">
        <v>11672.45</v>
      </c>
      <c r="G357">
        <f t="shared" si="64"/>
        <v>5.622999894795571E-3</v>
      </c>
      <c r="H357">
        <f t="shared" si="58"/>
        <v>1.0056229998947956</v>
      </c>
      <c r="I357">
        <v>6.8</v>
      </c>
      <c r="J357" s="12">
        <f t="shared" si="67"/>
        <v>6.8000000000000005E-2</v>
      </c>
      <c r="L357">
        <f t="shared" si="59"/>
        <v>5.5160374034744619E-3</v>
      </c>
      <c r="M357" t="str">
        <f t="shared" si="65"/>
        <v/>
      </c>
      <c r="N357">
        <f t="shared" si="60"/>
        <v>5.622999894795571E-3</v>
      </c>
      <c r="O357">
        <f t="shared" si="61"/>
        <v>-1.064058993333074E-2</v>
      </c>
      <c r="P357">
        <f t="shared" si="62"/>
        <v>-1.0696249132110917E-4</v>
      </c>
      <c r="Q357">
        <f t="shared" si="66"/>
        <v>-1.0533627442009631E-2</v>
      </c>
      <c r="R357">
        <v>-0.76764484782085896</v>
      </c>
      <c r="S357">
        <v>9.3181388620489095E-2</v>
      </c>
      <c r="T357">
        <v>-0.238698900247447</v>
      </c>
      <c r="U357">
        <v>1.6156627336805202E-2</v>
      </c>
    </row>
    <row r="358" spans="2:21" x14ac:dyDescent="0.35">
      <c r="B358" s="6">
        <v>44845</v>
      </c>
      <c r="C358">
        <v>17.391999999999999</v>
      </c>
      <c r="D358">
        <f t="shared" si="63"/>
        <v>-1.4045335087135534E-2</v>
      </c>
      <c r="E358">
        <f t="shared" si="57"/>
        <v>0.98595466491286443</v>
      </c>
      <c r="F358" s="7">
        <v>11607</v>
      </c>
      <c r="G358">
        <f t="shared" si="64"/>
        <v>-1.6156365282552279E-2</v>
      </c>
      <c r="H358">
        <f t="shared" si="58"/>
        <v>0.98384363471744773</v>
      </c>
      <c r="I358">
        <v>6.766</v>
      </c>
      <c r="J358" s="12">
        <f t="shared" si="67"/>
        <v>6.7659999999999998E-2</v>
      </c>
      <c r="L358">
        <f t="shared" si="59"/>
        <v>-1.4045335087135534E-2</v>
      </c>
      <c r="M358">
        <f t="shared" si="65"/>
        <v>-1.4045335087135534E-2</v>
      </c>
      <c r="N358">
        <f t="shared" si="60"/>
        <v>-1.6156365282552279E-2</v>
      </c>
      <c r="O358">
        <f t="shared" si="61"/>
        <v>-3.0201962423940736E-2</v>
      </c>
      <c r="P358">
        <f t="shared" si="62"/>
        <v>2.1110301954167451E-3</v>
      </c>
      <c r="Q358">
        <f t="shared" si="66"/>
        <v>-3.2312992619357481E-2</v>
      </c>
      <c r="R358">
        <v>0.37586011495451799</v>
      </c>
      <c r="S358">
        <v>-0.47216466402417701</v>
      </c>
      <c r="T358">
        <v>0.53728099345136104</v>
      </c>
      <c r="U358">
        <v>1.6156627336805202E-2</v>
      </c>
    </row>
    <row r="359" spans="2:21" x14ac:dyDescent="0.35">
      <c r="B359" s="6">
        <v>44844</v>
      </c>
      <c r="C359">
        <v>17.638000000000002</v>
      </c>
      <c r="D359">
        <f t="shared" si="63"/>
        <v>-6.8649185485741612E-3</v>
      </c>
      <c r="E359">
        <f t="shared" si="57"/>
        <v>0.99313508145142582</v>
      </c>
      <c r="F359" s="7">
        <v>11796.05</v>
      </c>
      <c r="G359">
        <f t="shared" si="64"/>
        <v>-9.0299401295742179E-3</v>
      </c>
      <c r="H359">
        <f t="shared" si="58"/>
        <v>0.99097005987042575</v>
      </c>
      <c r="I359">
        <v>6.76</v>
      </c>
      <c r="J359" s="12">
        <f t="shared" si="67"/>
        <v>6.7599999999999993E-2</v>
      </c>
      <c r="L359">
        <f t="shared" si="59"/>
        <v>-6.8649185485741612E-3</v>
      </c>
      <c r="M359">
        <f t="shared" si="65"/>
        <v>-6.8649185485741612E-3</v>
      </c>
      <c r="N359">
        <f t="shared" si="60"/>
        <v>-9.0299401295742179E-3</v>
      </c>
      <c r="O359">
        <f t="shared" si="61"/>
        <v>-5.5342632078911262E-2</v>
      </c>
      <c r="P359">
        <f t="shared" si="62"/>
        <v>2.1650215810000567E-3</v>
      </c>
      <c r="Q359">
        <f t="shared" si="66"/>
        <v>-5.7507653659911319E-2</v>
      </c>
      <c r="R359">
        <v>0.14780378997780699</v>
      </c>
      <c r="S359">
        <v>0.306363358611628</v>
      </c>
      <c r="T359">
        <v>-0.55059701974538</v>
      </c>
      <c r="U359">
        <v>4.8477713530337099E-2</v>
      </c>
    </row>
    <row r="360" spans="2:21" x14ac:dyDescent="0.35">
      <c r="B360" s="6">
        <v>44841</v>
      </c>
      <c r="C360">
        <v>17.759499999999999</v>
      </c>
      <c r="D360">
        <f t="shared" si="63"/>
        <v>-1.7608857358564019E-3</v>
      </c>
      <c r="E360">
        <f t="shared" si="57"/>
        <v>0.99823911426414358</v>
      </c>
      <c r="F360" s="7">
        <v>11903.05</v>
      </c>
      <c r="G360">
        <f t="shared" si="64"/>
        <v>-2.542331587002246E-3</v>
      </c>
      <c r="H360">
        <f t="shared" si="58"/>
        <v>0.99745766841299777</v>
      </c>
      <c r="I360">
        <v>6.7839999999999998</v>
      </c>
      <c r="J360" s="12">
        <f t="shared" si="67"/>
        <v>6.7839999999999998E-2</v>
      </c>
      <c r="L360">
        <f t="shared" si="59"/>
        <v>-1.7608857358564019E-3</v>
      </c>
      <c r="M360">
        <f t="shared" si="65"/>
        <v>-1.7608857358564019E-3</v>
      </c>
      <c r="N360">
        <f t="shared" si="60"/>
        <v>-2.542331587002246E-3</v>
      </c>
      <c r="O360">
        <f t="shared" si="61"/>
        <v>-1.7917513072661602E-2</v>
      </c>
      <c r="P360">
        <f t="shared" si="62"/>
        <v>7.814458511458441E-4</v>
      </c>
      <c r="Q360">
        <f t="shared" si="66"/>
        <v>-1.8698958923807449E-2</v>
      </c>
      <c r="R360">
        <v>0.64670215170259404</v>
      </c>
      <c r="S360">
        <v>0.54279331646513995</v>
      </c>
      <c r="T360">
        <v>0.43402297206838197</v>
      </c>
      <c r="U360">
        <v>1.6156627336805202E-2</v>
      </c>
    </row>
    <row r="361" spans="2:21" x14ac:dyDescent="0.35">
      <c r="B361" s="6">
        <v>44840</v>
      </c>
      <c r="C361">
        <v>17.790800000000001</v>
      </c>
      <c r="D361">
        <f t="shared" si="63"/>
        <v>1.1413448487932921E-2</v>
      </c>
      <c r="E361">
        <f t="shared" si="57"/>
        <v>1.0114134484879329</v>
      </c>
      <c r="F361" s="7">
        <v>11933.35</v>
      </c>
      <c r="G361">
        <f t="shared" si="64"/>
        <v>1.1716398141134135E-2</v>
      </c>
      <c r="H361">
        <f t="shared" si="58"/>
        <v>1.0117163981411341</v>
      </c>
      <c r="I361">
        <v>6.7670000000000003</v>
      </c>
      <c r="J361" s="12">
        <f t="shared" si="67"/>
        <v>6.7670000000000008E-2</v>
      </c>
      <c r="L361">
        <f t="shared" si="59"/>
        <v>1.1413448487932921E-2</v>
      </c>
      <c r="M361" t="str">
        <f t="shared" si="65"/>
        <v/>
      </c>
      <c r="N361">
        <f t="shared" si="60"/>
        <v>1.1716398141134135E-2</v>
      </c>
      <c r="O361">
        <f t="shared" si="61"/>
        <v>-2.1158670260586578E-2</v>
      </c>
      <c r="P361">
        <f t="shared" si="62"/>
        <v>-3.0294965320121388E-4</v>
      </c>
      <c r="Q361">
        <f t="shared" si="66"/>
        <v>-2.0855720607385365E-2</v>
      </c>
      <c r="R361">
        <v>0.69934739554109404</v>
      </c>
      <c r="S361">
        <v>0.121364970896654</v>
      </c>
      <c r="T361">
        <v>0.53453909309564296</v>
      </c>
      <c r="U361">
        <v>3.25721187485195E-2</v>
      </c>
    </row>
    <row r="362" spans="2:21" x14ac:dyDescent="0.35">
      <c r="B362" s="6">
        <v>44838</v>
      </c>
      <c r="C362">
        <v>17.588899999999999</v>
      </c>
      <c r="D362">
        <f t="shared" si="63"/>
        <v>1.9815362681926688E-2</v>
      </c>
      <c r="E362">
        <f t="shared" si="57"/>
        <v>1.0198153626819266</v>
      </c>
      <c r="F362" s="7">
        <v>11794.35</v>
      </c>
      <c r="G362">
        <f t="shared" si="64"/>
        <v>2.2377764763250318E-2</v>
      </c>
      <c r="H362">
        <f t="shared" si="58"/>
        <v>1.0223777647632504</v>
      </c>
      <c r="I362">
        <v>6.7149999999999999</v>
      </c>
      <c r="J362" s="12">
        <f t="shared" si="67"/>
        <v>6.7150000000000001E-2</v>
      </c>
      <c r="L362">
        <f t="shared" si="59"/>
        <v>1.9815362681926688E-2</v>
      </c>
      <c r="M362" t="str">
        <f t="shared" si="65"/>
        <v/>
      </c>
      <c r="N362">
        <f t="shared" si="60"/>
        <v>2.2377764763250318E-2</v>
      </c>
      <c r="O362">
        <f t="shared" si="61"/>
        <v>3.4025230315340889E-3</v>
      </c>
      <c r="P362">
        <f t="shared" si="62"/>
        <v>-2.5624020813236302E-3</v>
      </c>
      <c r="Q362">
        <f t="shared" si="66"/>
        <v>5.9649251128577191E-3</v>
      </c>
      <c r="R362">
        <v>-0.38289344803721398</v>
      </c>
      <c r="S362">
        <v>0.28619243649308201</v>
      </c>
      <c r="T362">
        <v>0.465053645774471</v>
      </c>
      <c r="U362">
        <v>1.6412839650392599E-2</v>
      </c>
    </row>
    <row r="363" spans="2:21" x14ac:dyDescent="0.35">
      <c r="B363" s="6">
        <v>44837</v>
      </c>
      <c r="C363">
        <v>17.2438</v>
      </c>
      <c r="D363">
        <f t="shared" si="63"/>
        <v>-1.5016757718629556E-2</v>
      </c>
      <c r="E363">
        <f t="shared" si="57"/>
        <v>0.98498324228137046</v>
      </c>
      <c r="F363" s="7">
        <v>11533.35</v>
      </c>
      <c r="G363">
        <f t="shared" si="64"/>
        <v>-1.0445242845815167E-2</v>
      </c>
      <c r="H363">
        <f t="shared" si="58"/>
        <v>0.98955475715418484</v>
      </c>
      <c r="I363">
        <v>6.6959999999999997</v>
      </c>
      <c r="J363" s="12">
        <f t="shared" si="67"/>
        <v>6.6959999999999992E-2</v>
      </c>
      <c r="L363">
        <f t="shared" si="59"/>
        <v>-1.5016757718629556E-2</v>
      </c>
      <c r="M363">
        <f t="shared" si="65"/>
        <v>-1.5016757718629556E-2</v>
      </c>
      <c r="N363">
        <f t="shared" si="60"/>
        <v>-1.0445242845815167E-2</v>
      </c>
      <c r="O363">
        <f t="shared" si="61"/>
        <v>-6.4263358551105057E-2</v>
      </c>
      <c r="P363">
        <f t="shared" si="62"/>
        <v>-4.571514872814389E-3</v>
      </c>
      <c r="Q363">
        <f t="shared" si="66"/>
        <v>-5.9691843678290668E-2</v>
      </c>
      <c r="R363">
        <v>0.19485661575677801</v>
      </c>
      <c r="S363">
        <v>1.1287768989114</v>
      </c>
      <c r="T363">
        <v>-1.90634177477308</v>
      </c>
      <c r="U363">
        <v>4.92466008324755E-2</v>
      </c>
    </row>
    <row r="364" spans="2:21" x14ac:dyDescent="0.35">
      <c r="B364" s="6">
        <v>44834</v>
      </c>
      <c r="C364">
        <v>17.5047</v>
      </c>
      <c r="D364">
        <f t="shared" si="63"/>
        <v>1.4726840458984243E-2</v>
      </c>
      <c r="E364">
        <f t="shared" si="57"/>
        <v>1.0147268404589842</v>
      </c>
      <c r="F364" s="7">
        <v>11654.45</v>
      </c>
      <c r="G364">
        <f t="shared" si="64"/>
        <v>1.4332841972776534E-2</v>
      </c>
      <c r="H364">
        <f t="shared" si="58"/>
        <v>1.0143328419727766</v>
      </c>
      <c r="I364">
        <v>6.7</v>
      </c>
      <c r="J364" s="12">
        <f t="shared" si="67"/>
        <v>6.7000000000000004E-2</v>
      </c>
      <c r="L364">
        <f t="shared" si="59"/>
        <v>1.4726840458984243E-2</v>
      </c>
      <c r="M364" t="str">
        <f t="shared" si="65"/>
        <v/>
      </c>
      <c r="N364">
        <f t="shared" si="60"/>
        <v>1.4332841972776534E-2</v>
      </c>
      <c r="O364">
        <f t="shared" si="61"/>
        <v>-1.6859991914305577E-3</v>
      </c>
      <c r="P364">
        <f t="shared" si="62"/>
        <v>3.9399848620770908E-4</v>
      </c>
      <c r="Q364">
        <f t="shared" si="66"/>
        <v>-2.0799976776382668E-3</v>
      </c>
      <c r="R364">
        <v>0.133141750940835</v>
      </c>
      <c r="S364">
        <v>0.29642198615114101</v>
      </c>
      <c r="T364">
        <v>0.497786713277937</v>
      </c>
      <c r="U364">
        <v>1.64128396504148E-2</v>
      </c>
    </row>
    <row r="365" spans="2:21" x14ac:dyDescent="0.35">
      <c r="B365" s="6">
        <v>44833</v>
      </c>
      <c r="C365">
        <v>17.248799999999999</v>
      </c>
      <c r="D365">
        <f t="shared" si="63"/>
        <v>7.915854334747098E-3</v>
      </c>
      <c r="E365">
        <f t="shared" si="57"/>
        <v>1.0079158543347471</v>
      </c>
      <c r="F365" s="7">
        <v>11488.6</v>
      </c>
      <c r="G365">
        <f t="shared" si="64"/>
        <v>4.2917023304853731E-3</v>
      </c>
      <c r="H365">
        <f t="shared" si="58"/>
        <v>1.0042917023304854</v>
      </c>
      <c r="I365">
        <v>6.6849999999999996</v>
      </c>
      <c r="J365" s="12">
        <f t="shared" si="67"/>
        <v>6.6849999999999993E-2</v>
      </c>
      <c r="L365">
        <f t="shared" si="59"/>
        <v>7.915854334747098E-3</v>
      </c>
      <c r="M365" t="str">
        <f t="shared" si="65"/>
        <v/>
      </c>
      <c r="N365">
        <f t="shared" si="60"/>
        <v>4.2917023304853731E-3</v>
      </c>
      <c r="O365">
        <f t="shared" si="61"/>
        <v>-8.4969853156455014E-3</v>
      </c>
      <c r="P365">
        <f t="shared" si="62"/>
        <v>3.6241520042617249E-3</v>
      </c>
      <c r="Q365">
        <f t="shared" si="66"/>
        <v>-1.2121137319907226E-2</v>
      </c>
      <c r="R365">
        <v>4.7297684446934198E-2</v>
      </c>
      <c r="S365">
        <v>0.77414689359394095</v>
      </c>
      <c r="T365">
        <v>0.20605377825111401</v>
      </c>
      <c r="U365">
        <v>1.6412839650392599E-2</v>
      </c>
    </row>
    <row r="366" spans="2:21" x14ac:dyDescent="0.35">
      <c r="B366" s="6">
        <v>44832</v>
      </c>
      <c r="C366">
        <v>17.1128</v>
      </c>
      <c r="D366">
        <f t="shared" si="63"/>
        <v>-5.3500684182147115E-3</v>
      </c>
      <c r="E366">
        <f t="shared" si="57"/>
        <v>0.99464993158178527</v>
      </c>
      <c r="F366" s="7">
        <v>11439.4</v>
      </c>
      <c r="G366">
        <f t="shared" si="64"/>
        <v>-2.6495978904221016E-3</v>
      </c>
      <c r="H366">
        <f t="shared" si="58"/>
        <v>0.99735040210957793</v>
      </c>
      <c r="I366">
        <v>6.68</v>
      </c>
      <c r="J366" s="12">
        <f t="shared" si="67"/>
        <v>6.6799999999999998E-2</v>
      </c>
      <c r="L366">
        <f t="shared" si="59"/>
        <v>-5.3500684182147115E-3</v>
      </c>
      <c r="M366">
        <f t="shared" si="65"/>
        <v>-5.3500684182147115E-3</v>
      </c>
      <c r="N366">
        <f t="shared" si="60"/>
        <v>-2.6495978904221016E-3</v>
      </c>
      <c r="O366">
        <f t="shared" si="61"/>
        <v>-2.0994328656826711E-2</v>
      </c>
      <c r="P366">
        <f t="shared" si="62"/>
        <v>-2.7004705277926099E-3</v>
      </c>
      <c r="Q366">
        <f t="shared" si="66"/>
        <v>-1.8293858129034099E-2</v>
      </c>
      <c r="R366">
        <v>0.30161090573990201</v>
      </c>
      <c r="S366">
        <v>-0.73548494731069403</v>
      </c>
      <c r="T366">
        <v>-0.40428173540385498</v>
      </c>
      <c r="U366">
        <v>1.5644260238611998E-2</v>
      </c>
    </row>
    <row r="367" spans="2:21" x14ac:dyDescent="0.35">
      <c r="B367" s="6">
        <v>44831</v>
      </c>
      <c r="C367">
        <v>17.204599999999999</v>
      </c>
      <c r="D367">
        <f t="shared" si="63"/>
        <v>2.5549041550574809E-3</v>
      </c>
      <c r="E367">
        <f t="shared" si="57"/>
        <v>1.0025549041550574</v>
      </c>
      <c r="F367" s="7">
        <v>11469.75</v>
      </c>
      <c r="G367">
        <f t="shared" si="64"/>
        <v>7.0209256987019148E-4</v>
      </c>
      <c r="H367">
        <f t="shared" si="58"/>
        <v>1.0007020925698702</v>
      </c>
      <c r="I367">
        <v>6.6379999999999999</v>
      </c>
      <c r="J367" s="12">
        <f t="shared" si="67"/>
        <v>6.6379999999999995E-2</v>
      </c>
      <c r="L367">
        <f t="shared" si="59"/>
        <v>2.5549041550574809E-3</v>
      </c>
      <c r="M367" t="str">
        <f t="shared" si="65"/>
        <v/>
      </c>
      <c r="N367">
        <f t="shared" si="60"/>
        <v>7.0209256987019148E-4</v>
      </c>
      <c r="O367">
        <f t="shared" si="61"/>
        <v>-1.3089356083554517E-2</v>
      </c>
      <c r="P367">
        <f t="shared" si="62"/>
        <v>1.8528115851872895E-3</v>
      </c>
      <c r="Q367">
        <f t="shared" si="66"/>
        <v>-1.4942167668741808E-2</v>
      </c>
      <c r="R367">
        <v>0.36764836405347401</v>
      </c>
      <c r="S367">
        <v>0.113935193725845</v>
      </c>
      <c r="T367">
        <v>-0.48874053704313097</v>
      </c>
      <c r="U367">
        <v>1.5644260238611998E-2</v>
      </c>
    </row>
    <row r="368" spans="2:21" x14ac:dyDescent="0.35">
      <c r="B368" s="6">
        <v>44830</v>
      </c>
      <c r="C368">
        <v>17.160699999999999</v>
      </c>
      <c r="D368">
        <f t="shared" si="63"/>
        <v>-3.1513212537570626E-2</v>
      </c>
      <c r="E368">
        <f t="shared" si="57"/>
        <v>0.96848678746242933</v>
      </c>
      <c r="F368" s="7">
        <v>11461.7</v>
      </c>
      <c r="G368">
        <f t="shared" si="64"/>
        <v>-3.0096455534691157E-2</v>
      </c>
      <c r="H368">
        <f t="shared" si="58"/>
        <v>0.9699035444653088</v>
      </c>
      <c r="I368">
        <v>6.7060000000000004</v>
      </c>
      <c r="J368" s="12">
        <f t="shared" si="67"/>
        <v>6.7060000000000008E-2</v>
      </c>
      <c r="L368">
        <f t="shared" si="59"/>
        <v>-3.1513212537570626E-2</v>
      </c>
      <c r="M368">
        <f t="shared" si="65"/>
        <v>-3.1513212537570626E-2</v>
      </c>
      <c r="N368">
        <f t="shared" si="60"/>
        <v>-3.0096455534691157E-2</v>
      </c>
      <c r="O368">
        <f t="shared" si="61"/>
        <v>-7.8453335922634732E-2</v>
      </c>
      <c r="P368">
        <f t="shared" si="62"/>
        <v>-1.4167570028794686E-3</v>
      </c>
      <c r="Q368">
        <f t="shared" si="66"/>
        <v>-7.7036578919755253E-2</v>
      </c>
      <c r="R368">
        <v>-1.0433313024544999</v>
      </c>
      <c r="S368">
        <v>-1.29144607403058</v>
      </c>
      <c r="T368">
        <v>-1.8393166087410799</v>
      </c>
      <c r="U368">
        <v>4.6940123385064099E-2</v>
      </c>
    </row>
    <row r="369" spans="2:21" x14ac:dyDescent="0.35">
      <c r="B369" s="6">
        <v>44827</v>
      </c>
      <c r="C369">
        <v>17.710100000000001</v>
      </c>
      <c r="D369">
        <f t="shared" si="63"/>
        <v>-2.1014118228080348E-2</v>
      </c>
      <c r="E369">
        <f t="shared" si="57"/>
        <v>0.9789858817719197</v>
      </c>
      <c r="F369" s="7">
        <v>11811.9</v>
      </c>
      <c r="G369">
        <f t="shared" si="64"/>
        <v>-2.1400103918619153E-2</v>
      </c>
      <c r="H369">
        <f t="shared" si="58"/>
        <v>0.97859989608138087</v>
      </c>
      <c r="I369">
        <v>6.71</v>
      </c>
      <c r="J369" s="12">
        <f t="shared" si="67"/>
        <v>6.7099999999999993E-2</v>
      </c>
      <c r="L369">
        <f t="shared" si="59"/>
        <v>-2.1014118228080348E-2</v>
      </c>
      <c r="M369">
        <f t="shared" si="65"/>
        <v>-2.1014118228080348E-2</v>
      </c>
      <c r="N369">
        <f t="shared" si="60"/>
        <v>-2.1400103918619153E-2</v>
      </c>
      <c r="O369">
        <f t="shared" si="61"/>
        <v>-3.6658378466692343E-2</v>
      </c>
      <c r="P369">
        <f t="shared" si="62"/>
        <v>3.859856905388051E-4</v>
      </c>
      <c r="Q369">
        <f t="shared" si="66"/>
        <v>-3.7044364157231155E-2</v>
      </c>
      <c r="R369">
        <v>-0.39385940367438999</v>
      </c>
      <c r="S369">
        <v>-0.18873665112607599</v>
      </c>
      <c r="T369">
        <v>-0.41688657631033799</v>
      </c>
      <c r="U369">
        <v>1.5644260238611998E-2</v>
      </c>
    </row>
    <row r="370" spans="2:21" x14ac:dyDescent="0.35">
      <c r="B370" s="6">
        <v>44826</v>
      </c>
      <c r="C370">
        <v>18.086200000000002</v>
      </c>
      <c r="D370">
        <f t="shared" si="63"/>
        <v>6.96906537644753E-4</v>
      </c>
      <c r="E370">
        <f t="shared" si="57"/>
        <v>1.0006969065376448</v>
      </c>
      <c r="F370" s="7">
        <v>12067.4</v>
      </c>
      <c r="G370">
        <f t="shared" si="64"/>
        <v>3.311907206173676E-3</v>
      </c>
      <c r="H370">
        <f t="shared" si="58"/>
        <v>1.0033119072061736</v>
      </c>
      <c r="I370">
        <v>6.5140000000000002</v>
      </c>
      <c r="J370" s="12">
        <f t="shared" si="67"/>
        <v>6.5140000000000003E-2</v>
      </c>
      <c r="L370">
        <f t="shared" si="59"/>
        <v>6.96906537644753E-4</v>
      </c>
      <c r="M370" t="str">
        <f t="shared" si="65"/>
        <v/>
      </c>
      <c r="N370">
        <f t="shared" si="60"/>
        <v>3.311907206173676E-3</v>
      </c>
      <c r="O370">
        <f t="shared" si="61"/>
        <v>-1.4947353700989447E-2</v>
      </c>
      <c r="P370">
        <f t="shared" si="62"/>
        <v>-2.6150006685289229E-3</v>
      </c>
      <c r="Q370">
        <f t="shared" si="66"/>
        <v>-1.2332353032460523E-2</v>
      </c>
      <c r="R370">
        <v>0.44122329491518297</v>
      </c>
      <c r="S370">
        <v>-0.65639869159382902</v>
      </c>
      <c r="T370">
        <v>0.90516003974436798</v>
      </c>
      <c r="U370">
        <v>1.5644260238634199E-2</v>
      </c>
    </row>
    <row r="371" spans="2:21" x14ac:dyDescent="0.35">
      <c r="B371" s="6">
        <v>44825</v>
      </c>
      <c r="C371">
        <v>18.073599999999999</v>
      </c>
      <c r="D371">
        <f t="shared" si="63"/>
        <v>-5.5892113445512003E-3</v>
      </c>
      <c r="E371">
        <f t="shared" si="57"/>
        <v>0.99441078865544885</v>
      </c>
      <c r="F371" s="7">
        <v>12027.5</v>
      </c>
      <c r="G371">
        <f t="shared" si="64"/>
        <v>-6.9432065101062458E-3</v>
      </c>
      <c r="H371">
        <f t="shared" si="58"/>
        <v>0.99305679348989373</v>
      </c>
      <c r="I371">
        <v>6.4109999999999996</v>
      </c>
      <c r="J371" s="12">
        <f t="shared" si="67"/>
        <v>6.411E-2</v>
      </c>
      <c r="L371">
        <f t="shared" si="59"/>
        <v>-5.5892113445512003E-3</v>
      </c>
      <c r="M371">
        <f t="shared" si="65"/>
        <v>-5.5892113445512003E-3</v>
      </c>
      <c r="N371">
        <f t="shared" si="60"/>
        <v>-6.9432065101062458E-3</v>
      </c>
      <c r="O371">
        <f t="shared" si="61"/>
        <v>-2.08071920784904E-2</v>
      </c>
      <c r="P371">
        <f t="shared" si="62"/>
        <v>1.3539951655550456E-3</v>
      </c>
      <c r="Q371">
        <f t="shared" si="66"/>
        <v>-2.2161187244045446E-2</v>
      </c>
      <c r="R371">
        <v>0.19157450645990201</v>
      </c>
      <c r="S371">
        <v>-0.59712749398190801</v>
      </c>
      <c r="T371">
        <v>-0.25486357079460598</v>
      </c>
      <c r="U371">
        <v>1.52179807339392E-2</v>
      </c>
    </row>
    <row r="372" spans="2:21" x14ac:dyDescent="0.35">
      <c r="B372" s="6">
        <v>44824</v>
      </c>
      <c r="C372">
        <v>18.174900000000001</v>
      </c>
      <c r="D372">
        <f t="shared" si="63"/>
        <v>9.342039374630481E-3</v>
      </c>
      <c r="E372">
        <f t="shared" si="57"/>
        <v>1.0093420393746304</v>
      </c>
      <c r="F372" s="7">
        <v>12111.3</v>
      </c>
      <c r="G372">
        <f t="shared" si="64"/>
        <v>1.4533779613309754E-2</v>
      </c>
      <c r="H372">
        <f t="shared" si="58"/>
        <v>1.0145337796133098</v>
      </c>
      <c r="I372">
        <v>6.3970000000000002</v>
      </c>
      <c r="J372" s="12">
        <f t="shared" si="67"/>
        <v>6.3969999999999999E-2</v>
      </c>
      <c r="L372">
        <f t="shared" si="59"/>
        <v>9.342039374630481E-3</v>
      </c>
      <c r="M372" t="str">
        <f t="shared" si="65"/>
        <v/>
      </c>
      <c r="N372">
        <f t="shared" si="60"/>
        <v>1.4533779613309754E-2</v>
      </c>
      <c r="O372">
        <f t="shared" si="61"/>
        <v>-5.8759413593309183E-3</v>
      </c>
      <c r="P372">
        <f t="shared" si="62"/>
        <v>-5.1917402386792728E-3</v>
      </c>
      <c r="Q372">
        <f t="shared" si="66"/>
        <v>-6.8420112065164553E-4</v>
      </c>
      <c r="R372">
        <v>-0.21023695488139299</v>
      </c>
      <c r="S372">
        <v>-0.14771793975703101</v>
      </c>
      <c r="T372">
        <v>2.3012304444902701E-3</v>
      </c>
      <c r="U372">
        <v>1.5217980733961399E-2</v>
      </c>
    </row>
    <row r="373" spans="2:21" x14ac:dyDescent="0.35">
      <c r="B373" s="6">
        <v>44823</v>
      </c>
      <c r="C373">
        <v>18.0059</v>
      </c>
      <c r="D373">
        <f t="shared" si="63"/>
        <v>1.3560303739048815E-3</v>
      </c>
      <c r="E373">
        <f t="shared" si="57"/>
        <v>1.0013560303739049</v>
      </c>
      <c r="F373" s="7">
        <v>11936.55</v>
      </c>
      <c r="G373">
        <f t="shared" si="64"/>
        <v>2.723100497139851E-4</v>
      </c>
      <c r="H373">
        <f t="shared" si="58"/>
        <v>1.000272310049714</v>
      </c>
      <c r="I373">
        <v>6.375</v>
      </c>
      <c r="J373" s="12">
        <f t="shared" si="67"/>
        <v>6.3750000000000001E-2</v>
      </c>
      <c r="L373">
        <f t="shared" si="59"/>
        <v>1.3560303739048815E-3</v>
      </c>
      <c r="M373" t="str">
        <f t="shared" si="65"/>
        <v/>
      </c>
      <c r="N373">
        <f t="shared" si="60"/>
        <v>2.723100497139851E-4</v>
      </c>
      <c r="O373">
        <f t="shared" si="61"/>
        <v>-4.430485978851962E-2</v>
      </c>
      <c r="P373">
        <f t="shared" si="62"/>
        <v>1.0837203241908964E-3</v>
      </c>
      <c r="Q373">
        <f t="shared" si="66"/>
        <v>-4.5388580112710512E-2</v>
      </c>
      <c r="R373">
        <v>0.143512861330297</v>
      </c>
      <c r="S373">
        <v>-0.31582854320204601</v>
      </c>
      <c r="T373">
        <v>0.64245907821221004</v>
      </c>
      <c r="U373">
        <v>4.56608901624245E-2</v>
      </c>
    </row>
    <row r="374" spans="2:21" x14ac:dyDescent="0.35">
      <c r="B374" s="6">
        <v>44820</v>
      </c>
      <c r="C374">
        <v>17.9815</v>
      </c>
      <c r="D374">
        <f t="shared" si="63"/>
        <v>-2.6414445286534464E-2</v>
      </c>
      <c r="E374">
        <f t="shared" si="57"/>
        <v>0.97358555471346553</v>
      </c>
      <c r="F374" s="7">
        <v>11933.3</v>
      </c>
      <c r="G374">
        <f t="shared" si="64"/>
        <v>-2.5609281679124633E-2</v>
      </c>
      <c r="H374">
        <f t="shared" si="58"/>
        <v>0.97439071832087532</v>
      </c>
      <c r="I374">
        <v>6.3620000000000001</v>
      </c>
      <c r="J374" s="12">
        <f t="shared" si="67"/>
        <v>6.3619999999999996E-2</v>
      </c>
      <c r="L374">
        <f t="shared" si="59"/>
        <v>-2.6414445286534464E-2</v>
      </c>
      <c r="M374">
        <f t="shared" si="65"/>
        <v>-2.6414445286534464E-2</v>
      </c>
      <c r="N374">
        <f t="shared" si="60"/>
        <v>-2.5609281679124633E-2</v>
      </c>
      <c r="O374">
        <f t="shared" si="61"/>
        <v>-4.1632426020495862E-2</v>
      </c>
      <c r="P374">
        <f t="shared" si="62"/>
        <v>-8.0516360740983187E-4</v>
      </c>
      <c r="Q374">
        <f t="shared" si="66"/>
        <v>-4.0827262413086034E-2</v>
      </c>
      <c r="R374">
        <v>-4.5227705197437001E-3</v>
      </c>
      <c r="S374">
        <v>0.15589072665615999</v>
      </c>
      <c r="T374">
        <v>0.93089005676751901</v>
      </c>
      <c r="U374">
        <v>1.5217980733961399E-2</v>
      </c>
    </row>
    <row r="375" spans="2:21" x14ac:dyDescent="0.35">
      <c r="B375" s="6">
        <v>44819</v>
      </c>
      <c r="C375">
        <v>18.462800000000001</v>
      </c>
      <c r="D375">
        <f t="shared" si="63"/>
        <v>3.0757654662910859E-3</v>
      </c>
      <c r="E375">
        <f t="shared" si="57"/>
        <v>1.0030757654662912</v>
      </c>
      <c r="F375" s="7">
        <v>12242.85</v>
      </c>
      <c r="G375">
        <f t="shared" si="64"/>
        <v>3.2152000994293928E-3</v>
      </c>
      <c r="H375">
        <f t="shared" si="58"/>
        <v>1.0032152000994294</v>
      </c>
      <c r="I375">
        <v>6.3140000000000001</v>
      </c>
      <c r="J375" s="12">
        <f t="shared" si="67"/>
        <v>6.3140000000000002E-2</v>
      </c>
      <c r="L375">
        <f t="shared" si="59"/>
        <v>3.0757654662910859E-3</v>
      </c>
      <c r="M375" t="str">
        <f t="shared" si="65"/>
        <v/>
      </c>
      <c r="N375">
        <f t="shared" si="60"/>
        <v>3.2152000994293928E-3</v>
      </c>
      <c r="O375">
        <f t="shared" si="61"/>
        <v>-1.2142215267670314E-2</v>
      </c>
      <c r="P375">
        <f t="shared" si="62"/>
        <v>-1.3943463313830689E-4</v>
      </c>
      <c r="Q375">
        <f t="shared" si="66"/>
        <v>-1.2002780634532006E-2</v>
      </c>
      <c r="R375">
        <v>0.25834104770781102</v>
      </c>
      <c r="S375">
        <v>0.16822326042242899</v>
      </c>
      <c r="T375">
        <v>1.0803245669963799</v>
      </c>
      <c r="U375">
        <v>1.5217980733961399E-2</v>
      </c>
    </row>
    <row r="376" spans="2:21" x14ac:dyDescent="0.35">
      <c r="B376" s="6">
        <v>44818</v>
      </c>
      <c r="C376">
        <v>18.406099999999999</v>
      </c>
      <c r="D376">
        <f t="shared" si="63"/>
        <v>-1.9105831460362187E-3</v>
      </c>
      <c r="E376">
        <f t="shared" si="57"/>
        <v>0.9980894168539638</v>
      </c>
      <c r="F376" s="7">
        <v>12203.55</v>
      </c>
      <c r="G376">
        <f t="shared" si="64"/>
        <v>-3.4438788680107211E-3</v>
      </c>
      <c r="H376">
        <f t="shared" si="58"/>
        <v>0.99655612113198933</v>
      </c>
      <c r="I376">
        <v>6.2750000000000004</v>
      </c>
      <c r="J376" s="12">
        <f t="shared" si="67"/>
        <v>6.275E-2</v>
      </c>
      <c r="L376">
        <f t="shared" si="59"/>
        <v>-1.9105831460362187E-3</v>
      </c>
      <c r="M376">
        <f t="shared" si="65"/>
        <v>-1.9105831460362187E-3</v>
      </c>
      <c r="N376">
        <f t="shared" si="60"/>
        <v>-3.4438788680107211E-3</v>
      </c>
      <c r="O376">
        <f t="shared" si="61"/>
        <v>-1.6904158449115619E-2</v>
      </c>
      <c r="P376">
        <f t="shared" si="62"/>
        <v>1.5332957219745024E-3</v>
      </c>
      <c r="Q376">
        <f t="shared" si="66"/>
        <v>-1.843745417109012E-2</v>
      </c>
      <c r="R376">
        <v>0.337801651104019</v>
      </c>
      <c r="S376">
        <v>0.76295569864424095</v>
      </c>
      <c r="T376">
        <v>0.692469889964209</v>
      </c>
      <c r="U376">
        <v>1.49935753030794E-2</v>
      </c>
    </row>
    <row r="377" spans="2:21" x14ac:dyDescent="0.35">
      <c r="B377" s="6">
        <v>44817</v>
      </c>
      <c r="C377">
        <v>18.441299999999998</v>
      </c>
      <c r="D377">
        <f t="shared" si="63"/>
        <v>6.9976162140677198E-4</v>
      </c>
      <c r="E377">
        <f t="shared" si="57"/>
        <v>1.0006997616214068</v>
      </c>
      <c r="F377" s="7">
        <v>12245.65</v>
      </c>
      <c r="G377">
        <f t="shared" si="64"/>
        <v>1.4382788899116343E-3</v>
      </c>
      <c r="H377">
        <f t="shared" si="58"/>
        <v>1.0014382788899117</v>
      </c>
      <c r="I377">
        <v>6.2530000000000001</v>
      </c>
      <c r="J377" s="12">
        <f t="shared" si="67"/>
        <v>6.2530000000000002E-2</v>
      </c>
      <c r="L377">
        <f t="shared" si="59"/>
        <v>6.9976162140677198E-4</v>
      </c>
      <c r="M377" t="str">
        <f t="shared" si="65"/>
        <v/>
      </c>
      <c r="N377">
        <f t="shared" si="60"/>
        <v>1.4382788899116343E-3</v>
      </c>
      <c r="O377">
        <f t="shared" si="61"/>
        <v>-1.4293813681672629E-2</v>
      </c>
      <c r="P377">
        <f t="shared" si="62"/>
        <v>-7.3851726850486228E-4</v>
      </c>
      <c r="Q377">
        <f t="shared" si="66"/>
        <v>-1.3555296413167765E-2</v>
      </c>
      <c r="R377">
        <v>0.10729707746584</v>
      </c>
      <c r="S377">
        <v>-0.30799353417971798</v>
      </c>
      <c r="T377">
        <v>0.17084385391146201</v>
      </c>
      <c r="U377">
        <v>1.49935753030794E-2</v>
      </c>
    </row>
    <row r="378" spans="2:21" x14ac:dyDescent="0.35">
      <c r="B378" s="6">
        <v>44816</v>
      </c>
      <c r="C378">
        <v>18.4284</v>
      </c>
      <c r="D378">
        <f t="shared" si="63"/>
        <v>6.5384440011464215E-3</v>
      </c>
      <c r="E378">
        <f t="shared" si="57"/>
        <v>1.0065384440011464</v>
      </c>
      <c r="F378" s="7">
        <v>12228.05</v>
      </c>
      <c r="G378">
        <f t="shared" si="64"/>
        <v>8.0961131953330694E-3</v>
      </c>
      <c r="H378">
        <f t="shared" si="58"/>
        <v>1.008096113195333</v>
      </c>
      <c r="I378">
        <v>6.2850000000000001</v>
      </c>
      <c r="J378" s="12">
        <f t="shared" si="67"/>
        <v>6.2850000000000003E-2</v>
      </c>
      <c r="L378">
        <f t="shared" si="59"/>
        <v>6.5384440011464215E-3</v>
      </c>
      <c r="M378" t="str">
        <f t="shared" si="65"/>
        <v/>
      </c>
      <c r="N378">
        <f t="shared" si="60"/>
        <v>8.0961131953330694E-3</v>
      </c>
      <c r="O378">
        <f t="shared" si="61"/>
        <v>-3.8449026464183279E-2</v>
      </c>
      <c r="P378">
        <f t="shared" si="62"/>
        <v>-1.5576691941866479E-3</v>
      </c>
      <c r="Q378">
        <f t="shared" si="66"/>
        <v>-3.6891357269996629E-2</v>
      </c>
      <c r="R378">
        <v>-6.3588928924107604E-3</v>
      </c>
      <c r="S378">
        <v>8.4480181112378497E-2</v>
      </c>
      <c r="T378">
        <v>3.45768403042346E-2</v>
      </c>
      <c r="U378">
        <v>4.49874704653297E-2</v>
      </c>
    </row>
    <row r="379" spans="2:21" x14ac:dyDescent="0.35">
      <c r="B379" s="6">
        <v>44813</v>
      </c>
      <c r="C379">
        <v>18.308299999999999</v>
      </c>
      <c r="D379">
        <f t="shared" si="63"/>
        <v>4.1871867767118926E-3</v>
      </c>
      <c r="E379">
        <f t="shared" si="57"/>
        <v>1.0041871867767118</v>
      </c>
      <c r="F379" s="7">
        <v>12129.45</v>
      </c>
      <c r="G379">
        <f t="shared" si="64"/>
        <v>4.0189643215732436E-3</v>
      </c>
      <c r="H379">
        <f t="shared" si="58"/>
        <v>1.0040189643215733</v>
      </c>
      <c r="I379">
        <v>6.2629999999999999</v>
      </c>
      <c r="J379" s="12">
        <f t="shared" si="67"/>
        <v>6.2630000000000005E-2</v>
      </c>
      <c r="L379">
        <f t="shared" si="59"/>
        <v>4.1871867767118926E-3</v>
      </c>
      <c r="M379" t="str">
        <f t="shared" si="65"/>
        <v/>
      </c>
      <c r="N379">
        <f t="shared" si="60"/>
        <v>4.0189643215732436E-3</v>
      </c>
      <c r="O379">
        <f t="shared" si="61"/>
        <v>-1.0806388526367509E-2</v>
      </c>
      <c r="P379">
        <f t="shared" si="62"/>
        <v>1.6822245513864898E-4</v>
      </c>
      <c r="Q379">
        <f t="shared" si="66"/>
        <v>-1.0974610981506157E-2</v>
      </c>
      <c r="R379">
        <v>-0.48754441008266303</v>
      </c>
      <c r="S379">
        <v>-0.78665732479861195</v>
      </c>
      <c r="T379">
        <v>-0.85639956950426299</v>
      </c>
      <c r="U379">
        <v>1.49935753030794E-2</v>
      </c>
    </row>
    <row r="380" spans="2:21" x14ac:dyDescent="0.35">
      <c r="B380" s="6">
        <v>44812</v>
      </c>
      <c r="C380">
        <v>18.2318</v>
      </c>
      <c r="D380">
        <f t="shared" si="63"/>
        <v>3.7202035438148539E-3</v>
      </c>
      <c r="E380">
        <f t="shared" si="57"/>
        <v>1.0037202035438149</v>
      </c>
      <c r="F380" s="7">
        <v>12080.8</v>
      </c>
      <c r="G380">
        <f t="shared" si="64"/>
        <v>3.4784951107768246E-3</v>
      </c>
      <c r="H380">
        <f t="shared" si="58"/>
        <v>1.0034784951107769</v>
      </c>
      <c r="I380">
        <v>6.2519999999999998</v>
      </c>
      <c r="J380" s="12">
        <f t="shared" si="67"/>
        <v>6.2519999999999992E-2</v>
      </c>
      <c r="L380">
        <f t="shared" si="59"/>
        <v>3.7202035438148539E-3</v>
      </c>
      <c r="M380" t="str">
        <f t="shared" si="65"/>
        <v/>
      </c>
      <c r="N380">
        <f t="shared" si="60"/>
        <v>3.4784951107768246E-3</v>
      </c>
      <c r="O380">
        <f t="shared" si="61"/>
        <v>-1.1273371759264546E-2</v>
      </c>
      <c r="P380">
        <f t="shared" si="62"/>
        <v>2.4170843303802925E-4</v>
      </c>
      <c r="Q380">
        <f t="shared" si="66"/>
        <v>-1.1515080192302575E-2</v>
      </c>
      <c r="R380">
        <v>0.26325761317722601</v>
      </c>
      <c r="S380">
        <v>-0.49588156768926001</v>
      </c>
      <c r="T380">
        <v>-0.34859267522759901</v>
      </c>
      <c r="U380">
        <v>1.49935753030794E-2</v>
      </c>
    </row>
    <row r="381" spans="2:21" x14ac:dyDescent="0.35">
      <c r="B381" s="6">
        <v>44811</v>
      </c>
      <c r="C381">
        <v>18.164100000000001</v>
      </c>
      <c r="D381">
        <f t="shared" si="63"/>
        <v>5.7752565030502528E-3</v>
      </c>
      <c r="E381">
        <f t="shared" si="57"/>
        <v>1.0057752565030502</v>
      </c>
      <c r="F381" s="7">
        <v>12038.85</v>
      </c>
      <c r="G381">
        <f t="shared" si="64"/>
        <v>5.321952445747828E-3</v>
      </c>
      <c r="H381">
        <f t="shared" si="58"/>
        <v>1.0053219524457477</v>
      </c>
      <c r="I381">
        <v>6.3179999999999996</v>
      </c>
      <c r="J381" s="12">
        <f t="shared" si="67"/>
        <v>6.318E-2</v>
      </c>
      <c r="L381">
        <f t="shared" si="59"/>
        <v>5.7752565030502528E-3</v>
      </c>
      <c r="M381" t="str">
        <f t="shared" si="65"/>
        <v/>
      </c>
      <c r="N381">
        <f t="shared" si="60"/>
        <v>5.321952445747828E-3</v>
      </c>
      <c r="O381">
        <f t="shared" si="61"/>
        <v>-9.2323171111394486E-3</v>
      </c>
      <c r="P381">
        <f t="shared" si="62"/>
        <v>4.5330405730242482E-4</v>
      </c>
      <c r="Q381">
        <f t="shared" si="66"/>
        <v>-9.6856211684418735E-3</v>
      </c>
      <c r="R381">
        <v>0.83880424205815496</v>
      </c>
      <c r="S381">
        <v>0.29248396338226201</v>
      </c>
      <c r="T381">
        <v>-0.481867241424905</v>
      </c>
      <c r="U381">
        <v>1.5007573614189701E-2</v>
      </c>
    </row>
    <row r="382" spans="2:21" x14ac:dyDescent="0.35">
      <c r="B382" s="6">
        <v>44810</v>
      </c>
      <c r="C382">
        <v>18.0595</v>
      </c>
      <c r="D382">
        <f t="shared" si="63"/>
        <v>4.6523736252020533E-4</v>
      </c>
      <c r="E382">
        <f t="shared" si="57"/>
        <v>1.0004652373625202</v>
      </c>
      <c r="F382" s="7">
        <v>11974.95</v>
      </c>
      <c r="G382">
        <f t="shared" si="64"/>
        <v>3.7313944395819362E-3</v>
      </c>
      <c r="H382">
        <f t="shared" si="58"/>
        <v>1.003731394439582</v>
      </c>
      <c r="I382">
        <v>6.3140000000000001</v>
      </c>
      <c r="J382" s="12">
        <f t="shared" si="67"/>
        <v>6.3140000000000002E-2</v>
      </c>
      <c r="L382">
        <f t="shared" si="59"/>
        <v>4.6523736252020533E-4</v>
      </c>
      <c r="M382" t="str">
        <f t="shared" si="65"/>
        <v/>
      </c>
      <c r="N382">
        <f t="shared" si="60"/>
        <v>3.7313944395819362E-3</v>
      </c>
      <c r="O382">
        <f t="shared" si="61"/>
        <v>-1.4542336251669495E-2</v>
      </c>
      <c r="P382">
        <f t="shared" si="62"/>
        <v>-3.2661570770617307E-3</v>
      </c>
      <c r="Q382">
        <f t="shared" si="66"/>
        <v>-1.1276179174607765E-2</v>
      </c>
      <c r="R382">
        <v>-0.47691932923623598</v>
      </c>
      <c r="S382">
        <v>0.27408013957517202</v>
      </c>
      <c r="T382">
        <v>0.50816204259132003</v>
      </c>
      <c r="U382">
        <v>1.5007573614189701E-2</v>
      </c>
    </row>
    <row r="383" spans="2:21" x14ac:dyDescent="0.35">
      <c r="B383" s="6">
        <v>44809</v>
      </c>
      <c r="C383">
        <v>18.051100000000002</v>
      </c>
      <c r="D383">
        <f t="shared" si="63"/>
        <v>5.6499365584905658E-3</v>
      </c>
      <c r="E383">
        <f t="shared" si="57"/>
        <v>1.0056499365584906</v>
      </c>
      <c r="F383" s="7">
        <v>11930.35</v>
      </c>
      <c r="G383">
        <f t="shared" si="64"/>
        <v>5.4463298448447495E-3</v>
      </c>
      <c r="H383">
        <f t="shared" si="58"/>
        <v>1.0054463298448448</v>
      </c>
      <c r="I383">
        <v>6.3529999999999998</v>
      </c>
      <c r="J383" s="12">
        <f t="shared" si="67"/>
        <v>6.3530000000000003E-2</v>
      </c>
      <c r="L383">
        <f t="shared" si="59"/>
        <v>5.6499365584905658E-3</v>
      </c>
      <c r="M383" t="str">
        <f t="shared" si="65"/>
        <v/>
      </c>
      <c r="N383">
        <f t="shared" si="60"/>
        <v>5.4463298448447495E-3</v>
      </c>
      <c r="O383">
        <f t="shared" si="61"/>
        <v>-3.9379541440046635E-2</v>
      </c>
      <c r="P383">
        <f t="shared" si="62"/>
        <v>2.0360671364581633E-4</v>
      </c>
      <c r="Q383">
        <f t="shared" si="66"/>
        <v>-3.9583148153692453E-2</v>
      </c>
      <c r="R383">
        <v>0.18919116584001899</v>
      </c>
      <c r="S383">
        <v>0.60365926162910799</v>
      </c>
      <c r="T383">
        <v>-0.170987993187799</v>
      </c>
      <c r="U383">
        <v>4.5029477998537203E-2</v>
      </c>
    </row>
    <row r="384" spans="2:21" x14ac:dyDescent="0.35">
      <c r="B384" s="6">
        <v>44806</v>
      </c>
      <c r="C384">
        <v>17.949400000000001</v>
      </c>
      <c r="D384">
        <f t="shared" si="63"/>
        <v>-9.7448798372165243E-4</v>
      </c>
      <c r="E384">
        <f t="shared" si="57"/>
        <v>0.99902551201627832</v>
      </c>
      <c r="F384" s="7">
        <v>11865.55</v>
      </c>
      <c r="G384">
        <f t="shared" si="64"/>
        <v>-2.642821106879844E-3</v>
      </c>
      <c r="H384">
        <f t="shared" si="58"/>
        <v>0.99735717889312014</v>
      </c>
      <c r="I384">
        <v>6.35</v>
      </c>
      <c r="J384" s="12">
        <f t="shared" si="67"/>
        <v>6.3500000000000001E-2</v>
      </c>
      <c r="L384">
        <f t="shared" si="59"/>
        <v>-9.7448798372165243E-4</v>
      </c>
      <c r="M384">
        <f t="shared" si="65"/>
        <v>-9.7448798372165243E-4</v>
      </c>
      <c r="N384">
        <f t="shared" si="60"/>
        <v>-2.642821106879844E-3</v>
      </c>
      <c r="O384">
        <f t="shared" si="61"/>
        <v>-1.5982061597933552E-2</v>
      </c>
      <c r="P384">
        <f t="shared" si="62"/>
        <v>1.6683331231581917E-3</v>
      </c>
      <c r="Q384">
        <f t="shared" si="66"/>
        <v>-1.7650394721091745E-2</v>
      </c>
      <c r="R384">
        <v>0.494131954263066</v>
      </c>
      <c r="S384">
        <v>3.4453830476399699E-3</v>
      </c>
      <c r="T384">
        <v>0.44876891142440201</v>
      </c>
      <c r="U384">
        <v>1.50075736142119E-2</v>
      </c>
    </row>
    <row r="385" spans="2:21" x14ac:dyDescent="0.35">
      <c r="B385" s="6">
        <v>44805</v>
      </c>
      <c r="C385">
        <v>17.966899999999999</v>
      </c>
      <c r="D385">
        <f t="shared" si="63"/>
        <v>3.7416365755669825E-3</v>
      </c>
      <c r="E385">
        <f t="shared" si="57"/>
        <v>1.0037416365755669</v>
      </c>
      <c r="F385" s="7">
        <v>11896.95</v>
      </c>
      <c r="G385">
        <f t="shared" si="64"/>
        <v>2.5206260623688746E-3</v>
      </c>
      <c r="H385">
        <f t="shared" si="58"/>
        <v>1.0025206260623689</v>
      </c>
      <c r="I385">
        <v>6.3550000000000004</v>
      </c>
      <c r="J385" s="12">
        <f t="shared" si="67"/>
        <v>6.3550000000000009E-2</v>
      </c>
      <c r="L385">
        <f t="shared" si="59"/>
        <v>3.7416365755669825E-3</v>
      </c>
      <c r="M385" t="str">
        <f t="shared" si="65"/>
        <v/>
      </c>
      <c r="N385">
        <f t="shared" si="60"/>
        <v>2.5206260623688746E-3</v>
      </c>
      <c r="O385">
        <f t="shared" si="61"/>
        <v>-2.6186822248912719E-2</v>
      </c>
      <c r="P385">
        <f t="shared" si="62"/>
        <v>1.2210105131981079E-3</v>
      </c>
      <c r="Q385">
        <f t="shared" si="66"/>
        <v>-2.7407832762110826E-2</v>
      </c>
      <c r="R385">
        <v>1.83567466524779</v>
      </c>
      <c r="S385">
        <v>-6.7452678448298706E-2</v>
      </c>
      <c r="T385">
        <v>0.69491048987826398</v>
      </c>
      <c r="U385">
        <v>2.9928458824479701E-2</v>
      </c>
    </row>
    <row r="386" spans="2:21" x14ac:dyDescent="0.35">
      <c r="B386" s="6">
        <v>44803</v>
      </c>
      <c r="C386">
        <v>17.899799999999999</v>
      </c>
      <c r="D386">
        <f t="shared" si="63"/>
        <v>1.4331415160902285E-2</v>
      </c>
      <c r="E386">
        <f t="shared" si="57"/>
        <v>1.0143314151609022</v>
      </c>
      <c r="F386" s="7">
        <v>11867</v>
      </c>
      <c r="G386">
        <f t="shared" si="64"/>
        <v>1.9838188727333918E-2</v>
      </c>
      <c r="H386">
        <f t="shared" si="58"/>
        <v>1.019838188727334</v>
      </c>
      <c r="I386">
        <v>6.343</v>
      </c>
      <c r="J386" s="12">
        <f t="shared" si="67"/>
        <v>6.343E-2</v>
      </c>
      <c r="L386">
        <f t="shared" si="59"/>
        <v>1.4331415160902285E-2</v>
      </c>
      <c r="M386" t="str">
        <f t="shared" si="65"/>
        <v/>
      </c>
      <c r="N386">
        <f t="shared" si="60"/>
        <v>1.9838188727333918E-2</v>
      </c>
      <c r="O386">
        <f t="shared" si="61"/>
        <v>-5.8723112254381593E-4</v>
      </c>
      <c r="P386">
        <f t="shared" si="62"/>
        <v>-5.5067735664316338E-3</v>
      </c>
      <c r="Q386">
        <f t="shared" si="66"/>
        <v>4.9195424438878178E-3</v>
      </c>
      <c r="R386">
        <v>-0.61965229175483505</v>
      </c>
      <c r="S386">
        <v>4.3055629860511103E-3</v>
      </c>
      <c r="T386">
        <v>0.59850464659958502</v>
      </c>
      <c r="U386">
        <v>1.4918646283446101E-2</v>
      </c>
    </row>
    <row r="387" spans="2:21" x14ac:dyDescent="0.35">
      <c r="B387" s="6">
        <v>44802</v>
      </c>
      <c r="C387">
        <v>17.645099999999999</v>
      </c>
      <c r="D387">
        <f t="shared" si="63"/>
        <v>-6.2203063251330976E-3</v>
      </c>
      <c r="E387">
        <f t="shared" ref="E387:E450" si="68">1+D387</f>
        <v>0.99377969367486685</v>
      </c>
      <c r="F387" s="7">
        <v>11633.9</v>
      </c>
      <c r="G387">
        <f t="shared" si="64"/>
        <v>-8.2775622966942703E-3</v>
      </c>
      <c r="H387">
        <f t="shared" ref="H387:H449" si="69">1+G387</f>
        <v>0.9917224377033057</v>
      </c>
      <c r="I387">
        <v>6.5019999999999998</v>
      </c>
      <c r="J387" s="12">
        <f t="shared" si="67"/>
        <v>6.5019999999999994E-2</v>
      </c>
      <c r="L387">
        <f t="shared" ref="L387:L450" si="70">D387</f>
        <v>-6.2203063251330976E-3</v>
      </c>
      <c r="M387">
        <f t="shared" si="65"/>
        <v>-6.2203063251330976E-3</v>
      </c>
      <c r="N387">
        <f t="shared" ref="N387:N450" si="71">G387</f>
        <v>-8.2775622966942703E-3</v>
      </c>
      <c r="O387">
        <f t="shared" ref="O387:O450" si="72">L387-U387</f>
        <v>-5.0982922487796595E-2</v>
      </c>
      <c r="P387">
        <f t="shared" ref="P387:P450" si="73">L387-N387</f>
        <v>2.0572559715611727E-3</v>
      </c>
      <c r="Q387">
        <f t="shared" si="66"/>
        <v>-5.3040178459357767E-2</v>
      </c>
      <c r="R387">
        <v>0.52541772689336197</v>
      </c>
      <c r="S387">
        <v>-0.17096019904541099</v>
      </c>
      <c r="T387">
        <v>0.83660793829700697</v>
      </c>
      <c r="U387">
        <v>4.4762616162663499E-2</v>
      </c>
    </row>
    <row r="388" spans="2:21" x14ac:dyDescent="0.35">
      <c r="B388" s="6">
        <v>44799</v>
      </c>
      <c r="C388">
        <v>17.755199999999999</v>
      </c>
      <c r="D388">
        <f t="shared" ref="D388:D451" si="74">LN(C388/C389)</f>
        <v>1.9788422622929948E-3</v>
      </c>
      <c r="E388">
        <f t="shared" si="68"/>
        <v>1.0019788422622931</v>
      </c>
      <c r="F388" s="7">
        <v>11730.6</v>
      </c>
      <c r="G388">
        <f t="shared" ref="G388:G451" si="75">LN(F388/F389)</f>
        <v>3.8221040744810452E-3</v>
      </c>
      <c r="H388">
        <f t="shared" si="69"/>
        <v>1.003822104074481</v>
      </c>
      <c r="I388">
        <v>6.2919999999999998</v>
      </c>
      <c r="J388" s="12">
        <f t="shared" si="67"/>
        <v>6.2920000000000004E-2</v>
      </c>
      <c r="L388">
        <f t="shared" si="70"/>
        <v>1.9788422622929948E-3</v>
      </c>
      <c r="M388" t="str">
        <f t="shared" ref="M388:M451" si="76">IF(L388&lt;0,L388,"")</f>
        <v/>
      </c>
      <c r="N388">
        <f t="shared" si="71"/>
        <v>3.8221040744810452E-3</v>
      </c>
      <c r="O388">
        <f t="shared" si="72"/>
        <v>-1.2939804021153106E-2</v>
      </c>
      <c r="P388">
        <f t="shared" si="73"/>
        <v>-1.8432618121880504E-3</v>
      </c>
      <c r="Q388">
        <f t="shared" ref="Q388:Q451" si="77">N388-U388</f>
        <v>-1.1096542208965054E-2</v>
      </c>
      <c r="R388">
        <v>-0.101226832747048</v>
      </c>
      <c r="S388">
        <v>0.67552450322319002</v>
      </c>
      <c r="T388">
        <v>0.34244243209744502</v>
      </c>
      <c r="U388">
        <v>1.4918646283446101E-2</v>
      </c>
    </row>
    <row r="389" spans="2:21" x14ac:dyDescent="0.35">
      <c r="B389" s="6">
        <v>44798</v>
      </c>
      <c r="C389">
        <v>17.720099999999999</v>
      </c>
      <c r="D389">
        <f t="shared" si="74"/>
        <v>1.575724015257711E-3</v>
      </c>
      <c r="E389">
        <f t="shared" si="68"/>
        <v>1.0015757240152576</v>
      </c>
      <c r="F389" s="7">
        <v>11685.85</v>
      </c>
      <c r="G389">
        <f t="shared" si="75"/>
        <v>9.2462197684459613E-4</v>
      </c>
      <c r="H389">
        <f t="shared" si="69"/>
        <v>1.0009246219768446</v>
      </c>
      <c r="I389">
        <v>6.3490000000000002</v>
      </c>
      <c r="J389" s="12">
        <f t="shared" si="67"/>
        <v>6.3490000000000005E-2</v>
      </c>
      <c r="L389">
        <f t="shared" si="70"/>
        <v>1.575724015257711E-3</v>
      </c>
      <c r="M389" t="str">
        <f t="shared" si="76"/>
        <v/>
      </c>
      <c r="N389">
        <f t="shared" si="71"/>
        <v>9.2462197684459613E-4</v>
      </c>
      <c r="O389">
        <f t="shared" si="72"/>
        <v>-1.3342922268210589E-2</v>
      </c>
      <c r="P389">
        <f t="shared" si="73"/>
        <v>6.5110203841311489E-4</v>
      </c>
      <c r="Q389">
        <f t="shared" si="77"/>
        <v>-1.3994024306623703E-2</v>
      </c>
      <c r="R389">
        <v>0.10986560812320501</v>
      </c>
      <c r="S389">
        <v>0.33219940611941601</v>
      </c>
      <c r="T389">
        <v>-0.20298677960519701</v>
      </c>
      <c r="U389">
        <v>1.49186462834683E-2</v>
      </c>
    </row>
    <row r="390" spans="2:21" x14ac:dyDescent="0.35">
      <c r="B390" s="6">
        <v>44797</v>
      </c>
      <c r="C390">
        <v>17.6922</v>
      </c>
      <c r="D390">
        <f t="shared" si="74"/>
        <v>7.7110046316419632E-3</v>
      </c>
      <c r="E390">
        <f t="shared" si="68"/>
        <v>1.007711004631642</v>
      </c>
      <c r="F390" s="7">
        <v>11675.05</v>
      </c>
      <c r="G390">
        <f t="shared" si="75"/>
        <v>6.548130934241672E-3</v>
      </c>
      <c r="H390">
        <f t="shared" si="69"/>
        <v>1.0065481309342417</v>
      </c>
      <c r="I390">
        <v>6.3869999999999996</v>
      </c>
      <c r="J390" s="12">
        <f t="shared" si="67"/>
        <v>6.3869999999999996E-2</v>
      </c>
      <c r="L390">
        <f t="shared" si="70"/>
        <v>7.7110046316419632E-3</v>
      </c>
      <c r="M390" t="str">
        <f t="shared" si="76"/>
        <v/>
      </c>
      <c r="N390">
        <f t="shared" si="71"/>
        <v>6.548130934241672E-3</v>
      </c>
      <c r="O390">
        <f t="shared" si="72"/>
        <v>-7.1038999190442369E-3</v>
      </c>
      <c r="P390">
        <f t="shared" si="73"/>
        <v>1.1628736974002912E-3</v>
      </c>
      <c r="Q390">
        <f t="shared" si="77"/>
        <v>-8.2667736164445289E-3</v>
      </c>
      <c r="R390">
        <v>0.70028244916813298</v>
      </c>
      <c r="S390">
        <v>0.52198292692495796</v>
      </c>
      <c r="T390">
        <v>0.40543256904601599</v>
      </c>
      <c r="U390">
        <v>1.48149045506862E-2</v>
      </c>
    </row>
    <row r="391" spans="2:21" x14ac:dyDescent="0.35">
      <c r="B391" s="6">
        <v>44796</v>
      </c>
      <c r="C391">
        <v>17.5563</v>
      </c>
      <c r="D391">
        <f t="shared" si="74"/>
        <v>8.7587624975206824E-3</v>
      </c>
      <c r="E391">
        <f t="shared" si="68"/>
        <v>1.0087587624975207</v>
      </c>
      <c r="F391" s="7">
        <v>11598.85</v>
      </c>
      <c r="G391">
        <f t="shared" si="75"/>
        <v>9.4462699980074651E-3</v>
      </c>
      <c r="H391">
        <f t="shared" si="69"/>
        <v>1.0094462699980076</v>
      </c>
      <c r="I391">
        <v>6.2649999999999997</v>
      </c>
      <c r="J391" s="12">
        <f t="shared" si="67"/>
        <v>6.2649999999999997E-2</v>
      </c>
      <c r="L391">
        <f t="shared" si="70"/>
        <v>8.7587624975206824E-3</v>
      </c>
      <c r="M391" t="str">
        <f t="shared" si="76"/>
        <v/>
      </c>
      <c r="N391">
        <f t="shared" si="71"/>
        <v>9.4462699980074651E-3</v>
      </c>
      <c r="O391">
        <f t="shared" si="72"/>
        <v>-6.0561420531433183E-3</v>
      </c>
      <c r="P391">
        <f t="shared" si="73"/>
        <v>-6.8750750048678262E-4</v>
      </c>
      <c r="Q391">
        <f t="shared" si="77"/>
        <v>-5.3686345526565357E-3</v>
      </c>
      <c r="R391">
        <v>0.35724907813310403</v>
      </c>
      <c r="S391">
        <v>0.622342055317748</v>
      </c>
      <c r="T391">
        <v>0.90296675516674496</v>
      </c>
      <c r="U391">
        <v>1.4814904550664001E-2</v>
      </c>
    </row>
    <row r="392" spans="2:21" x14ac:dyDescent="0.35">
      <c r="B392" s="6">
        <v>44795</v>
      </c>
      <c r="C392">
        <v>17.403199999999998</v>
      </c>
      <c r="D392">
        <f t="shared" si="74"/>
        <v>-1.3004618941174419E-2</v>
      </c>
      <c r="E392">
        <f t="shared" si="68"/>
        <v>0.98699538105882556</v>
      </c>
      <c r="F392" s="7">
        <v>11489.8</v>
      </c>
      <c r="G392">
        <f t="shared" si="75"/>
        <v>-1.8244534494014902E-2</v>
      </c>
      <c r="H392">
        <f t="shared" si="69"/>
        <v>0.98175546550598514</v>
      </c>
      <c r="I392">
        <v>6.3710000000000004</v>
      </c>
      <c r="J392" s="12">
        <f t="shared" si="67"/>
        <v>6.3710000000000003E-2</v>
      </c>
      <c r="L392">
        <f t="shared" si="70"/>
        <v>-1.3004618941174419E-2</v>
      </c>
      <c r="M392">
        <f t="shared" si="76"/>
        <v>-1.3004618941174419E-2</v>
      </c>
      <c r="N392">
        <f t="shared" si="71"/>
        <v>-1.8244534494014902E-2</v>
      </c>
      <c r="O392">
        <f t="shared" si="72"/>
        <v>-5.7455917360253621E-2</v>
      </c>
      <c r="P392">
        <f t="shared" si="73"/>
        <v>5.239915552840483E-3</v>
      </c>
      <c r="Q392">
        <f t="shared" si="77"/>
        <v>-6.2695832913094107E-2</v>
      </c>
      <c r="R392">
        <v>0.96639564862515104</v>
      </c>
      <c r="S392">
        <v>-0.16035477038676099</v>
      </c>
      <c r="T392">
        <v>0.68157847815266703</v>
      </c>
      <c r="U392">
        <v>4.4451298419079202E-2</v>
      </c>
    </row>
    <row r="393" spans="2:21" x14ac:dyDescent="0.35">
      <c r="B393" s="6">
        <v>44792</v>
      </c>
      <c r="C393">
        <v>17.631</v>
      </c>
      <c r="D393">
        <f t="shared" si="74"/>
        <v>-9.3768063779772898E-3</v>
      </c>
      <c r="E393">
        <f t="shared" si="68"/>
        <v>0.99062319362202267</v>
      </c>
      <c r="F393" s="7">
        <v>11701.35</v>
      </c>
      <c r="G393">
        <f t="shared" si="75"/>
        <v>-1.2577233239088296E-2</v>
      </c>
      <c r="H393">
        <f t="shared" si="69"/>
        <v>0.98742276676091167</v>
      </c>
      <c r="I393">
        <v>6.2409999999999997</v>
      </c>
      <c r="J393" s="12">
        <f t="shared" si="67"/>
        <v>6.2409999999999993E-2</v>
      </c>
      <c r="L393">
        <f t="shared" si="70"/>
        <v>-9.3768063779772898E-3</v>
      </c>
      <c r="M393">
        <f t="shared" si="76"/>
        <v>-9.3768063779772898E-3</v>
      </c>
      <c r="N393">
        <f t="shared" si="71"/>
        <v>-1.2577233239088296E-2</v>
      </c>
      <c r="O393">
        <f t="shared" si="72"/>
        <v>-2.4191710928663492E-2</v>
      </c>
      <c r="P393">
        <f t="shared" si="73"/>
        <v>3.2004268611110064E-3</v>
      </c>
      <c r="Q393">
        <f t="shared" si="77"/>
        <v>-2.7392137789774496E-2</v>
      </c>
      <c r="R393">
        <v>0.43241544661922798</v>
      </c>
      <c r="S393">
        <v>7.4623001313645104E-2</v>
      </c>
      <c r="T393">
        <v>-0.18370790641600901</v>
      </c>
      <c r="U393">
        <v>1.48149045506862E-2</v>
      </c>
    </row>
    <row r="394" spans="2:21" x14ac:dyDescent="0.35">
      <c r="B394" s="6">
        <v>44791</v>
      </c>
      <c r="C394">
        <v>17.7971</v>
      </c>
      <c r="D394">
        <f t="shared" si="74"/>
        <v>3.0726312595994814E-3</v>
      </c>
      <c r="E394">
        <f t="shared" si="68"/>
        <v>1.0030726312595994</v>
      </c>
      <c r="F394" s="7">
        <v>11849.45</v>
      </c>
      <c r="G394">
        <f t="shared" si="75"/>
        <v>1.592057785478387E-3</v>
      </c>
      <c r="H394">
        <f t="shared" si="69"/>
        <v>1.0015920577854784</v>
      </c>
      <c r="I394">
        <v>6.2469999999999999</v>
      </c>
      <c r="J394" s="12">
        <f t="shared" ref="J394:J457" si="78">I394/100</f>
        <v>6.2469999999999998E-2</v>
      </c>
      <c r="L394">
        <f t="shared" si="70"/>
        <v>3.0726312595994814E-3</v>
      </c>
      <c r="M394" t="str">
        <f t="shared" si="76"/>
        <v/>
      </c>
      <c r="N394">
        <f t="shared" si="71"/>
        <v>1.592057785478387E-3</v>
      </c>
      <c r="O394">
        <f t="shared" si="72"/>
        <v>-1.1742273291064519E-2</v>
      </c>
      <c r="P394">
        <f t="shared" si="73"/>
        <v>1.4805734741210944E-3</v>
      </c>
      <c r="Q394">
        <f t="shared" si="77"/>
        <v>-1.3222846765185614E-2</v>
      </c>
      <c r="R394">
        <v>0.46871469566889301</v>
      </c>
      <c r="S394">
        <v>0.18659464730907999</v>
      </c>
      <c r="T394">
        <v>0.61318743178797597</v>
      </c>
      <c r="U394">
        <v>1.4814904550664001E-2</v>
      </c>
    </row>
    <row r="395" spans="2:21" x14ac:dyDescent="0.35">
      <c r="B395" s="6">
        <v>44790</v>
      </c>
      <c r="C395">
        <v>17.7425</v>
      </c>
      <c r="D395">
        <f t="shared" si="74"/>
        <v>1.5855629149840938E-2</v>
      </c>
      <c r="E395">
        <f t="shared" si="68"/>
        <v>1.0158556291498408</v>
      </c>
      <c r="F395" s="7">
        <v>11830.6</v>
      </c>
      <c r="G395">
        <f t="shared" si="75"/>
        <v>1.7565852937132236E-2</v>
      </c>
      <c r="H395">
        <f t="shared" si="69"/>
        <v>1.0175658529371323</v>
      </c>
      <c r="I395">
        <v>6.16</v>
      </c>
      <c r="J395" s="12">
        <f t="shared" si="78"/>
        <v>6.1600000000000002E-2</v>
      </c>
      <c r="L395">
        <f t="shared" si="70"/>
        <v>1.5855629149840938E-2</v>
      </c>
      <c r="M395" t="str">
        <f t="shared" si="76"/>
        <v/>
      </c>
      <c r="N395">
        <f t="shared" si="71"/>
        <v>1.7565852937132236E-2</v>
      </c>
      <c r="O395">
        <f t="shared" si="72"/>
        <v>9.4968912217573836E-4</v>
      </c>
      <c r="P395">
        <f t="shared" si="73"/>
        <v>-1.7102237872912984E-3</v>
      </c>
      <c r="Q395">
        <f t="shared" si="77"/>
        <v>2.6599129094670368E-3</v>
      </c>
      <c r="R395">
        <v>0.32973305491181798</v>
      </c>
      <c r="S395">
        <v>0.324044724683548</v>
      </c>
      <c r="T395">
        <v>-0.47553163373804702</v>
      </c>
      <c r="U395">
        <v>1.4905940027665199E-2</v>
      </c>
    </row>
    <row r="396" spans="2:21" x14ac:dyDescent="0.35">
      <c r="B396" s="6">
        <v>44785</v>
      </c>
      <c r="C396">
        <v>17.4634</v>
      </c>
      <c r="D396">
        <f t="shared" si="74"/>
        <v>1.1688402311620591E-3</v>
      </c>
      <c r="E396">
        <f t="shared" si="68"/>
        <v>1.001168840231162</v>
      </c>
      <c r="F396" s="7">
        <v>11624.6</v>
      </c>
      <c r="G396">
        <f t="shared" si="75"/>
        <v>6.4554214787173785E-3</v>
      </c>
      <c r="H396">
        <f t="shared" si="69"/>
        <v>1.0064554214787174</v>
      </c>
      <c r="I396">
        <v>6.3070000000000004</v>
      </c>
      <c r="J396" s="12">
        <f t="shared" si="78"/>
        <v>6.3070000000000001E-2</v>
      </c>
      <c r="L396">
        <f t="shared" si="70"/>
        <v>1.1688402311620591E-3</v>
      </c>
      <c r="M396" t="str">
        <f t="shared" si="76"/>
        <v/>
      </c>
      <c r="N396">
        <f t="shared" si="71"/>
        <v>6.4554214787173785E-3</v>
      </c>
      <c r="O396">
        <f t="shared" si="72"/>
        <v>-1.373709979650314E-2</v>
      </c>
      <c r="P396">
        <f t="shared" si="73"/>
        <v>-5.2865812475553194E-3</v>
      </c>
      <c r="Q396">
        <f t="shared" si="77"/>
        <v>-8.4505185489478218E-3</v>
      </c>
      <c r="R396">
        <v>-1.30284941444674</v>
      </c>
      <c r="S396">
        <v>1.52807128900492</v>
      </c>
      <c r="T396">
        <v>0.54848251347350296</v>
      </c>
      <c r="U396">
        <v>1.4905940027665199E-2</v>
      </c>
    </row>
    <row r="397" spans="2:21" x14ac:dyDescent="0.35">
      <c r="B397" s="6">
        <v>44784</v>
      </c>
      <c r="C397">
        <v>17.443000000000001</v>
      </c>
      <c r="D397">
        <f t="shared" si="74"/>
        <v>1.1381383558911072E-2</v>
      </c>
      <c r="E397">
        <f t="shared" si="68"/>
        <v>1.0113813835589112</v>
      </c>
      <c r="F397" s="7">
        <v>11549.8</v>
      </c>
      <c r="G397">
        <f t="shared" si="75"/>
        <v>7.9755810603882628E-3</v>
      </c>
      <c r="H397">
        <f t="shared" si="69"/>
        <v>1.0079755810603883</v>
      </c>
      <c r="I397">
        <v>6.2640000000000002</v>
      </c>
      <c r="J397" s="12">
        <f t="shared" si="78"/>
        <v>6.2640000000000001E-2</v>
      </c>
      <c r="L397">
        <f t="shared" si="70"/>
        <v>1.1381383558911072E-2</v>
      </c>
      <c r="M397" t="str">
        <f t="shared" si="76"/>
        <v/>
      </c>
      <c r="N397">
        <f t="shared" si="71"/>
        <v>7.9755810603882628E-3</v>
      </c>
      <c r="O397">
        <f t="shared" si="72"/>
        <v>-3.5245564687541274E-3</v>
      </c>
      <c r="P397">
        <f t="shared" si="73"/>
        <v>3.4058024985228093E-3</v>
      </c>
      <c r="Q397">
        <f t="shared" si="77"/>
        <v>-6.9303589672769367E-3</v>
      </c>
      <c r="R397">
        <v>2.4398627389032899E-2</v>
      </c>
      <c r="S397">
        <v>-0.61754911787836897</v>
      </c>
      <c r="T397">
        <v>-0.62034728722204502</v>
      </c>
      <c r="U397">
        <v>1.4905940027665199E-2</v>
      </c>
    </row>
    <row r="398" spans="2:21" x14ac:dyDescent="0.35">
      <c r="B398" s="6">
        <v>44783</v>
      </c>
      <c r="C398">
        <v>17.2456</v>
      </c>
      <c r="D398">
        <f t="shared" si="74"/>
        <v>6.5545436063092928E-4</v>
      </c>
      <c r="E398">
        <f t="shared" si="68"/>
        <v>1.000655454360631</v>
      </c>
      <c r="F398" s="7">
        <v>11458.05</v>
      </c>
      <c r="G398">
        <f t="shared" si="75"/>
        <v>-2.1141795162349188E-3</v>
      </c>
      <c r="H398">
        <f t="shared" si="69"/>
        <v>0.99788582048376506</v>
      </c>
      <c r="I398">
        <v>6.3259999999999996</v>
      </c>
      <c r="J398" s="12">
        <f t="shared" si="78"/>
        <v>6.3259999999999997E-2</v>
      </c>
      <c r="L398">
        <f t="shared" si="70"/>
        <v>6.5545436063092928E-4</v>
      </c>
      <c r="M398" t="str">
        <f t="shared" si="76"/>
        <v/>
      </c>
      <c r="N398">
        <f t="shared" si="71"/>
        <v>-2.1141795162349188E-3</v>
      </c>
      <c r="O398">
        <f t="shared" si="72"/>
        <v>-2.8970322917155473E-2</v>
      </c>
      <c r="P398">
        <f t="shared" si="73"/>
        <v>2.7696338768658482E-3</v>
      </c>
      <c r="Q398">
        <f t="shared" si="77"/>
        <v>-3.1739956794021321E-2</v>
      </c>
      <c r="R398">
        <v>-0.12009832799940701</v>
      </c>
      <c r="S398">
        <v>-0.32980371561528399</v>
      </c>
      <c r="T398">
        <v>0.67578870180415895</v>
      </c>
      <c r="U398">
        <v>2.96257772777864E-2</v>
      </c>
    </row>
    <row r="399" spans="2:21" x14ac:dyDescent="0.35">
      <c r="B399" s="6">
        <v>44781</v>
      </c>
      <c r="C399">
        <v>17.234300000000001</v>
      </c>
      <c r="D399">
        <f t="shared" si="74"/>
        <v>3.2313398064224667E-3</v>
      </c>
      <c r="E399">
        <f t="shared" si="68"/>
        <v>1.0032313398064225</v>
      </c>
      <c r="F399" s="7">
        <v>11482.3</v>
      </c>
      <c r="G399">
        <f t="shared" si="75"/>
        <v>2.4938973511681103E-3</v>
      </c>
      <c r="H399">
        <f t="shared" si="69"/>
        <v>1.0024938973511681</v>
      </c>
      <c r="I399">
        <v>6.3390000000000004</v>
      </c>
      <c r="J399" s="12">
        <f t="shared" si="78"/>
        <v>6.3390000000000002E-2</v>
      </c>
      <c r="L399">
        <f t="shared" si="70"/>
        <v>3.2313398064224667E-3</v>
      </c>
      <c r="M399" t="str">
        <f t="shared" si="76"/>
        <v/>
      </c>
      <c r="N399">
        <f t="shared" si="71"/>
        <v>2.4938973511681103E-3</v>
      </c>
      <c r="O399">
        <f t="shared" si="72"/>
        <v>-4.121061727282184E-2</v>
      </c>
      <c r="P399">
        <f t="shared" si="73"/>
        <v>7.3744245525435639E-4</v>
      </c>
      <c r="Q399">
        <f t="shared" si="77"/>
        <v>-4.1948059728076192E-2</v>
      </c>
      <c r="R399">
        <v>-0.22329923102031299</v>
      </c>
      <c r="S399">
        <v>0.15465788862361099</v>
      </c>
      <c r="T399">
        <v>0.87954257241051903</v>
      </c>
      <c r="U399">
        <v>4.4441957079244303E-2</v>
      </c>
    </row>
    <row r="400" spans="2:21" x14ac:dyDescent="0.35">
      <c r="B400" s="6">
        <v>44778</v>
      </c>
      <c r="C400">
        <v>17.178699999999999</v>
      </c>
      <c r="D400">
        <f t="shared" si="74"/>
        <v>3.9136482122078169E-3</v>
      </c>
      <c r="E400">
        <f t="shared" si="68"/>
        <v>1.0039136482122077</v>
      </c>
      <c r="F400" s="7">
        <v>11453.7</v>
      </c>
      <c r="G400">
        <f t="shared" si="75"/>
        <v>3.1261434233834031E-3</v>
      </c>
      <c r="H400">
        <f t="shared" si="69"/>
        <v>1.0031261434233834</v>
      </c>
      <c r="I400">
        <v>6.2990000000000004</v>
      </c>
      <c r="J400" s="12">
        <f t="shared" si="78"/>
        <v>6.2990000000000004E-2</v>
      </c>
      <c r="L400">
        <f t="shared" si="70"/>
        <v>3.9136482122078169E-3</v>
      </c>
      <c r="M400" t="str">
        <f t="shared" si="76"/>
        <v/>
      </c>
      <c r="N400">
        <f t="shared" si="71"/>
        <v>3.1261434233834031E-3</v>
      </c>
      <c r="O400">
        <f t="shared" si="72"/>
        <v>-1.0898143480817885E-2</v>
      </c>
      <c r="P400">
        <f t="shared" si="73"/>
        <v>7.8750478882441384E-4</v>
      </c>
      <c r="Q400">
        <f t="shared" si="77"/>
        <v>-1.1685648269642298E-2</v>
      </c>
      <c r="R400">
        <v>-0.27495920787113898</v>
      </c>
      <c r="S400">
        <v>0.35281250695993199</v>
      </c>
      <c r="T400">
        <v>-0.56224700333627997</v>
      </c>
      <c r="U400">
        <v>1.4811791693025701E-2</v>
      </c>
    </row>
    <row r="401" spans="2:21" x14ac:dyDescent="0.35">
      <c r="B401" s="6">
        <v>44777</v>
      </c>
      <c r="C401">
        <v>17.111599999999999</v>
      </c>
      <c r="D401">
        <f t="shared" si="74"/>
        <v>-1.3723952198874982E-3</v>
      </c>
      <c r="E401">
        <f t="shared" si="68"/>
        <v>0.99862760478011248</v>
      </c>
      <c r="F401" s="7">
        <v>11417.95</v>
      </c>
      <c r="G401">
        <f t="shared" si="75"/>
        <v>5.3611897533169762E-3</v>
      </c>
      <c r="H401">
        <f t="shared" si="69"/>
        <v>1.005361189753317</v>
      </c>
      <c r="I401">
        <v>6.1989999999999998</v>
      </c>
      <c r="J401" s="12">
        <f t="shared" si="78"/>
        <v>6.1989999999999996E-2</v>
      </c>
      <c r="L401">
        <f t="shared" si="70"/>
        <v>-1.3723952198874982E-3</v>
      </c>
      <c r="M401">
        <f t="shared" si="76"/>
        <v>-1.3723952198874982E-3</v>
      </c>
      <c r="N401">
        <f t="shared" si="71"/>
        <v>5.3611897533169762E-3</v>
      </c>
      <c r="O401">
        <f t="shared" si="72"/>
        <v>-1.61841869129132E-2</v>
      </c>
      <c r="P401">
        <f t="shared" si="73"/>
        <v>-6.7335849732044744E-3</v>
      </c>
      <c r="Q401">
        <f t="shared" si="77"/>
        <v>-9.4506019397087235E-3</v>
      </c>
      <c r="R401">
        <v>-0.13633198091993501</v>
      </c>
      <c r="S401">
        <v>-0.70050215917021297</v>
      </c>
      <c r="T401">
        <v>-0.20542449751960201</v>
      </c>
      <c r="U401">
        <v>1.4811791693025701E-2</v>
      </c>
    </row>
    <row r="402" spans="2:21" x14ac:dyDescent="0.35">
      <c r="B402" s="6">
        <v>44776</v>
      </c>
      <c r="C402">
        <v>17.135100000000001</v>
      </c>
      <c r="D402">
        <f t="shared" si="74"/>
        <v>-5.610112890766677E-3</v>
      </c>
      <c r="E402">
        <f t="shared" si="68"/>
        <v>0.99438988710923337</v>
      </c>
      <c r="F402" s="7">
        <v>11356.9</v>
      </c>
      <c r="G402">
        <f t="shared" si="75"/>
        <v>-5.2473274565036998E-3</v>
      </c>
      <c r="H402">
        <f t="shared" si="69"/>
        <v>0.99475267254349631</v>
      </c>
      <c r="I402">
        <v>6.2850000000000001</v>
      </c>
      <c r="J402" s="12">
        <f t="shared" si="78"/>
        <v>6.2850000000000003E-2</v>
      </c>
      <c r="L402">
        <f t="shared" si="70"/>
        <v>-5.610112890766677E-3</v>
      </c>
      <c r="M402">
        <f t="shared" si="76"/>
        <v>-5.610112890766677E-3</v>
      </c>
      <c r="N402">
        <f t="shared" si="71"/>
        <v>-5.2473274565036998E-3</v>
      </c>
      <c r="O402">
        <f t="shared" si="72"/>
        <v>-2.0588652175882079E-2</v>
      </c>
      <c r="P402">
        <f t="shared" si="73"/>
        <v>-3.6278543426297716E-4</v>
      </c>
      <c r="Q402">
        <f t="shared" si="77"/>
        <v>-2.0225866741619102E-2</v>
      </c>
      <c r="R402">
        <v>-0.42876067620444303</v>
      </c>
      <c r="S402">
        <v>-0.68245050031102705</v>
      </c>
      <c r="T402">
        <v>-0.39239765667167198</v>
      </c>
      <c r="U402">
        <v>1.4978539285115401E-2</v>
      </c>
    </row>
    <row r="403" spans="2:21" x14ac:dyDescent="0.35">
      <c r="B403" s="6">
        <v>44775</v>
      </c>
      <c r="C403">
        <v>17.2315</v>
      </c>
      <c r="D403">
        <f t="shared" si="74"/>
        <v>3.8317230597456702E-3</v>
      </c>
      <c r="E403">
        <f t="shared" si="68"/>
        <v>1.0038317230597458</v>
      </c>
      <c r="F403" s="7">
        <v>11416.65</v>
      </c>
      <c r="G403">
        <f t="shared" si="75"/>
        <v>4.6091527026030669E-3</v>
      </c>
      <c r="H403">
        <f t="shared" si="69"/>
        <v>1.0046091527026031</v>
      </c>
      <c r="I403">
        <v>6.2729999999999997</v>
      </c>
      <c r="J403" s="12">
        <f t="shared" si="78"/>
        <v>6.2729999999999994E-2</v>
      </c>
      <c r="L403">
        <f t="shared" si="70"/>
        <v>3.8317230597456702E-3</v>
      </c>
      <c r="M403" t="str">
        <f t="shared" si="76"/>
        <v/>
      </c>
      <c r="N403">
        <f t="shared" si="71"/>
        <v>4.6091527026030669E-3</v>
      </c>
      <c r="O403">
        <f t="shared" si="72"/>
        <v>-1.1146816225347529E-2</v>
      </c>
      <c r="P403">
        <f t="shared" si="73"/>
        <v>-7.7742964285739671E-4</v>
      </c>
      <c r="Q403">
        <f t="shared" si="77"/>
        <v>-1.0369386582490134E-2</v>
      </c>
      <c r="R403">
        <v>0.39778456818999602</v>
      </c>
      <c r="S403">
        <v>0.14245529226133399</v>
      </c>
      <c r="T403">
        <v>0.41176996038927399</v>
      </c>
      <c r="U403">
        <v>1.49785392850932E-2</v>
      </c>
    </row>
    <row r="404" spans="2:21" x14ac:dyDescent="0.35">
      <c r="B404" s="6">
        <v>44774</v>
      </c>
      <c r="C404">
        <v>17.165600000000001</v>
      </c>
      <c r="D404">
        <f t="shared" si="74"/>
        <v>1.3365474460448716E-2</v>
      </c>
      <c r="E404">
        <f t="shared" si="68"/>
        <v>1.0133654744604488</v>
      </c>
      <c r="F404" s="7">
        <v>11364.15</v>
      </c>
      <c r="G404">
        <f t="shared" si="75"/>
        <v>1.5023211468322004E-2</v>
      </c>
      <c r="H404">
        <f t="shared" si="69"/>
        <v>1.015023211468322</v>
      </c>
      <c r="I404">
        <v>6.2939999999999996</v>
      </c>
      <c r="J404" s="12">
        <f t="shared" si="78"/>
        <v>6.2939999999999996E-2</v>
      </c>
      <c r="L404">
        <f t="shared" si="70"/>
        <v>1.3365474460448716E-2</v>
      </c>
      <c r="M404" t="str">
        <f t="shared" si="76"/>
        <v/>
      </c>
      <c r="N404">
        <f t="shared" si="71"/>
        <v>1.5023211468322004E-2</v>
      </c>
      <c r="O404">
        <f t="shared" si="72"/>
        <v>-3.1576874430071081E-2</v>
      </c>
      <c r="P404">
        <f t="shared" si="73"/>
        <v>-1.6577370078732882E-3</v>
      </c>
      <c r="Q404">
        <f t="shared" si="77"/>
        <v>-2.9919137422197793E-2</v>
      </c>
      <c r="R404">
        <v>0.34167209700968199</v>
      </c>
      <c r="S404">
        <v>0.21606419748394501</v>
      </c>
      <c r="T404">
        <v>0.87228534714220995</v>
      </c>
      <c r="U404">
        <v>4.4942348890519797E-2</v>
      </c>
    </row>
    <row r="405" spans="2:21" x14ac:dyDescent="0.35">
      <c r="B405" s="6">
        <v>44771</v>
      </c>
      <c r="C405">
        <v>16.9377</v>
      </c>
      <c r="D405">
        <f t="shared" si="74"/>
        <v>1.1215292774650649E-2</v>
      </c>
      <c r="E405">
        <f t="shared" si="68"/>
        <v>1.0112152927746507</v>
      </c>
      <c r="F405" s="7">
        <v>11194.7</v>
      </c>
      <c r="G405">
        <f t="shared" si="75"/>
        <v>1.3865593565507713E-2</v>
      </c>
      <c r="H405">
        <f t="shared" si="69"/>
        <v>1.0138655935655077</v>
      </c>
      <c r="I405">
        <v>6.3470000000000004</v>
      </c>
      <c r="J405" s="12">
        <f t="shared" si="78"/>
        <v>6.3469999999999999E-2</v>
      </c>
      <c r="L405">
        <f t="shared" si="70"/>
        <v>1.1215292774650649E-2</v>
      </c>
      <c r="M405" t="str">
        <f t="shared" si="76"/>
        <v/>
      </c>
      <c r="N405">
        <f t="shared" si="71"/>
        <v>1.3865593565507713E-2</v>
      </c>
      <c r="O405">
        <f t="shared" si="72"/>
        <v>-3.7632465104647517E-3</v>
      </c>
      <c r="P405">
        <f t="shared" si="73"/>
        <v>-2.6503007908570634E-3</v>
      </c>
      <c r="Q405">
        <f t="shared" si="77"/>
        <v>-1.1129457196076883E-3</v>
      </c>
      <c r="R405">
        <v>-0.78843852010259696</v>
      </c>
      <c r="S405">
        <v>0.38867707801595303</v>
      </c>
      <c r="T405">
        <v>-0.40609633574773002</v>
      </c>
      <c r="U405">
        <v>1.4978539285115401E-2</v>
      </c>
    </row>
    <row r="406" spans="2:21" x14ac:dyDescent="0.35">
      <c r="B406" s="6">
        <v>44770</v>
      </c>
      <c r="C406">
        <v>16.748799999999999</v>
      </c>
      <c r="D406">
        <f t="shared" si="74"/>
        <v>9.8038236263802685E-3</v>
      </c>
      <c r="E406">
        <f t="shared" si="68"/>
        <v>1.0098038236263802</v>
      </c>
      <c r="F406" s="7">
        <v>11040.55</v>
      </c>
      <c r="G406">
        <f t="shared" si="75"/>
        <v>7.3590739451151674E-3</v>
      </c>
      <c r="H406">
        <f t="shared" si="69"/>
        <v>1.0073590739451153</v>
      </c>
      <c r="I406">
        <v>6.3239999999999998</v>
      </c>
      <c r="J406" s="12">
        <f t="shared" si="78"/>
        <v>6.3240000000000005E-2</v>
      </c>
      <c r="L406">
        <f t="shared" si="70"/>
        <v>9.8038236263802685E-3</v>
      </c>
      <c r="M406" t="str">
        <f t="shared" si="76"/>
        <v/>
      </c>
      <c r="N406">
        <f t="shared" si="71"/>
        <v>7.3590739451151674E-3</v>
      </c>
      <c r="O406">
        <f t="shared" si="72"/>
        <v>-5.1747156587351323E-3</v>
      </c>
      <c r="P406">
        <f t="shared" si="73"/>
        <v>2.4447496812651012E-3</v>
      </c>
      <c r="Q406">
        <f t="shared" si="77"/>
        <v>-7.6194653400002334E-3</v>
      </c>
      <c r="R406">
        <v>-0.749096000701444</v>
      </c>
      <c r="S406">
        <v>-0.50664788558097995</v>
      </c>
      <c r="T406">
        <v>1.36339965423948E-2</v>
      </c>
      <c r="U406">
        <v>1.4978539285115401E-2</v>
      </c>
    </row>
    <row r="407" spans="2:21" x14ac:dyDescent="0.35">
      <c r="B407" s="6">
        <v>44769</v>
      </c>
      <c r="C407">
        <v>16.5854</v>
      </c>
      <c r="D407">
        <f t="shared" si="74"/>
        <v>9.1886857824119064E-3</v>
      </c>
      <c r="E407">
        <f t="shared" si="68"/>
        <v>1.0091886857824119</v>
      </c>
      <c r="F407" s="7">
        <v>10959.6</v>
      </c>
      <c r="G407">
        <f t="shared" si="75"/>
        <v>8.5587305063738808E-3</v>
      </c>
      <c r="H407">
        <f t="shared" si="69"/>
        <v>1.0085587305063739</v>
      </c>
      <c r="I407">
        <v>6.32</v>
      </c>
      <c r="J407" s="12">
        <f t="shared" si="78"/>
        <v>6.3200000000000006E-2</v>
      </c>
      <c r="L407">
        <f t="shared" si="70"/>
        <v>9.1886857824119064E-3</v>
      </c>
      <c r="M407" t="str">
        <f t="shared" si="76"/>
        <v/>
      </c>
      <c r="N407">
        <f t="shared" si="71"/>
        <v>8.5587305063738808E-3</v>
      </c>
      <c r="O407">
        <f t="shared" si="72"/>
        <v>-5.2080016601296943E-3</v>
      </c>
      <c r="P407">
        <f t="shared" si="73"/>
        <v>6.2995527603802552E-4</v>
      </c>
      <c r="Q407">
        <f t="shared" si="77"/>
        <v>-5.8379569361677198E-3</v>
      </c>
      <c r="R407">
        <v>-0.59585853029278102</v>
      </c>
      <c r="S407">
        <v>-0.19455537790268301</v>
      </c>
      <c r="T407">
        <v>-0.334112908004847</v>
      </c>
      <c r="U407">
        <v>1.4396687442541601E-2</v>
      </c>
    </row>
    <row r="408" spans="2:21" x14ac:dyDescent="0.35">
      <c r="B408" s="6">
        <v>44768</v>
      </c>
      <c r="C408">
        <v>16.433700000000002</v>
      </c>
      <c r="D408">
        <f t="shared" si="74"/>
        <v>-1.1796013666052778E-2</v>
      </c>
      <c r="E408">
        <f t="shared" si="68"/>
        <v>0.98820398633394724</v>
      </c>
      <c r="F408" s="7">
        <v>10866.2</v>
      </c>
      <c r="G408">
        <f t="shared" si="75"/>
        <v>-1.0755301641076296E-2</v>
      </c>
      <c r="H408">
        <f t="shared" si="69"/>
        <v>0.9892446983589237</v>
      </c>
      <c r="I408">
        <v>6.3010000000000002</v>
      </c>
      <c r="J408" s="12">
        <f t="shared" si="78"/>
        <v>6.3009999999999997E-2</v>
      </c>
      <c r="L408">
        <f t="shared" si="70"/>
        <v>-1.1796013666052778E-2</v>
      </c>
      <c r="M408">
        <f t="shared" si="76"/>
        <v>-1.1796013666052778E-2</v>
      </c>
      <c r="N408">
        <f t="shared" si="71"/>
        <v>-1.0755301641076296E-2</v>
      </c>
      <c r="O408">
        <f t="shared" si="72"/>
        <v>-2.619270110861658E-2</v>
      </c>
      <c r="P408">
        <f t="shared" si="73"/>
        <v>-1.0407120249764819E-3</v>
      </c>
      <c r="Q408">
        <f t="shared" si="77"/>
        <v>-2.5151989083640094E-2</v>
      </c>
      <c r="R408">
        <v>-0.273545901011707</v>
      </c>
      <c r="S408">
        <v>4.98545667935835E-2</v>
      </c>
      <c r="T408">
        <v>0.37139529652567799</v>
      </c>
      <c r="U408">
        <v>1.43966874425638E-2</v>
      </c>
    </row>
    <row r="409" spans="2:21" x14ac:dyDescent="0.35">
      <c r="B409" s="6">
        <v>44767</v>
      </c>
      <c r="C409">
        <v>16.628699999999998</v>
      </c>
      <c r="D409">
        <f t="shared" si="74"/>
        <v>-1.9945576833412795E-3</v>
      </c>
      <c r="E409">
        <f t="shared" si="68"/>
        <v>0.99800544231665878</v>
      </c>
      <c r="F409" s="7">
        <v>10983.7</v>
      </c>
      <c r="G409">
        <f t="shared" si="75"/>
        <v>-7.1898907776662675E-4</v>
      </c>
      <c r="H409">
        <f t="shared" si="69"/>
        <v>0.99928101092223343</v>
      </c>
      <c r="I409">
        <v>6.306</v>
      </c>
      <c r="J409" s="12">
        <f t="shared" si="78"/>
        <v>6.3060000000000005E-2</v>
      </c>
      <c r="L409">
        <f t="shared" si="70"/>
        <v>-1.9945576833412795E-3</v>
      </c>
      <c r="M409">
        <f t="shared" si="76"/>
        <v>-1.9945576833412795E-3</v>
      </c>
      <c r="N409">
        <f t="shared" si="71"/>
        <v>-7.1898907776662675E-4</v>
      </c>
      <c r="O409">
        <f t="shared" si="72"/>
        <v>-4.5190838247691684E-2</v>
      </c>
      <c r="P409">
        <f t="shared" si="73"/>
        <v>-1.2755686055746529E-3</v>
      </c>
      <c r="Q409">
        <f t="shared" si="77"/>
        <v>-4.3915269642117033E-2</v>
      </c>
      <c r="R409">
        <v>-7.9249204690234901E-2</v>
      </c>
      <c r="S409">
        <v>-5.8110714054571098E-2</v>
      </c>
      <c r="T409">
        <v>-0.198126375520391</v>
      </c>
      <c r="U409">
        <v>4.3196280564350403E-2</v>
      </c>
    </row>
    <row r="410" spans="2:21" x14ac:dyDescent="0.35">
      <c r="B410" s="6">
        <v>44764</v>
      </c>
      <c r="C410">
        <v>16.661899999999999</v>
      </c>
      <c r="D410">
        <f t="shared" si="74"/>
        <v>4.8792764064208606E-3</v>
      </c>
      <c r="E410">
        <f t="shared" si="68"/>
        <v>1.0048792764064209</v>
      </c>
      <c r="F410" s="7">
        <v>10991.6</v>
      </c>
      <c r="G410">
        <f t="shared" si="75"/>
        <v>1.7847716406087452E-3</v>
      </c>
      <c r="H410">
        <f t="shared" si="69"/>
        <v>1.0017847716406088</v>
      </c>
      <c r="I410">
        <v>6.4059999999999997</v>
      </c>
      <c r="J410" s="12">
        <f t="shared" si="78"/>
        <v>6.4059999999999992E-2</v>
      </c>
      <c r="L410">
        <f t="shared" si="70"/>
        <v>4.8792764064208606E-3</v>
      </c>
      <c r="M410" t="str">
        <f t="shared" si="76"/>
        <v/>
      </c>
      <c r="N410">
        <f t="shared" si="71"/>
        <v>1.7847716406087452E-3</v>
      </c>
      <c r="O410">
        <f t="shared" si="72"/>
        <v>-9.51741103612074E-3</v>
      </c>
      <c r="P410">
        <f t="shared" si="73"/>
        <v>3.0945047658121156E-3</v>
      </c>
      <c r="Q410">
        <f t="shared" si="77"/>
        <v>-1.2611915801932855E-2</v>
      </c>
      <c r="R410">
        <v>0.63010507874627897</v>
      </c>
      <c r="S410">
        <v>-1.7821345867474699E-3</v>
      </c>
      <c r="T410">
        <v>-0.28382322999204201</v>
      </c>
      <c r="U410">
        <v>1.4396687442541601E-2</v>
      </c>
    </row>
    <row r="411" spans="2:21" x14ac:dyDescent="0.35">
      <c r="B411" s="6">
        <v>44763</v>
      </c>
      <c r="C411">
        <v>16.5808</v>
      </c>
      <c r="D411">
        <f t="shared" si="74"/>
        <v>1.2208741345486159E-2</v>
      </c>
      <c r="E411">
        <f t="shared" si="68"/>
        <v>1.0122087413454861</v>
      </c>
      <c r="F411" s="7">
        <v>10972</v>
      </c>
      <c r="G411">
        <f t="shared" si="75"/>
        <v>1.2934180221756745E-2</v>
      </c>
      <c r="H411">
        <f t="shared" si="69"/>
        <v>1.0129341802217569</v>
      </c>
      <c r="I411">
        <v>6.4429999999999996</v>
      </c>
      <c r="J411" s="12">
        <f t="shared" si="78"/>
        <v>6.4430000000000001E-2</v>
      </c>
      <c r="L411">
        <f t="shared" si="70"/>
        <v>1.2208741345486159E-2</v>
      </c>
      <c r="M411" t="str">
        <f t="shared" si="76"/>
        <v/>
      </c>
      <c r="N411">
        <f t="shared" si="71"/>
        <v>1.2934180221756745E-2</v>
      </c>
      <c r="O411">
        <f t="shared" si="72"/>
        <v>-2.1879460970776407E-3</v>
      </c>
      <c r="P411">
        <f t="shared" si="73"/>
        <v>-7.2543887627058573E-4</v>
      </c>
      <c r="Q411">
        <f t="shared" si="77"/>
        <v>-1.462507220807055E-3</v>
      </c>
      <c r="R411">
        <v>-4.8844982446249997E-2</v>
      </c>
      <c r="S411">
        <v>-3.6651919032726403E-2</v>
      </c>
      <c r="T411">
        <v>-0.164308950069425</v>
      </c>
      <c r="U411">
        <v>1.43966874425638E-2</v>
      </c>
    </row>
    <row r="412" spans="2:21" x14ac:dyDescent="0.35">
      <c r="B412" s="6">
        <v>44762</v>
      </c>
      <c r="C412">
        <v>16.3796</v>
      </c>
      <c r="D412">
        <f t="shared" si="74"/>
        <v>1.1484283677815682E-3</v>
      </c>
      <c r="E412">
        <f t="shared" si="68"/>
        <v>1.0011484283677816</v>
      </c>
      <c r="F412" s="7">
        <v>10831</v>
      </c>
      <c r="G412">
        <f t="shared" si="75"/>
        <v>1.2841775407745526E-3</v>
      </c>
      <c r="H412">
        <f t="shared" si="69"/>
        <v>1.0012841775407746</v>
      </c>
      <c r="I412">
        <v>6.2880000000000003</v>
      </c>
      <c r="J412" s="12">
        <f t="shared" si="78"/>
        <v>6.2880000000000005E-2</v>
      </c>
      <c r="L412">
        <f t="shared" si="70"/>
        <v>1.1484283677815682E-3</v>
      </c>
      <c r="M412" t="str">
        <f t="shared" si="76"/>
        <v/>
      </c>
      <c r="N412">
        <f t="shared" si="71"/>
        <v>1.2841775407745526E-3</v>
      </c>
      <c r="O412">
        <f t="shared" si="72"/>
        <v>-1.2835908799901333E-2</v>
      </c>
      <c r="P412">
        <f t="shared" si="73"/>
        <v>-1.3574917299298442E-4</v>
      </c>
      <c r="Q412">
        <f t="shared" si="77"/>
        <v>-1.2700159626908347E-2</v>
      </c>
      <c r="R412">
        <v>-0.465487453764246</v>
      </c>
      <c r="S412">
        <v>0.43382653892809497</v>
      </c>
      <c r="T412">
        <v>4.8344730951987998E-2</v>
      </c>
      <c r="U412">
        <v>1.39843371676829E-2</v>
      </c>
    </row>
    <row r="413" spans="2:21" x14ac:dyDescent="0.35">
      <c r="B413" s="6">
        <v>44761</v>
      </c>
      <c r="C413">
        <v>16.360800000000001</v>
      </c>
      <c r="D413">
        <f t="shared" si="74"/>
        <v>6.2170266647226698E-3</v>
      </c>
      <c r="E413">
        <f t="shared" si="68"/>
        <v>1.0062170266647226</v>
      </c>
      <c r="F413" s="7">
        <v>10817.1</v>
      </c>
      <c r="G413">
        <f t="shared" si="75"/>
        <v>7.3952412006507368E-3</v>
      </c>
      <c r="H413">
        <f t="shared" si="69"/>
        <v>1.0073952412006508</v>
      </c>
      <c r="I413">
        <v>6.2460000000000004</v>
      </c>
      <c r="J413" s="12">
        <f t="shared" si="78"/>
        <v>6.2460000000000002E-2</v>
      </c>
      <c r="L413">
        <f t="shared" si="70"/>
        <v>6.2170266647226698E-3</v>
      </c>
      <c r="M413" t="str">
        <f t="shared" si="76"/>
        <v/>
      </c>
      <c r="N413">
        <f t="shared" si="71"/>
        <v>7.3952412006507368E-3</v>
      </c>
      <c r="O413">
        <f t="shared" si="72"/>
        <v>-7.7673105029602302E-3</v>
      </c>
      <c r="P413">
        <f t="shared" si="73"/>
        <v>-1.178214535928067E-3</v>
      </c>
      <c r="Q413">
        <f t="shared" si="77"/>
        <v>-6.5890959670321632E-3</v>
      </c>
      <c r="R413">
        <v>0.73780590223260201</v>
      </c>
      <c r="S413">
        <v>0.205217597587737</v>
      </c>
      <c r="T413">
        <v>-9.0900211080302606E-2</v>
      </c>
      <c r="U413">
        <v>1.39843371676829E-2</v>
      </c>
    </row>
    <row r="414" spans="2:21" x14ac:dyDescent="0.35">
      <c r="B414" s="6">
        <v>44760</v>
      </c>
      <c r="C414">
        <v>16.259399999999999</v>
      </c>
      <c r="D414">
        <f t="shared" si="74"/>
        <v>1.5763781620032929E-2</v>
      </c>
      <c r="E414">
        <f t="shared" si="68"/>
        <v>1.0157637816200329</v>
      </c>
      <c r="F414" s="7">
        <v>10737.4</v>
      </c>
      <c r="G414">
        <f t="shared" si="75"/>
        <v>1.347820910402743E-2</v>
      </c>
      <c r="H414">
        <f t="shared" si="69"/>
        <v>1.0134782091040275</v>
      </c>
      <c r="I414">
        <v>6.242</v>
      </c>
      <c r="J414" s="12">
        <f t="shared" si="78"/>
        <v>6.2420000000000003E-2</v>
      </c>
      <c r="L414">
        <f t="shared" si="70"/>
        <v>1.5763781620032929E-2</v>
      </c>
      <c r="M414" t="str">
        <f t="shared" si="76"/>
        <v/>
      </c>
      <c r="N414">
        <f t="shared" si="71"/>
        <v>1.347820910402743E-2</v>
      </c>
      <c r="O414">
        <f t="shared" si="72"/>
        <v>-2.6195097007091172E-2</v>
      </c>
      <c r="P414">
        <f t="shared" si="73"/>
        <v>2.2855725160054984E-3</v>
      </c>
      <c r="Q414">
        <f t="shared" si="77"/>
        <v>-2.848066952309667E-2</v>
      </c>
      <c r="R414">
        <v>-8.4762279345884706E-2</v>
      </c>
      <c r="S414">
        <v>0.17585307062268901</v>
      </c>
      <c r="T414">
        <v>-0.52812433720916796</v>
      </c>
      <c r="U414">
        <v>4.1958878627124101E-2</v>
      </c>
    </row>
    <row r="415" spans="2:21" x14ac:dyDescent="0.35">
      <c r="B415" s="6">
        <v>44757</v>
      </c>
      <c r="C415">
        <v>16.005099999999999</v>
      </c>
      <c r="D415">
        <f t="shared" si="74"/>
        <v>6.0412920551029875E-3</v>
      </c>
      <c r="E415">
        <f t="shared" si="68"/>
        <v>1.006041292055103</v>
      </c>
      <c r="F415" s="7">
        <v>10593.65</v>
      </c>
      <c r="G415">
        <f t="shared" si="75"/>
        <v>6.7009302880689913E-3</v>
      </c>
      <c r="H415">
        <f t="shared" si="69"/>
        <v>1.006700930288069</v>
      </c>
      <c r="I415">
        <v>6.2629999999999999</v>
      </c>
      <c r="J415" s="12">
        <f t="shared" si="78"/>
        <v>6.2630000000000005E-2</v>
      </c>
      <c r="L415">
        <f t="shared" si="70"/>
        <v>6.0412920551029875E-3</v>
      </c>
      <c r="M415" t="str">
        <f t="shared" si="76"/>
        <v/>
      </c>
      <c r="N415">
        <f t="shared" si="71"/>
        <v>6.7009302880689913E-3</v>
      </c>
      <c r="O415">
        <f t="shared" si="72"/>
        <v>-7.9430451125799134E-3</v>
      </c>
      <c r="P415">
        <f t="shared" si="73"/>
        <v>-6.5963823296600384E-4</v>
      </c>
      <c r="Q415">
        <f t="shared" si="77"/>
        <v>-7.2834068796139087E-3</v>
      </c>
      <c r="R415">
        <v>0.229758969378624</v>
      </c>
      <c r="S415">
        <v>-0.37832692481605301</v>
      </c>
      <c r="T415">
        <v>0.74090479288240196</v>
      </c>
      <c r="U415">
        <v>1.39843371676829E-2</v>
      </c>
    </row>
    <row r="416" spans="2:21" x14ac:dyDescent="0.35">
      <c r="B416" s="6">
        <v>44756</v>
      </c>
      <c r="C416">
        <v>15.9087</v>
      </c>
      <c r="D416">
        <f t="shared" si="74"/>
        <v>-2.5864302240335719E-3</v>
      </c>
      <c r="E416">
        <f t="shared" si="68"/>
        <v>0.9974135697759664</v>
      </c>
      <c r="F416" s="7">
        <v>10522.9</v>
      </c>
      <c r="G416">
        <f t="shared" si="75"/>
        <v>-7.6945367838165231E-4</v>
      </c>
      <c r="H416">
        <f t="shared" si="69"/>
        <v>0.99923054632161834</v>
      </c>
      <c r="I416">
        <v>6.2530000000000001</v>
      </c>
      <c r="J416" s="12">
        <f t="shared" si="78"/>
        <v>6.2530000000000002E-2</v>
      </c>
      <c r="L416">
        <f t="shared" si="70"/>
        <v>-2.5864302240335719E-3</v>
      </c>
      <c r="M416">
        <f t="shared" si="76"/>
        <v>-2.5864302240335719E-3</v>
      </c>
      <c r="N416">
        <f t="shared" si="71"/>
        <v>-7.6945367838165231E-4</v>
      </c>
      <c r="O416">
        <f t="shared" si="72"/>
        <v>-1.6570767391716472E-2</v>
      </c>
      <c r="P416">
        <f t="shared" si="73"/>
        <v>-1.8169765456519196E-3</v>
      </c>
      <c r="Q416">
        <f t="shared" si="77"/>
        <v>-1.4753790846064553E-2</v>
      </c>
      <c r="R416">
        <v>-0.89076711295951205</v>
      </c>
      <c r="S416">
        <v>5.6412819230700101E-2</v>
      </c>
      <c r="T416">
        <v>0.65696224849012297</v>
      </c>
      <c r="U416">
        <v>1.39843371676829E-2</v>
      </c>
    </row>
    <row r="417" spans="2:21" x14ac:dyDescent="0.35">
      <c r="B417" s="6">
        <v>44755</v>
      </c>
      <c r="C417">
        <v>15.9499</v>
      </c>
      <c r="D417">
        <f t="shared" si="74"/>
        <v>4.3269819349478467E-4</v>
      </c>
      <c r="E417">
        <f t="shared" si="68"/>
        <v>1.0004326981934948</v>
      </c>
      <c r="F417" s="7">
        <v>10531</v>
      </c>
      <c r="G417">
        <f t="shared" si="75"/>
        <v>1.0118116803521052E-3</v>
      </c>
      <c r="H417">
        <f t="shared" si="69"/>
        <v>1.0010118116803521</v>
      </c>
      <c r="I417">
        <v>6.21</v>
      </c>
      <c r="J417" s="12">
        <f t="shared" si="78"/>
        <v>6.2100000000000002E-2</v>
      </c>
      <c r="L417">
        <f t="shared" si="70"/>
        <v>4.3269819349478467E-4</v>
      </c>
      <c r="M417" t="str">
        <f t="shared" si="76"/>
        <v/>
      </c>
      <c r="N417">
        <f t="shared" si="71"/>
        <v>1.0118116803521052E-3</v>
      </c>
      <c r="O417">
        <f t="shared" si="72"/>
        <v>-1.3288201176167715E-2</v>
      </c>
      <c r="P417">
        <f t="shared" si="73"/>
        <v>-5.7911348685732054E-4</v>
      </c>
      <c r="Q417">
        <f t="shared" si="77"/>
        <v>-1.2709087689310394E-2</v>
      </c>
      <c r="R417">
        <v>-0.172157639436021</v>
      </c>
      <c r="S417">
        <v>0.26522022823707297</v>
      </c>
      <c r="T417">
        <v>-1.44343133045549</v>
      </c>
      <c r="U417">
        <v>1.37208993696625E-2</v>
      </c>
    </row>
    <row r="418" spans="2:21" x14ac:dyDescent="0.35">
      <c r="B418" s="6">
        <v>44754</v>
      </c>
      <c r="C418">
        <v>15.943</v>
      </c>
      <c r="D418">
        <f t="shared" si="74"/>
        <v>-5.6354738979285243E-3</v>
      </c>
      <c r="E418">
        <f t="shared" si="68"/>
        <v>0.99436452610207149</v>
      </c>
      <c r="F418" s="7">
        <v>10520.35</v>
      </c>
      <c r="G418">
        <f t="shared" si="75"/>
        <v>-5.4318078380975786E-3</v>
      </c>
      <c r="H418">
        <f t="shared" si="69"/>
        <v>0.9945681921619024</v>
      </c>
      <c r="I418">
        <v>6.2779999999999996</v>
      </c>
      <c r="J418" s="12">
        <f t="shared" si="78"/>
        <v>6.2780000000000002E-2</v>
      </c>
      <c r="L418">
        <f t="shared" si="70"/>
        <v>-5.6354738979285243E-3</v>
      </c>
      <c r="M418">
        <f t="shared" si="76"/>
        <v>-5.6354738979285243E-3</v>
      </c>
      <c r="N418">
        <f t="shared" si="71"/>
        <v>-5.4318078380975786E-3</v>
      </c>
      <c r="O418">
        <f t="shared" si="72"/>
        <v>-1.9356373267591025E-2</v>
      </c>
      <c r="P418">
        <f t="shared" si="73"/>
        <v>-2.0366605983094567E-4</v>
      </c>
      <c r="Q418">
        <f t="shared" si="77"/>
        <v>-1.9152707207760078E-2</v>
      </c>
      <c r="R418">
        <v>0.53200327843554396</v>
      </c>
      <c r="S418">
        <v>0.476178088359624</v>
      </c>
      <c r="T418">
        <v>0.58733792781529004</v>
      </c>
      <c r="U418">
        <v>1.37208993696625E-2</v>
      </c>
    </row>
    <row r="419" spans="2:21" x14ac:dyDescent="0.35">
      <c r="B419" s="6">
        <v>44753</v>
      </c>
      <c r="C419">
        <v>16.033100000000001</v>
      </c>
      <c r="D419">
        <f t="shared" si="74"/>
        <v>5.9114951784123267E-3</v>
      </c>
      <c r="E419">
        <f t="shared" si="68"/>
        <v>1.0059114951784123</v>
      </c>
      <c r="F419" s="7">
        <v>10577.65</v>
      </c>
      <c r="G419">
        <f t="shared" si="75"/>
        <v>1.0000059581076736E-2</v>
      </c>
      <c r="H419">
        <f t="shared" si="69"/>
        <v>1.0100000595810767</v>
      </c>
      <c r="I419">
        <v>6.29</v>
      </c>
      <c r="J419" s="12">
        <f t="shared" si="78"/>
        <v>6.2899999999999998E-2</v>
      </c>
      <c r="L419">
        <f t="shared" si="70"/>
        <v>5.9114951784123267E-3</v>
      </c>
      <c r="M419" t="str">
        <f t="shared" si="76"/>
        <v/>
      </c>
      <c r="N419">
        <f t="shared" si="71"/>
        <v>1.0000059581076736E-2</v>
      </c>
      <c r="O419">
        <f t="shared" si="72"/>
        <v>-3.525685108125557E-2</v>
      </c>
      <c r="P419">
        <f t="shared" si="73"/>
        <v>-4.088564402664409E-3</v>
      </c>
      <c r="Q419">
        <f t="shared" si="77"/>
        <v>-3.1168286678591166E-2</v>
      </c>
      <c r="R419">
        <v>0.26910655673553202</v>
      </c>
      <c r="S419">
        <v>0.73410588222733197</v>
      </c>
      <c r="T419">
        <v>0.63672147735707196</v>
      </c>
      <c r="U419">
        <v>4.11683462596679E-2</v>
      </c>
    </row>
    <row r="420" spans="2:21" x14ac:dyDescent="0.35">
      <c r="B420" s="6">
        <v>44750</v>
      </c>
      <c r="C420">
        <v>15.938599999999999</v>
      </c>
      <c r="D420">
        <f t="shared" si="74"/>
        <v>-1.9681220821767061E-3</v>
      </c>
      <c r="E420">
        <f t="shared" si="68"/>
        <v>0.99803187791782333</v>
      </c>
      <c r="F420" s="7">
        <v>10472.4</v>
      </c>
      <c r="G420">
        <f t="shared" si="75"/>
        <v>2.122107991471603E-3</v>
      </c>
      <c r="H420">
        <f t="shared" si="69"/>
        <v>1.0021221079914715</v>
      </c>
      <c r="I420">
        <v>6.3179999999999996</v>
      </c>
      <c r="J420" s="12">
        <f t="shared" si="78"/>
        <v>6.318E-2</v>
      </c>
      <c r="L420">
        <f t="shared" si="70"/>
        <v>-1.9681220821767061E-3</v>
      </c>
      <c r="M420">
        <f t="shared" si="76"/>
        <v>-1.9681220821767061E-3</v>
      </c>
      <c r="N420">
        <f t="shared" si="71"/>
        <v>2.122107991471603E-3</v>
      </c>
      <c r="O420">
        <f t="shared" si="72"/>
        <v>-1.5689021451839206E-2</v>
      </c>
      <c r="P420">
        <f t="shared" si="73"/>
        <v>-4.0902300736483091E-3</v>
      </c>
      <c r="Q420">
        <f t="shared" si="77"/>
        <v>-1.1598791378190898E-2</v>
      </c>
      <c r="R420">
        <v>0.29939538816303701</v>
      </c>
      <c r="S420">
        <v>0.123894317111195</v>
      </c>
      <c r="T420">
        <v>0.71251447573610305</v>
      </c>
      <c r="U420">
        <v>1.37208993696625E-2</v>
      </c>
    </row>
    <row r="421" spans="2:21" x14ac:dyDescent="0.35">
      <c r="B421" s="6">
        <v>44749</v>
      </c>
      <c r="C421">
        <v>15.97</v>
      </c>
      <c r="D421">
        <f t="shared" si="74"/>
        <v>1.0898243975880207E-2</v>
      </c>
      <c r="E421">
        <f t="shared" si="68"/>
        <v>1.0108982439758802</v>
      </c>
      <c r="F421" s="7">
        <v>10450.200000000001</v>
      </c>
      <c r="G421">
        <f t="shared" si="75"/>
        <v>1.3249819974096522E-2</v>
      </c>
      <c r="H421">
        <f t="shared" si="69"/>
        <v>1.0132498199740965</v>
      </c>
      <c r="I421">
        <v>6.2380000000000004</v>
      </c>
      <c r="J421" s="12">
        <f t="shared" si="78"/>
        <v>6.2380000000000005E-2</v>
      </c>
      <c r="L421">
        <f t="shared" si="70"/>
        <v>1.0898243975880207E-2</v>
      </c>
      <c r="M421" t="str">
        <f t="shared" si="76"/>
        <v/>
      </c>
      <c r="N421">
        <f t="shared" si="71"/>
        <v>1.3249819974096522E-2</v>
      </c>
      <c r="O421">
        <f t="shared" si="72"/>
        <v>-2.8226553937600925E-3</v>
      </c>
      <c r="P421">
        <f t="shared" si="73"/>
        <v>-2.351575998216315E-3</v>
      </c>
      <c r="Q421">
        <f t="shared" si="77"/>
        <v>-4.7107939554377753E-4</v>
      </c>
      <c r="R421">
        <v>-0.14960667574356301</v>
      </c>
      <c r="S421">
        <v>0.67941469434786805</v>
      </c>
      <c r="T421">
        <v>-1.0773377030817399</v>
      </c>
      <c r="U421">
        <v>1.3720899369640299E-2</v>
      </c>
    </row>
    <row r="422" spans="2:21" x14ac:dyDescent="0.35">
      <c r="B422" s="6">
        <v>44748</v>
      </c>
      <c r="C422">
        <v>15.796900000000001</v>
      </c>
      <c r="D422">
        <f t="shared" si="74"/>
        <v>1.5135906772098449E-2</v>
      </c>
      <c r="E422">
        <f t="shared" si="68"/>
        <v>1.0151359067720984</v>
      </c>
      <c r="F422" s="7">
        <v>10312.65</v>
      </c>
      <c r="G422">
        <f t="shared" si="75"/>
        <v>1.7736720106084656E-2</v>
      </c>
      <c r="H422">
        <f t="shared" si="69"/>
        <v>1.0177367201060847</v>
      </c>
      <c r="I422">
        <v>6.1959999999999997</v>
      </c>
      <c r="J422" s="12">
        <f t="shared" si="78"/>
        <v>6.1959999999999994E-2</v>
      </c>
      <c r="L422">
        <f t="shared" si="70"/>
        <v>1.5135906772098449E-2</v>
      </c>
      <c r="M422" t="str">
        <f t="shared" si="76"/>
        <v/>
      </c>
      <c r="N422">
        <f t="shared" si="71"/>
        <v>1.7736720106084656E-2</v>
      </c>
      <c r="O422">
        <f t="shared" si="72"/>
        <v>1.361362220073048E-3</v>
      </c>
      <c r="P422">
        <f t="shared" si="73"/>
        <v>-2.6008133339862072E-3</v>
      </c>
      <c r="Q422">
        <f t="shared" si="77"/>
        <v>3.9621755540592551E-3</v>
      </c>
      <c r="R422">
        <v>0.66049420381773005</v>
      </c>
      <c r="S422">
        <v>-2.25245381748105</v>
      </c>
      <c r="T422">
        <v>-0.43341450915678198</v>
      </c>
      <c r="U422">
        <v>1.3774544552025401E-2</v>
      </c>
    </row>
    <row r="423" spans="2:21" x14ac:dyDescent="0.35">
      <c r="B423" s="6">
        <v>44747</v>
      </c>
      <c r="C423">
        <v>15.5596</v>
      </c>
      <c r="D423">
        <f t="shared" si="74"/>
        <v>-1.566935421236818E-3</v>
      </c>
      <c r="E423">
        <f t="shared" si="68"/>
        <v>0.99843306457876313</v>
      </c>
      <c r="F423" s="7">
        <v>10131.35</v>
      </c>
      <c r="G423">
        <f t="shared" si="75"/>
        <v>-1.1936000785757442E-3</v>
      </c>
      <c r="H423">
        <f t="shared" si="69"/>
        <v>0.99880639992142428</v>
      </c>
      <c r="I423">
        <v>6.3090000000000002</v>
      </c>
      <c r="J423" s="12">
        <f t="shared" si="78"/>
        <v>6.3090000000000007E-2</v>
      </c>
      <c r="L423">
        <f t="shared" si="70"/>
        <v>-1.566935421236818E-3</v>
      </c>
      <c r="M423">
        <f t="shared" si="76"/>
        <v>-1.566935421236818E-3</v>
      </c>
      <c r="N423">
        <f t="shared" si="71"/>
        <v>-1.1936000785757442E-3</v>
      </c>
      <c r="O423">
        <f t="shared" si="72"/>
        <v>-1.5341479973240018E-2</v>
      </c>
      <c r="P423">
        <f t="shared" si="73"/>
        <v>-3.7333534266107381E-4</v>
      </c>
      <c r="Q423">
        <f t="shared" si="77"/>
        <v>-1.4968144630578944E-2</v>
      </c>
      <c r="R423">
        <v>0.33369037130206403</v>
      </c>
      <c r="S423">
        <v>-0.16911399186942999</v>
      </c>
      <c r="T423">
        <v>0.34149631529452101</v>
      </c>
      <c r="U423">
        <v>1.37745445520032E-2</v>
      </c>
    </row>
    <row r="424" spans="2:21" x14ac:dyDescent="0.35">
      <c r="B424" s="6">
        <v>44746</v>
      </c>
      <c r="C424">
        <v>15.584</v>
      </c>
      <c r="D424">
        <f t="shared" si="74"/>
        <v>1.1838277200596355E-2</v>
      </c>
      <c r="E424">
        <f t="shared" si="68"/>
        <v>1.0118382772005963</v>
      </c>
      <c r="F424" s="7">
        <v>10143.450000000001</v>
      </c>
      <c r="G424">
        <f t="shared" si="75"/>
        <v>6.4981535405598473E-3</v>
      </c>
      <c r="H424">
        <f t="shared" si="69"/>
        <v>1.0064981535405599</v>
      </c>
      <c r="I424">
        <v>6.3129999999999997</v>
      </c>
      <c r="J424" s="12">
        <f t="shared" si="78"/>
        <v>6.3129999999999992E-2</v>
      </c>
      <c r="L424">
        <f t="shared" si="70"/>
        <v>1.1838277200596355E-2</v>
      </c>
      <c r="M424" t="str">
        <f t="shared" si="76"/>
        <v/>
      </c>
      <c r="N424">
        <f t="shared" si="71"/>
        <v>6.4981535405598473E-3</v>
      </c>
      <c r="O424">
        <f t="shared" si="72"/>
        <v>-2.9491048859095044E-2</v>
      </c>
      <c r="P424">
        <f t="shared" si="73"/>
        <v>5.3401236600365077E-3</v>
      </c>
      <c r="Q424">
        <f t="shared" si="77"/>
        <v>-3.4831172519131551E-2</v>
      </c>
      <c r="R424">
        <v>0.939094743907809</v>
      </c>
      <c r="S424">
        <v>-0.64856305427007899</v>
      </c>
      <c r="T424">
        <v>0.199706025941704</v>
      </c>
      <c r="U424">
        <v>4.1329326059691397E-2</v>
      </c>
    </row>
    <row r="425" spans="2:21" x14ac:dyDescent="0.35">
      <c r="B425" s="6">
        <v>44743</v>
      </c>
      <c r="C425">
        <v>15.400600000000001</v>
      </c>
      <c r="D425">
        <f t="shared" si="74"/>
        <v>4.92098787730784E-3</v>
      </c>
      <c r="E425">
        <f t="shared" si="68"/>
        <v>1.0049209878773078</v>
      </c>
      <c r="F425" s="7">
        <v>10077.75</v>
      </c>
      <c r="G425">
        <f t="shared" si="75"/>
        <v>3.4740635968002055E-3</v>
      </c>
      <c r="H425">
        <f t="shared" si="69"/>
        <v>1.0034740635968002</v>
      </c>
      <c r="I425">
        <v>6.3330000000000002</v>
      </c>
      <c r="J425" s="12">
        <f t="shared" si="78"/>
        <v>6.3329999999999997E-2</v>
      </c>
      <c r="L425">
        <f t="shared" si="70"/>
        <v>4.92098787730784E-3</v>
      </c>
      <c r="M425" t="str">
        <f t="shared" si="76"/>
        <v/>
      </c>
      <c r="N425">
        <f t="shared" si="71"/>
        <v>3.4740635968002055E-3</v>
      </c>
      <c r="O425">
        <f t="shared" si="72"/>
        <v>-8.8535566746953606E-3</v>
      </c>
      <c r="P425">
        <f t="shared" si="73"/>
        <v>1.4469242805076345E-3</v>
      </c>
      <c r="Q425">
        <f t="shared" si="77"/>
        <v>-1.0300480955202994E-2</v>
      </c>
      <c r="R425">
        <v>1.9405945191751</v>
      </c>
      <c r="S425">
        <v>-2.6607859593498202</v>
      </c>
      <c r="T425">
        <v>-2.0362112606931899</v>
      </c>
      <c r="U425">
        <v>1.37745445520032E-2</v>
      </c>
    </row>
    <row r="426" spans="2:21" x14ac:dyDescent="0.35">
      <c r="B426" s="6">
        <v>44742</v>
      </c>
      <c r="C426">
        <v>15.324999999999999</v>
      </c>
      <c r="D426">
        <f t="shared" si="74"/>
        <v>-7.2404450492145086E-4</v>
      </c>
      <c r="E426">
        <f t="shared" si="68"/>
        <v>0.99927595549507853</v>
      </c>
      <c r="F426" s="7">
        <v>10042.799999999999</v>
      </c>
      <c r="G426">
        <f t="shared" si="75"/>
        <v>-5.7438183673791795E-3</v>
      </c>
      <c r="H426">
        <f t="shared" si="69"/>
        <v>0.99425618163262086</v>
      </c>
      <c r="I426">
        <v>6.2069999999999999</v>
      </c>
      <c r="J426" s="12">
        <f t="shared" si="78"/>
        <v>6.207E-2</v>
      </c>
      <c r="L426">
        <f t="shared" si="70"/>
        <v>-7.2404450492145086E-4</v>
      </c>
      <c r="M426">
        <f t="shared" si="76"/>
        <v>-7.2404450492145086E-4</v>
      </c>
      <c r="N426">
        <f t="shared" si="71"/>
        <v>-5.7438183673791795E-3</v>
      </c>
      <c r="O426">
        <f t="shared" si="72"/>
        <v>-1.4498589056946851E-2</v>
      </c>
      <c r="P426">
        <f t="shared" si="73"/>
        <v>5.0197738624577284E-3</v>
      </c>
      <c r="Q426">
        <f t="shared" si="77"/>
        <v>-1.9518362919404581E-2</v>
      </c>
      <c r="R426">
        <v>2.2956802016205199E-2</v>
      </c>
      <c r="S426">
        <v>-0.42916241740174099</v>
      </c>
      <c r="T426">
        <v>0.16795948388172999</v>
      </c>
      <c r="U426">
        <v>1.3774544552025401E-2</v>
      </c>
    </row>
    <row r="427" spans="2:21" x14ac:dyDescent="0.35">
      <c r="B427" s="6">
        <v>44741</v>
      </c>
      <c r="C427">
        <v>15.3361</v>
      </c>
      <c r="D427">
        <f t="shared" si="74"/>
        <v>-2.1624869200791868E-3</v>
      </c>
      <c r="E427">
        <f t="shared" si="68"/>
        <v>0.99783751307992086</v>
      </c>
      <c r="F427" s="7">
        <v>10100.65</v>
      </c>
      <c r="G427">
        <f t="shared" si="75"/>
        <v>-2.2251020365383813E-3</v>
      </c>
      <c r="H427">
        <f t="shared" si="69"/>
        <v>0.99777489796346164</v>
      </c>
      <c r="I427">
        <v>6.0940000000000003</v>
      </c>
      <c r="J427" s="12">
        <f t="shared" si="78"/>
        <v>6.0940000000000001E-2</v>
      </c>
      <c r="L427">
        <f t="shared" si="70"/>
        <v>-2.1624869200791868E-3</v>
      </c>
      <c r="M427">
        <f t="shared" si="76"/>
        <v>-2.1624869200791868E-3</v>
      </c>
      <c r="N427">
        <f t="shared" si="71"/>
        <v>-2.2251020365383813E-3</v>
      </c>
      <c r="O427">
        <f t="shared" si="72"/>
        <v>-1.5749488027819086E-2</v>
      </c>
      <c r="P427">
        <f t="shared" si="73"/>
        <v>6.2615116459194525E-5</v>
      </c>
      <c r="Q427">
        <f t="shared" si="77"/>
        <v>-1.5812103144278281E-2</v>
      </c>
      <c r="R427">
        <v>-0.64677035704743302</v>
      </c>
      <c r="S427">
        <v>0.88553451812227701</v>
      </c>
      <c r="T427">
        <v>0.86530823629882303</v>
      </c>
      <c r="U427">
        <v>1.35870011077399E-2</v>
      </c>
    </row>
    <row r="428" spans="2:21" x14ac:dyDescent="0.35">
      <c r="B428" s="6">
        <v>44740</v>
      </c>
      <c r="C428">
        <v>15.369300000000001</v>
      </c>
      <c r="D428">
        <f t="shared" si="74"/>
        <v>6.3132753350623799E-4</v>
      </c>
      <c r="E428">
        <f t="shared" si="68"/>
        <v>1.0006313275335061</v>
      </c>
      <c r="F428" s="7">
        <v>10123.15</v>
      </c>
      <c r="G428">
        <f t="shared" si="75"/>
        <v>3.8996629795621587E-3</v>
      </c>
      <c r="H428">
        <f t="shared" si="69"/>
        <v>1.0038996629795622</v>
      </c>
      <c r="I428">
        <v>6.2249999999999996</v>
      </c>
      <c r="J428" s="12">
        <f t="shared" si="78"/>
        <v>6.225E-2</v>
      </c>
      <c r="L428">
        <f t="shared" si="70"/>
        <v>6.3132753350623799E-4</v>
      </c>
      <c r="M428" t="str">
        <f t="shared" si="76"/>
        <v/>
      </c>
      <c r="N428">
        <f t="shared" si="71"/>
        <v>3.8996629795621587E-3</v>
      </c>
      <c r="O428">
        <f t="shared" si="72"/>
        <v>-1.2955673574233662E-2</v>
      </c>
      <c r="P428">
        <f t="shared" si="73"/>
        <v>-3.2683354460559207E-3</v>
      </c>
      <c r="Q428">
        <f t="shared" si="77"/>
        <v>-9.6873381281777412E-3</v>
      </c>
      <c r="R428">
        <v>-0.47440383181339701</v>
      </c>
      <c r="S428">
        <v>1.16229138198618</v>
      </c>
      <c r="T428">
        <v>0.686976018832541</v>
      </c>
      <c r="U428">
        <v>1.35870011077399E-2</v>
      </c>
    </row>
    <row r="429" spans="2:21" x14ac:dyDescent="0.35">
      <c r="B429" s="6">
        <v>44739</v>
      </c>
      <c r="C429">
        <v>15.3596</v>
      </c>
      <c r="D429">
        <f t="shared" si="74"/>
        <v>1.0761097207218307E-2</v>
      </c>
      <c r="E429">
        <f t="shared" si="68"/>
        <v>1.0107610972072183</v>
      </c>
      <c r="F429" s="7">
        <v>10083.75</v>
      </c>
      <c r="G429">
        <f t="shared" si="75"/>
        <v>1.0261969837700134E-2</v>
      </c>
      <c r="H429">
        <f t="shared" si="69"/>
        <v>1.0102619698377002</v>
      </c>
      <c r="I429">
        <v>6.1230000000000002</v>
      </c>
      <c r="J429" s="12">
        <f t="shared" si="78"/>
        <v>6.123E-2</v>
      </c>
      <c r="L429">
        <f t="shared" si="70"/>
        <v>1.0761097207218307E-2</v>
      </c>
      <c r="M429" t="str">
        <f t="shared" si="76"/>
        <v/>
      </c>
      <c r="N429">
        <f t="shared" si="71"/>
        <v>1.0261969837700134E-2</v>
      </c>
      <c r="O429">
        <f t="shared" si="72"/>
        <v>-3.000544456476769E-2</v>
      </c>
      <c r="P429">
        <f t="shared" si="73"/>
        <v>4.9912736951817326E-4</v>
      </c>
      <c r="Q429">
        <f t="shared" si="77"/>
        <v>-3.0504571934285865E-2</v>
      </c>
      <c r="R429">
        <v>2.55400198791556E-2</v>
      </c>
      <c r="S429">
        <v>0.30120537905695699</v>
      </c>
      <c r="T429">
        <v>0.32907455540187602</v>
      </c>
      <c r="U429">
        <v>4.0766541771985999E-2</v>
      </c>
    </row>
    <row r="430" spans="2:21" x14ac:dyDescent="0.35">
      <c r="B430" s="6">
        <v>44736</v>
      </c>
      <c r="C430">
        <v>15.1952</v>
      </c>
      <c r="D430">
        <f t="shared" si="74"/>
        <v>1.2402859377887165E-2</v>
      </c>
      <c r="E430">
        <f t="shared" si="68"/>
        <v>1.0124028593778871</v>
      </c>
      <c r="F430" s="7">
        <v>9980.7999999999993</v>
      </c>
      <c r="G430">
        <f t="shared" si="75"/>
        <v>1.369445663299231E-2</v>
      </c>
      <c r="H430">
        <f t="shared" si="69"/>
        <v>1.0136944566329924</v>
      </c>
      <c r="I430">
        <v>6.2309999999999999</v>
      </c>
      <c r="J430" s="12">
        <f t="shared" si="78"/>
        <v>6.2309999999999997E-2</v>
      </c>
      <c r="L430">
        <f t="shared" si="70"/>
        <v>1.2402859377887165E-2</v>
      </c>
      <c r="M430" t="str">
        <f t="shared" si="76"/>
        <v/>
      </c>
      <c r="N430">
        <f t="shared" si="71"/>
        <v>1.369445663299231E-2</v>
      </c>
      <c r="O430">
        <f t="shared" si="72"/>
        <v>-1.1841417298527352E-3</v>
      </c>
      <c r="P430">
        <f t="shared" si="73"/>
        <v>-1.2915972551051456E-3</v>
      </c>
      <c r="Q430">
        <f t="shared" si="77"/>
        <v>1.0745552525241037E-4</v>
      </c>
      <c r="R430">
        <v>0.88561508827911295</v>
      </c>
      <c r="S430">
        <v>9.0031250298561197E-2</v>
      </c>
      <c r="T430">
        <v>0.40814585935295999</v>
      </c>
      <c r="U430">
        <v>1.35870011077399E-2</v>
      </c>
    </row>
    <row r="431" spans="2:21" x14ac:dyDescent="0.35">
      <c r="B431" s="6">
        <v>44735</v>
      </c>
      <c r="C431">
        <v>15.007899999999999</v>
      </c>
      <c r="D431">
        <f t="shared" si="74"/>
        <v>1.2106652939403349E-2</v>
      </c>
      <c r="E431">
        <f t="shared" si="68"/>
        <v>1.0121066529394034</v>
      </c>
      <c r="F431" s="7">
        <v>9845.0499999999993</v>
      </c>
      <c r="G431">
        <f t="shared" si="75"/>
        <v>1.1451754529424943E-2</v>
      </c>
      <c r="H431">
        <f t="shared" si="69"/>
        <v>1.011451754529425</v>
      </c>
      <c r="I431">
        <v>6.2850000000000001</v>
      </c>
      <c r="J431" s="12">
        <f t="shared" si="78"/>
        <v>6.2850000000000003E-2</v>
      </c>
      <c r="L431">
        <f t="shared" si="70"/>
        <v>1.2106652939403349E-2</v>
      </c>
      <c r="M431" t="str">
        <f t="shared" si="76"/>
        <v/>
      </c>
      <c r="N431">
        <f t="shared" si="71"/>
        <v>1.1451754529424943E-2</v>
      </c>
      <c r="O431">
        <f t="shared" si="72"/>
        <v>-1.4803481683365507E-3</v>
      </c>
      <c r="P431">
        <f t="shared" si="73"/>
        <v>6.5489840997840637E-4</v>
      </c>
      <c r="Q431">
        <f t="shared" si="77"/>
        <v>-2.1352465783149571E-3</v>
      </c>
      <c r="R431">
        <v>0.35012165228118802</v>
      </c>
      <c r="S431">
        <v>-0.57803178788567999</v>
      </c>
      <c r="T431">
        <v>-0.49330756560023198</v>
      </c>
      <c r="U431">
        <v>1.35870011077399E-2</v>
      </c>
    </row>
    <row r="432" spans="2:21" x14ac:dyDescent="0.35">
      <c r="B432" s="6">
        <v>44734</v>
      </c>
      <c r="C432">
        <v>14.827299999999999</v>
      </c>
      <c r="D432">
        <f t="shared" si="74"/>
        <v>-1.1366768820823974E-2</v>
      </c>
      <c r="E432">
        <f t="shared" si="68"/>
        <v>0.98863323117917601</v>
      </c>
      <c r="F432" s="7">
        <v>9732.9500000000007</v>
      </c>
      <c r="G432">
        <f t="shared" si="75"/>
        <v>-1.4620911423358361E-2</v>
      </c>
      <c r="H432">
        <f t="shared" si="69"/>
        <v>0.98537908857664169</v>
      </c>
      <c r="I432">
        <v>6.2649999999999997</v>
      </c>
      <c r="J432" s="12">
        <f t="shared" si="78"/>
        <v>6.2649999999999997E-2</v>
      </c>
      <c r="L432">
        <f t="shared" si="70"/>
        <v>-1.1366768820823974E-2</v>
      </c>
      <c r="M432">
        <f t="shared" si="76"/>
        <v>-1.1366768820823974E-2</v>
      </c>
      <c r="N432">
        <f t="shared" si="71"/>
        <v>-1.4620911423358361E-2</v>
      </c>
      <c r="O432">
        <f t="shared" si="72"/>
        <v>-2.4873243232430474E-2</v>
      </c>
      <c r="P432">
        <f t="shared" si="73"/>
        <v>3.2541426025343868E-3</v>
      </c>
      <c r="Q432">
        <f t="shared" si="77"/>
        <v>-2.8127385834964859E-2</v>
      </c>
      <c r="R432">
        <v>0.77531406252928603</v>
      </c>
      <c r="S432">
        <v>-0.52630483595890198</v>
      </c>
      <c r="T432">
        <v>-0.486511082449681</v>
      </c>
      <c r="U432">
        <v>1.35064744116065E-2</v>
      </c>
    </row>
    <row r="433" spans="2:21" x14ac:dyDescent="0.35">
      <c r="B433" s="6">
        <v>44733</v>
      </c>
      <c r="C433">
        <v>14.9968</v>
      </c>
      <c r="D433">
        <f t="shared" si="74"/>
        <v>2.5480590999678084E-2</v>
      </c>
      <c r="E433">
        <f t="shared" si="68"/>
        <v>1.025480590999678</v>
      </c>
      <c r="F433" s="7">
        <v>9876.2999999999993</v>
      </c>
      <c r="G433">
        <f t="shared" si="75"/>
        <v>3.0423821930121539E-2</v>
      </c>
      <c r="H433">
        <f t="shared" si="69"/>
        <v>1.0304238219301216</v>
      </c>
      <c r="I433">
        <v>6.1769999999999996</v>
      </c>
      <c r="J433" s="12">
        <f t="shared" si="78"/>
        <v>6.1769999999999999E-2</v>
      </c>
      <c r="L433">
        <f t="shared" si="70"/>
        <v>2.5480590999678084E-2</v>
      </c>
      <c r="M433" t="str">
        <f t="shared" si="76"/>
        <v/>
      </c>
      <c r="N433">
        <f t="shared" si="71"/>
        <v>3.0423821930121539E-2</v>
      </c>
      <c r="O433">
        <f t="shared" si="72"/>
        <v>1.1974116588071584E-2</v>
      </c>
      <c r="P433">
        <f t="shared" si="73"/>
        <v>-4.9432309304434548E-3</v>
      </c>
      <c r="Q433">
        <f t="shared" si="77"/>
        <v>1.6917347518515039E-2</v>
      </c>
      <c r="R433">
        <v>0.83099934723618296</v>
      </c>
      <c r="S433">
        <v>1.05929739494468</v>
      </c>
      <c r="T433">
        <v>1.32210196045246</v>
      </c>
      <c r="U433">
        <v>1.35064744116065E-2</v>
      </c>
    </row>
    <row r="434" spans="2:21" x14ac:dyDescent="0.35">
      <c r="B434" s="6">
        <v>44732</v>
      </c>
      <c r="C434">
        <v>14.6195</v>
      </c>
      <c r="D434">
        <f t="shared" si="74"/>
        <v>-1.985694489117084E-2</v>
      </c>
      <c r="E434">
        <f t="shared" si="68"/>
        <v>0.98014305510882915</v>
      </c>
      <c r="F434" s="7">
        <v>9580.35</v>
      </c>
      <c r="G434">
        <f t="shared" si="75"/>
        <v>-1.9832610605302604E-2</v>
      </c>
      <c r="H434">
        <f t="shared" si="69"/>
        <v>0.98016738939469739</v>
      </c>
      <c r="I434">
        <v>6.101</v>
      </c>
      <c r="J434" s="12">
        <f t="shared" si="78"/>
        <v>6.1010000000000002E-2</v>
      </c>
      <c r="L434">
        <f t="shared" si="70"/>
        <v>-1.985694489117084E-2</v>
      </c>
      <c r="M434">
        <f t="shared" si="76"/>
        <v>-1.985694489117084E-2</v>
      </c>
      <c r="N434">
        <f t="shared" si="71"/>
        <v>-1.9832610605302604E-2</v>
      </c>
      <c r="O434">
        <f t="shared" si="72"/>
        <v>-6.0381841117916543E-2</v>
      </c>
      <c r="P434">
        <f t="shared" si="73"/>
        <v>-2.4334285868236188E-5</v>
      </c>
      <c r="Q434">
        <f t="shared" si="77"/>
        <v>-6.035750683204831E-2</v>
      </c>
      <c r="R434">
        <v>-1.7482714861195801</v>
      </c>
      <c r="S434">
        <v>-3.08732585075906</v>
      </c>
      <c r="T434">
        <v>-2.1618728237144298</v>
      </c>
      <c r="U434">
        <v>4.0524896226745703E-2</v>
      </c>
    </row>
    <row r="435" spans="2:21" x14ac:dyDescent="0.35">
      <c r="B435" s="6">
        <v>44729</v>
      </c>
      <c r="C435">
        <v>14.912699999999999</v>
      </c>
      <c r="D435">
        <f t="shared" si="74"/>
        <v>-8.8524511610901906E-3</v>
      </c>
      <c r="E435">
        <f t="shared" si="68"/>
        <v>0.99114754883890976</v>
      </c>
      <c r="F435" s="7">
        <v>9772.25</v>
      </c>
      <c r="G435">
        <f t="shared" si="75"/>
        <v>-1.1426195698398419E-2</v>
      </c>
      <c r="H435">
        <f t="shared" si="69"/>
        <v>0.98857380430160158</v>
      </c>
      <c r="I435">
        <v>6.1269999999999998</v>
      </c>
      <c r="J435" s="12">
        <f t="shared" si="78"/>
        <v>6.1269999999999998E-2</v>
      </c>
      <c r="L435">
        <f t="shared" si="70"/>
        <v>-8.8524511610901906E-3</v>
      </c>
      <c r="M435">
        <f t="shared" si="76"/>
        <v>-8.8524511610901906E-3</v>
      </c>
      <c r="N435">
        <f t="shared" si="71"/>
        <v>-1.1426195698398419E-2</v>
      </c>
      <c r="O435">
        <f t="shared" si="72"/>
        <v>-2.235892557269669E-2</v>
      </c>
      <c r="P435">
        <f t="shared" si="73"/>
        <v>2.5737445373082285E-3</v>
      </c>
      <c r="Q435">
        <f t="shared" si="77"/>
        <v>-2.4932670110004919E-2</v>
      </c>
      <c r="R435">
        <v>0.221150374691925</v>
      </c>
      <c r="S435">
        <v>-0.50794957310903399</v>
      </c>
      <c r="T435">
        <v>1.3291449106067599E-2</v>
      </c>
      <c r="U435">
        <v>1.35064744116065E-2</v>
      </c>
    </row>
    <row r="436" spans="2:21" x14ac:dyDescent="0.35">
      <c r="B436" s="6">
        <v>44728</v>
      </c>
      <c r="C436">
        <v>15.045299999999999</v>
      </c>
      <c r="D436">
        <f t="shared" si="74"/>
        <v>-2.4502437076281938E-2</v>
      </c>
      <c r="E436">
        <f t="shared" si="68"/>
        <v>0.97549756292371803</v>
      </c>
      <c r="F436" s="7">
        <v>9884.5499999999993</v>
      </c>
      <c r="G436">
        <f t="shared" si="75"/>
        <v>-2.251748117833248E-2</v>
      </c>
      <c r="H436">
        <f t="shared" si="69"/>
        <v>0.97748251882166748</v>
      </c>
      <c r="I436">
        <v>6.2149999999999999</v>
      </c>
      <c r="J436" s="12">
        <f t="shared" si="78"/>
        <v>6.2149999999999997E-2</v>
      </c>
      <c r="L436">
        <f t="shared" si="70"/>
        <v>-2.4502437076281938E-2</v>
      </c>
      <c r="M436">
        <f t="shared" si="76"/>
        <v>-2.4502437076281938E-2</v>
      </c>
      <c r="N436">
        <f t="shared" si="71"/>
        <v>-2.251748117833248E-2</v>
      </c>
      <c r="O436">
        <f t="shared" si="72"/>
        <v>-3.8008911487888437E-2</v>
      </c>
      <c r="P436">
        <f t="shared" si="73"/>
        <v>-1.9849558979494579E-3</v>
      </c>
      <c r="Q436">
        <f t="shared" si="77"/>
        <v>-3.6023955589938983E-2</v>
      </c>
      <c r="R436">
        <v>-0.24986682811226599</v>
      </c>
      <c r="S436">
        <v>-1.40759143024008</v>
      </c>
      <c r="T436">
        <v>-0.15592394422696601</v>
      </c>
      <c r="U436">
        <v>1.35064744116065E-2</v>
      </c>
    </row>
    <row r="437" spans="2:21" x14ac:dyDescent="0.35">
      <c r="B437" s="6">
        <v>44727</v>
      </c>
      <c r="C437">
        <v>15.4185</v>
      </c>
      <c r="D437">
        <f t="shared" si="74"/>
        <v>1.9541083054878919E-3</v>
      </c>
      <c r="E437">
        <f t="shared" si="68"/>
        <v>1.0019541083054879</v>
      </c>
      <c r="F437" s="7">
        <v>10109.65</v>
      </c>
      <c r="G437">
        <f t="shared" si="75"/>
        <v>3.3588664947534676E-3</v>
      </c>
      <c r="H437">
        <f t="shared" si="69"/>
        <v>1.0033588664947535</v>
      </c>
      <c r="I437">
        <v>6.1059999999999999</v>
      </c>
      <c r="J437" s="12">
        <f t="shared" si="78"/>
        <v>6.1059999999999996E-2</v>
      </c>
      <c r="L437">
        <f t="shared" si="70"/>
        <v>1.9541083054878919E-3</v>
      </c>
      <c r="M437" t="str">
        <f t="shared" si="76"/>
        <v/>
      </c>
      <c r="N437">
        <f t="shared" si="71"/>
        <v>3.3588664947534676E-3</v>
      </c>
      <c r="O437">
        <f t="shared" si="72"/>
        <v>-1.1402455802370209E-2</v>
      </c>
      <c r="P437">
        <f t="shared" si="73"/>
        <v>-1.4047581892655757E-3</v>
      </c>
      <c r="Q437">
        <f t="shared" si="77"/>
        <v>-9.9976976131046329E-3</v>
      </c>
      <c r="R437">
        <v>1.08857728982816</v>
      </c>
      <c r="S437">
        <v>-0.88364488100141103</v>
      </c>
      <c r="T437">
        <v>-0.14102992897083699</v>
      </c>
      <c r="U437">
        <v>1.3356564107858101E-2</v>
      </c>
    </row>
    <row r="438" spans="2:21" x14ac:dyDescent="0.35">
      <c r="B438" s="6">
        <v>44726</v>
      </c>
      <c r="C438">
        <v>15.388400000000001</v>
      </c>
      <c r="D438">
        <f t="shared" si="74"/>
        <v>-3.2309786562752922E-3</v>
      </c>
      <c r="E438">
        <f t="shared" si="68"/>
        <v>0.99676902134372469</v>
      </c>
      <c r="F438" s="7">
        <v>10075.75</v>
      </c>
      <c r="G438">
        <f t="shared" si="75"/>
        <v>-2.4137780388516941E-3</v>
      </c>
      <c r="H438">
        <f t="shared" si="69"/>
        <v>0.99758622196114832</v>
      </c>
      <c r="I438">
        <v>6.0979999999999999</v>
      </c>
      <c r="J438" s="12">
        <f t="shared" si="78"/>
        <v>6.0979999999999999E-2</v>
      </c>
      <c r="L438">
        <f t="shared" si="70"/>
        <v>-3.2309786562752922E-3</v>
      </c>
      <c r="M438">
        <f t="shared" si="76"/>
        <v>-3.2309786562752922E-3</v>
      </c>
      <c r="N438">
        <f t="shared" si="71"/>
        <v>-2.4137780388516941E-3</v>
      </c>
      <c r="O438">
        <f t="shared" si="72"/>
        <v>-1.6587542764155593E-2</v>
      </c>
      <c r="P438">
        <f t="shared" si="73"/>
        <v>-8.1720061742359806E-4</v>
      </c>
      <c r="Q438">
        <f t="shared" si="77"/>
        <v>-1.5770342146731994E-2</v>
      </c>
      <c r="R438">
        <v>5.6931639420998402E-2</v>
      </c>
      <c r="S438">
        <v>-0.72905985161806397</v>
      </c>
      <c r="T438">
        <v>0.18665756273745801</v>
      </c>
      <c r="U438">
        <v>1.33565641078803E-2</v>
      </c>
    </row>
    <row r="439" spans="2:21" x14ac:dyDescent="0.35">
      <c r="B439" s="6">
        <v>44725</v>
      </c>
      <c r="C439">
        <v>15.4382</v>
      </c>
      <c r="D439">
        <f t="shared" si="74"/>
        <v>-2.7270467545422249E-2</v>
      </c>
      <c r="E439">
        <f t="shared" si="68"/>
        <v>0.97272953245457772</v>
      </c>
      <c r="F439" s="7">
        <v>10100.1</v>
      </c>
      <c r="G439">
        <f t="shared" si="75"/>
        <v>-2.7436703902878133E-2</v>
      </c>
      <c r="H439">
        <f t="shared" si="69"/>
        <v>0.97256329609712189</v>
      </c>
      <c r="I439">
        <v>6.1020000000000003</v>
      </c>
      <c r="J439" s="12">
        <f t="shared" si="78"/>
        <v>6.1020000000000005E-2</v>
      </c>
      <c r="L439">
        <f t="shared" si="70"/>
        <v>-2.7270467545422249E-2</v>
      </c>
      <c r="M439">
        <f t="shared" si="76"/>
        <v>-2.7270467545422249E-2</v>
      </c>
      <c r="N439">
        <f t="shared" si="71"/>
        <v>-2.7436703902878133E-2</v>
      </c>
      <c r="O439">
        <f t="shared" si="72"/>
        <v>-6.734551204141305E-2</v>
      </c>
      <c r="P439">
        <f t="shared" si="73"/>
        <v>1.662363574558845E-4</v>
      </c>
      <c r="Q439">
        <f t="shared" si="77"/>
        <v>-6.7511748398868934E-2</v>
      </c>
      <c r="R439">
        <v>-0.571951702730356</v>
      </c>
      <c r="S439">
        <v>-1.1075892977691399</v>
      </c>
      <c r="T439">
        <v>-0.139192288092849</v>
      </c>
      <c r="U439">
        <v>4.0075044495990801E-2</v>
      </c>
    </row>
    <row r="440" spans="2:21" x14ac:dyDescent="0.35">
      <c r="B440" s="6">
        <v>44722</v>
      </c>
      <c r="C440">
        <v>15.865</v>
      </c>
      <c r="D440">
        <f t="shared" si="74"/>
        <v>-6.25834601031835E-3</v>
      </c>
      <c r="E440">
        <f t="shared" si="68"/>
        <v>0.99374165398968162</v>
      </c>
      <c r="F440" s="7">
        <v>10381.049999999999</v>
      </c>
      <c r="G440">
        <f t="shared" si="75"/>
        <v>-7.1078689452083853E-3</v>
      </c>
      <c r="H440">
        <f t="shared" si="69"/>
        <v>0.99289213105479157</v>
      </c>
      <c r="I440">
        <v>6.0609999999999999</v>
      </c>
      <c r="J440" s="12">
        <f t="shared" si="78"/>
        <v>6.0609999999999997E-2</v>
      </c>
      <c r="L440">
        <f t="shared" si="70"/>
        <v>-6.25834601031835E-3</v>
      </c>
      <c r="M440">
        <f t="shared" si="76"/>
        <v>-6.25834601031835E-3</v>
      </c>
      <c r="N440">
        <f t="shared" si="71"/>
        <v>-7.1078689452083853E-3</v>
      </c>
      <c r="O440">
        <f t="shared" si="72"/>
        <v>-1.9614910118176451E-2</v>
      </c>
      <c r="P440">
        <f t="shared" si="73"/>
        <v>8.495229348900353E-4</v>
      </c>
      <c r="Q440">
        <f t="shared" si="77"/>
        <v>-2.0464433053066486E-2</v>
      </c>
      <c r="R440">
        <v>0.16035740557234199</v>
      </c>
      <c r="S440">
        <v>0.42835076045653098</v>
      </c>
      <c r="T440">
        <v>-1.9960340662816801E-2</v>
      </c>
      <c r="U440">
        <v>1.3356564107858101E-2</v>
      </c>
    </row>
    <row r="441" spans="2:21" x14ac:dyDescent="0.35">
      <c r="B441" s="6">
        <v>44721</v>
      </c>
      <c r="C441">
        <v>15.964600000000001</v>
      </c>
      <c r="D441">
        <f t="shared" si="74"/>
        <v>3.1682623345849229E-3</v>
      </c>
      <c r="E441">
        <f t="shared" si="68"/>
        <v>1.003168262334585</v>
      </c>
      <c r="F441" s="7">
        <v>10455.1</v>
      </c>
      <c r="G441">
        <f t="shared" si="75"/>
        <v>4.1213062474593203E-3</v>
      </c>
      <c r="H441">
        <f t="shared" si="69"/>
        <v>1.0041213062474592</v>
      </c>
      <c r="I441">
        <v>6.1589999999999998</v>
      </c>
      <c r="J441" s="12">
        <f t="shared" si="78"/>
        <v>6.1589999999999999E-2</v>
      </c>
      <c r="L441">
        <f t="shared" si="70"/>
        <v>3.1682623345849229E-3</v>
      </c>
      <c r="M441" t="str">
        <f t="shared" si="76"/>
        <v/>
      </c>
      <c r="N441">
        <f t="shared" si="71"/>
        <v>4.1213062474593203E-3</v>
      </c>
      <c r="O441">
        <f t="shared" si="72"/>
        <v>-1.0188301773295376E-2</v>
      </c>
      <c r="P441">
        <f t="shared" si="73"/>
        <v>-9.5304391287439737E-4</v>
      </c>
      <c r="Q441">
        <f t="shared" si="77"/>
        <v>-9.2352578604209794E-3</v>
      </c>
      <c r="R441">
        <v>-8.4432201508255506E-2</v>
      </c>
      <c r="S441">
        <v>-0.230604574134641</v>
      </c>
      <c r="T441">
        <v>0.29424694121320499</v>
      </c>
      <c r="U441">
        <v>1.33565641078803E-2</v>
      </c>
    </row>
    <row r="442" spans="2:21" x14ac:dyDescent="0.35">
      <c r="B442" s="6">
        <v>44720</v>
      </c>
      <c r="C442">
        <v>15.914099999999999</v>
      </c>
      <c r="D442">
        <f t="shared" si="74"/>
        <v>-3.6942880969272483E-3</v>
      </c>
      <c r="E442">
        <f t="shared" si="68"/>
        <v>0.99630571190307271</v>
      </c>
      <c r="F442" s="7">
        <v>10412.1</v>
      </c>
      <c r="G442">
        <f t="shared" si="75"/>
        <v>-4.1452177366918981E-3</v>
      </c>
      <c r="H442">
        <f t="shared" si="69"/>
        <v>0.99585478226330815</v>
      </c>
      <c r="I442">
        <v>6.1840000000000002</v>
      </c>
      <c r="J442" s="12">
        <f t="shared" si="78"/>
        <v>6.1839999999999999E-2</v>
      </c>
      <c r="L442">
        <f t="shared" si="70"/>
        <v>-3.6942880969272483E-3</v>
      </c>
      <c r="M442">
        <f t="shared" si="76"/>
        <v>-3.6942880969272483E-3</v>
      </c>
      <c r="N442">
        <f t="shared" si="71"/>
        <v>-4.1452177366918981E-3</v>
      </c>
      <c r="O442">
        <f t="shared" si="72"/>
        <v>-1.693269128893355E-2</v>
      </c>
      <c r="P442">
        <f t="shared" si="73"/>
        <v>4.5092963976464976E-4</v>
      </c>
      <c r="Q442">
        <f t="shared" si="77"/>
        <v>-1.7383620928698197E-2</v>
      </c>
      <c r="R442">
        <v>-8.2478521896234294E-2</v>
      </c>
      <c r="S442">
        <v>0.33091974699983601</v>
      </c>
      <c r="T442">
        <v>-0.49224980436520799</v>
      </c>
      <c r="U442">
        <v>1.3238403192006301E-2</v>
      </c>
    </row>
    <row r="443" spans="2:21" x14ac:dyDescent="0.35">
      <c r="B443" s="6">
        <v>44719</v>
      </c>
      <c r="C443">
        <v>15.973000000000001</v>
      </c>
      <c r="D443">
        <f t="shared" si="74"/>
        <v>-8.0188491268313958E-3</v>
      </c>
      <c r="E443">
        <f t="shared" si="68"/>
        <v>0.99198115087316863</v>
      </c>
      <c r="F443" s="7">
        <v>10455.35</v>
      </c>
      <c r="G443">
        <f t="shared" si="75"/>
        <v>-6.915066931989876E-3</v>
      </c>
      <c r="H443">
        <f t="shared" si="69"/>
        <v>0.99308493306801016</v>
      </c>
      <c r="I443">
        <v>6.2519999999999998</v>
      </c>
      <c r="J443" s="12">
        <f t="shared" si="78"/>
        <v>6.2519999999999992E-2</v>
      </c>
      <c r="L443">
        <f t="shared" si="70"/>
        <v>-8.0188491268313958E-3</v>
      </c>
      <c r="M443">
        <f t="shared" si="76"/>
        <v>-8.0188491268313958E-3</v>
      </c>
      <c r="N443">
        <f t="shared" si="71"/>
        <v>-6.915066931989876E-3</v>
      </c>
      <c r="O443">
        <f t="shared" si="72"/>
        <v>-2.1257252318859894E-2</v>
      </c>
      <c r="P443">
        <f t="shared" si="73"/>
        <v>-1.1037821948415199E-3</v>
      </c>
      <c r="Q443">
        <f t="shared" si="77"/>
        <v>-2.0153470124018375E-2</v>
      </c>
      <c r="R443">
        <v>-0.73266071395515797</v>
      </c>
      <c r="S443">
        <v>1.73862091294796</v>
      </c>
      <c r="T443">
        <v>0.82622786240707002</v>
      </c>
      <c r="U443">
        <v>1.32384031920285E-2</v>
      </c>
    </row>
    <row r="444" spans="2:21" x14ac:dyDescent="0.35">
      <c r="B444" s="6">
        <v>44718</v>
      </c>
      <c r="C444">
        <v>16.101600000000001</v>
      </c>
      <c r="D444">
        <f t="shared" si="74"/>
        <v>-3.1314262404744686E-3</v>
      </c>
      <c r="E444">
        <f t="shared" si="68"/>
        <v>0.99686857375952553</v>
      </c>
      <c r="F444" s="7">
        <v>10527.9</v>
      </c>
      <c r="G444">
        <f t="shared" si="75"/>
        <v>-1.9879731836833308E-3</v>
      </c>
      <c r="H444">
        <f t="shared" si="69"/>
        <v>0.99801202681631662</v>
      </c>
      <c r="I444">
        <v>6.266</v>
      </c>
      <c r="J444" s="12">
        <f t="shared" si="78"/>
        <v>6.2659999999999993E-2</v>
      </c>
      <c r="L444">
        <f t="shared" si="70"/>
        <v>-3.1314262404744686E-3</v>
      </c>
      <c r="M444">
        <f t="shared" si="76"/>
        <v>-3.1314262404744686E-3</v>
      </c>
      <c r="N444">
        <f t="shared" si="71"/>
        <v>-1.9879731836833308E-3</v>
      </c>
      <c r="O444">
        <f t="shared" si="72"/>
        <v>-4.2851893708104369E-2</v>
      </c>
      <c r="P444">
        <f t="shared" si="73"/>
        <v>-1.1434530567911378E-3</v>
      </c>
      <c r="Q444">
        <f t="shared" si="77"/>
        <v>-4.1708440651313232E-2</v>
      </c>
      <c r="R444">
        <v>-0.57125866794672797</v>
      </c>
      <c r="S444">
        <v>0.80255286701675899</v>
      </c>
      <c r="T444">
        <v>0.626891748061986</v>
      </c>
      <c r="U444">
        <v>3.9720467467629902E-2</v>
      </c>
    </row>
    <row r="445" spans="2:21" x14ac:dyDescent="0.35">
      <c r="B445" s="6">
        <v>44715</v>
      </c>
      <c r="C445">
        <v>16.152100000000001</v>
      </c>
      <c r="D445">
        <f t="shared" si="74"/>
        <v>-1.3742349896290916E-2</v>
      </c>
      <c r="E445">
        <f t="shared" si="68"/>
        <v>0.98625765010370914</v>
      </c>
      <c r="F445" s="7">
        <v>10548.85</v>
      </c>
      <c r="G445">
        <f t="shared" si="75"/>
        <v>-1.5231060777724499E-2</v>
      </c>
      <c r="H445">
        <f t="shared" si="69"/>
        <v>0.98476893922227549</v>
      </c>
      <c r="I445">
        <v>6.2249999999999996</v>
      </c>
      <c r="J445" s="12">
        <f t="shared" si="78"/>
        <v>6.225E-2</v>
      </c>
      <c r="L445">
        <f t="shared" si="70"/>
        <v>-1.3742349896290916E-2</v>
      </c>
      <c r="M445">
        <f t="shared" si="76"/>
        <v>-1.3742349896290916E-2</v>
      </c>
      <c r="N445">
        <f t="shared" si="71"/>
        <v>-1.5231060777724499E-2</v>
      </c>
      <c r="O445">
        <f t="shared" si="72"/>
        <v>-2.6980753088319417E-2</v>
      </c>
      <c r="P445">
        <f t="shared" si="73"/>
        <v>1.4887108814335831E-3</v>
      </c>
      <c r="Q445">
        <f t="shared" si="77"/>
        <v>-2.8469463969753001E-2</v>
      </c>
      <c r="R445">
        <v>-6.6466083470828599E-3</v>
      </c>
      <c r="S445">
        <v>-0.54272170811939802</v>
      </c>
      <c r="T445">
        <v>-0.51078788798090102</v>
      </c>
      <c r="U445">
        <v>1.32384031920285E-2</v>
      </c>
    </row>
    <row r="446" spans="2:21" x14ac:dyDescent="0.35">
      <c r="B446" s="6">
        <v>44714</v>
      </c>
      <c r="C446">
        <v>16.375599999999999</v>
      </c>
      <c r="D446">
        <f t="shared" si="74"/>
        <v>6.5739930850891234E-3</v>
      </c>
      <c r="E446">
        <f t="shared" si="68"/>
        <v>1.0065739930850892</v>
      </c>
      <c r="F446" s="7">
        <v>10710.75</v>
      </c>
      <c r="G446">
        <f t="shared" si="75"/>
        <v>5.1998741143313224E-3</v>
      </c>
      <c r="H446">
        <f t="shared" si="69"/>
        <v>1.0051998741143313</v>
      </c>
      <c r="I446">
        <v>6.18</v>
      </c>
      <c r="J446" s="12">
        <f t="shared" si="78"/>
        <v>6.1799999999999994E-2</v>
      </c>
      <c r="L446">
        <f t="shared" si="70"/>
        <v>6.5739930850891234E-3</v>
      </c>
      <c r="M446" t="str">
        <f t="shared" si="76"/>
        <v/>
      </c>
      <c r="N446">
        <f t="shared" si="71"/>
        <v>5.1998741143313224E-3</v>
      </c>
      <c r="O446">
        <f t="shared" si="72"/>
        <v>-6.6644101069171773E-3</v>
      </c>
      <c r="P446">
        <f t="shared" si="73"/>
        <v>1.3741189707578011E-3</v>
      </c>
      <c r="Q446">
        <f t="shared" si="77"/>
        <v>-8.0385290776749784E-3</v>
      </c>
      <c r="R446">
        <v>8.9406868244323895E-2</v>
      </c>
      <c r="S446">
        <v>-1.47302169342778E-2</v>
      </c>
      <c r="T446">
        <v>0.846298386505828</v>
      </c>
      <c r="U446">
        <v>1.3238403192006301E-2</v>
      </c>
    </row>
    <row r="447" spans="2:21" x14ac:dyDescent="0.35">
      <c r="B447" s="6">
        <v>44713</v>
      </c>
      <c r="C447">
        <v>16.2683</v>
      </c>
      <c r="D447">
        <f t="shared" si="74"/>
        <v>4.6208525428007869E-3</v>
      </c>
      <c r="E447">
        <f t="shared" si="68"/>
        <v>1.0046208525428009</v>
      </c>
      <c r="F447" s="7">
        <v>10655.2</v>
      </c>
      <c r="G447">
        <f t="shared" si="75"/>
        <v>3.6574800427131007E-3</v>
      </c>
      <c r="H447">
        <f t="shared" si="69"/>
        <v>1.0036574800427132</v>
      </c>
      <c r="I447">
        <v>6.0759999999999996</v>
      </c>
      <c r="J447" s="12">
        <f t="shared" si="78"/>
        <v>6.0759999999999995E-2</v>
      </c>
      <c r="L447">
        <f t="shared" si="70"/>
        <v>4.6208525428007869E-3</v>
      </c>
      <c r="M447" t="str">
        <f t="shared" si="76"/>
        <v/>
      </c>
      <c r="N447">
        <f t="shared" si="71"/>
        <v>3.6574800427131007E-3</v>
      </c>
      <c r="O447">
        <f t="shared" si="72"/>
        <v>-8.442955051981213E-3</v>
      </c>
      <c r="P447">
        <f t="shared" si="73"/>
        <v>9.6337250008768621E-4</v>
      </c>
      <c r="Q447">
        <f t="shared" si="77"/>
        <v>-9.4063275520689001E-3</v>
      </c>
      <c r="R447">
        <v>0.92199686361493804</v>
      </c>
      <c r="S447">
        <v>0.48813700063474702</v>
      </c>
      <c r="T447">
        <v>-5.2628632783491301E-2</v>
      </c>
      <c r="U447">
        <v>1.3063807594782E-2</v>
      </c>
    </row>
    <row r="448" spans="2:21" x14ac:dyDescent="0.35">
      <c r="B448" s="6">
        <v>44712</v>
      </c>
      <c r="C448">
        <v>16.193300000000001</v>
      </c>
      <c r="D448">
        <f t="shared" si="74"/>
        <v>-2.8243380351197465E-3</v>
      </c>
      <c r="E448">
        <f t="shared" si="68"/>
        <v>0.99717566196488028</v>
      </c>
      <c r="F448" s="7">
        <v>10616.3</v>
      </c>
      <c r="G448">
        <f t="shared" si="75"/>
        <v>4.2867809993623707E-4</v>
      </c>
      <c r="H448">
        <f t="shared" si="69"/>
        <v>1.0004286780999363</v>
      </c>
      <c r="I448">
        <v>6.0129999999999999</v>
      </c>
      <c r="J448" s="12">
        <f t="shared" si="78"/>
        <v>6.0129999999999996E-2</v>
      </c>
      <c r="L448">
        <f t="shared" si="70"/>
        <v>-2.8243380351197465E-3</v>
      </c>
      <c r="M448">
        <f t="shared" si="76"/>
        <v>-2.8243380351197465E-3</v>
      </c>
      <c r="N448">
        <f t="shared" si="71"/>
        <v>4.2867809993623707E-4</v>
      </c>
      <c r="O448">
        <f t="shared" si="72"/>
        <v>-1.5888145629879547E-2</v>
      </c>
      <c r="P448">
        <f t="shared" si="73"/>
        <v>-3.2530161350559838E-3</v>
      </c>
      <c r="Q448">
        <f t="shared" si="77"/>
        <v>-1.2635129494823564E-2</v>
      </c>
      <c r="R448">
        <v>-0.40496294720757697</v>
      </c>
      <c r="S448">
        <v>1.7016950887769999</v>
      </c>
      <c r="T448">
        <v>-1.87274845033643</v>
      </c>
      <c r="U448">
        <v>1.3063807594759801E-2</v>
      </c>
    </row>
    <row r="449" spans="2:21" x14ac:dyDescent="0.35">
      <c r="B449" s="6">
        <v>44711</v>
      </c>
      <c r="C449">
        <v>16.239100000000001</v>
      </c>
      <c r="D449">
        <f t="shared" si="74"/>
        <v>2.1014758814196295E-2</v>
      </c>
      <c r="E449">
        <f t="shared" si="68"/>
        <v>1.0210147588141962</v>
      </c>
      <c r="F449" s="7">
        <v>10611.75</v>
      </c>
      <c r="G449">
        <f t="shared" si="75"/>
        <v>2.3314901622966573E-2</v>
      </c>
      <c r="H449">
        <f t="shared" si="69"/>
        <v>1.0233149016229666</v>
      </c>
      <c r="I449">
        <v>6.0289999999999999</v>
      </c>
      <c r="J449" s="12">
        <f t="shared" si="78"/>
        <v>6.0289999999999996E-2</v>
      </c>
      <c r="L449">
        <f t="shared" si="70"/>
        <v>2.1014758814196295E-2</v>
      </c>
      <c r="M449" t="str">
        <f t="shared" si="76"/>
        <v/>
      </c>
      <c r="N449">
        <f t="shared" si="71"/>
        <v>2.3314901622966573E-2</v>
      </c>
      <c r="O449">
        <f t="shared" si="72"/>
        <v>-1.8181784085103903E-2</v>
      </c>
      <c r="P449">
        <f t="shared" si="73"/>
        <v>-2.300142808770278E-3</v>
      </c>
      <c r="Q449">
        <f t="shared" si="77"/>
        <v>-1.5881641276333625E-2</v>
      </c>
      <c r="R449">
        <v>0.19899667727591999</v>
      </c>
      <c r="S449">
        <v>-0.75231452618342898</v>
      </c>
      <c r="T449">
        <v>0.65915752902847602</v>
      </c>
      <c r="U449">
        <v>3.9196542899300198E-2</v>
      </c>
    </row>
    <row r="450" spans="2:21" x14ac:dyDescent="0.35">
      <c r="B450" s="6">
        <v>44708</v>
      </c>
      <c r="C450">
        <v>15.901400000000001</v>
      </c>
      <c r="D450">
        <f t="shared" si="74"/>
        <v>8.3801930906250034E-3</v>
      </c>
      <c r="E450">
        <f t="shared" si="68"/>
        <v>1.0083801930906251</v>
      </c>
      <c r="F450" s="7">
        <v>10367.200000000001</v>
      </c>
      <c r="G450">
        <f t="shared" si="75"/>
        <v>1.2467434291393104E-2</v>
      </c>
      <c r="H450">
        <f t="shared" ref="H450:H487" si="79">1+G450</f>
        <v>1.0124674342913931</v>
      </c>
      <c r="I450">
        <v>5.9119999999999999</v>
      </c>
      <c r="J450" s="12">
        <f t="shared" si="78"/>
        <v>5.9119999999999999E-2</v>
      </c>
      <c r="L450">
        <f t="shared" si="70"/>
        <v>8.3801930906250034E-3</v>
      </c>
      <c r="M450" t="str">
        <f t="shared" si="76"/>
        <v/>
      </c>
      <c r="N450">
        <f t="shared" si="71"/>
        <v>1.2467434291393104E-2</v>
      </c>
      <c r="O450">
        <f t="shared" si="72"/>
        <v>-4.6836145041569965E-3</v>
      </c>
      <c r="P450">
        <f t="shared" si="73"/>
        <v>-4.0872412007681002E-3</v>
      </c>
      <c r="Q450">
        <f t="shared" si="77"/>
        <v>-5.9637330338889634E-4</v>
      </c>
      <c r="R450">
        <v>1.6419728138887799</v>
      </c>
      <c r="S450">
        <v>-2.01572476008399</v>
      </c>
      <c r="T450">
        <v>0.28039797944157102</v>
      </c>
      <c r="U450">
        <v>1.3063807594782E-2</v>
      </c>
    </row>
    <row r="451" spans="2:21" x14ac:dyDescent="0.35">
      <c r="B451" s="6">
        <v>44707</v>
      </c>
      <c r="C451">
        <v>15.768700000000001</v>
      </c>
      <c r="D451">
        <f t="shared" si="74"/>
        <v>1.2199397137584798E-2</v>
      </c>
      <c r="E451">
        <f t="shared" ref="E451:E487" si="80">1+D451</f>
        <v>1.0121993971375849</v>
      </c>
      <c r="F451" s="7">
        <v>10238.75</v>
      </c>
      <c r="G451">
        <f t="shared" si="75"/>
        <v>1.1799286096307295E-2</v>
      </c>
      <c r="H451">
        <f t="shared" si="79"/>
        <v>1.0117992860963072</v>
      </c>
      <c r="I451">
        <v>5.867</v>
      </c>
      <c r="J451" s="12">
        <f t="shared" si="78"/>
        <v>5.867E-2</v>
      </c>
      <c r="L451">
        <f t="shared" ref="L451:L487" si="81">D451</f>
        <v>1.2199397137584798E-2</v>
      </c>
      <c r="M451" t="str">
        <f t="shared" si="76"/>
        <v/>
      </c>
      <c r="N451">
        <f t="shared" ref="N451:N487" si="82">G451</f>
        <v>1.1799286096307295E-2</v>
      </c>
      <c r="O451">
        <f t="shared" ref="O451:O488" si="83">L451-U451</f>
        <v>-8.644104571750022E-4</v>
      </c>
      <c r="P451">
        <f t="shared" ref="P451:P487" si="84">L451-N451</f>
        <v>4.0011104127750385E-4</v>
      </c>
      <c r="Q451">
        <f t="shared" si="77"/>
        <v>-1.2645214984525061E-3</v>
      </c>
      <c r="R451">
        <v>-0.26595207229478401</v>
      </c>
      <c r="S451">
        <v>-0.14586146936297301</v>
      </c>
      <c r="T451">
        <v>0.39881106302346297</v>
      </c>
      <c r="U451">
        <v>1.3063807594759801E-2</v>
      </c>
    </row>
    <row r="452" spans="2:21" x14ac:dyDescent="0.35">
      <c r="B452" s="6">
        <v>44706</v>
      </c>
      <c r="C452">
        <v>15.577500000000001</v>
      </c>
      <c r="D452">
        <f t="shared" ref="D452:D487" si="85">LN(C452/C453)</f>
        <v>-2.0736796731852171E-2</v>
      </c>
      <c r="E452">
        <f t="shared" si="80"/>
        <v>0.97926320326814786</v>
      </c>
      <c r="F452" s="7">
        <v>10118.65</v>
      </c>
      <c r="G452">
        <f t="shared" ref="G452:G487" si="86">LN(F452/F453)</f>
        <v>-2.3016807694721527E-2</v>
      </c>
      <c r="H452">
        <f t="shared" si="79"/>
        <v>0.97698319230527852</v>
      </c>
      <c r="I452">
        <v>5.8490000000000002</v>
      </c>
      <c r="J452" s="12">
        <f t="shared" si="78"/>
        <v>5.849E-2</v>
      </c>
      <c r="L452">
        <f t="shared" si="81"/>
        <v>-2.0736796731852171E-2</v>
      </c>
      <c r="M452">
        <f t="shared" ref="M452:M487" si="87">IF(L452&lt;0,L452,"")</f>
        <v>-2.0736796731852171E-2</v>
      </c>
      <c r="N452">
        <f t="shared" si="82"/>
        <v>-2.3016807694721527E-2</v>
      </c>
      <c r="O452">
        <f t="shared" si="83"/>
        <v>-3.3867950310379369E-2</v>
      </c>
      <c r="P452">
        <f t="shared" si="84"/>
        <v>2.2800109628693561E-3</v>
      </c>
      <c r="Q452">
        <f t="shared" ref="Q452:Q488" si="88">N452-U452</f>
        <v>-3.6147961273248728E-2</v>
      </c>
      <c r="R452">
        <v>-2.24793602263146</v>
      </c>
      <c r="S452">
        <v>0.34277842500598499</v>
      </c>
      <c r="T452">
        <v>-1.48463338903294</v>
      </c>
      <c r="U452">
        <v>1.31311535785272E-2</v>
      </c>
    </row>
    <row r="453" spans="2:21" x14ac:dyDescent="0.35">
      <c r="B453" s="6">
        <v>44705</v>
      </c>
      <c r="C453">
        <v>15.9039</v>
      </c>
      <c r="D453">
        <f t="shared" si="85"/>
        <v>-7.3609664153188705E-3</v>
      </c>
      <c r="E453">
        <f t="shared" si="80"/>
        <v>0.99263903358468109</v>
      </c>
      <c r="F453" s="7">
        <v>10354.25</v>
      </c>
      <c r="G453">
        <f t="shared" si="86"/>
        <v>-6.2100040708781435E-3</v>
      </c>
      <c r="H453">
        <f t="shared" si="79"/>
        <v>0.99378999592912187</v>
      </c>
      <c r="I453">
        <v>5.8310000000000004</v>
      </c>
      <c r="J453" s="12">
        <f t="shared" si="78"/>
        <v>5.8310000000000001E-2</v>
      </c>
      <c r="L453">
        <f t="shared" si="81"/>
        <v>-7.3609664153188705E-3</v>
      </c>
      <c r="M453">
        <f t="shared" si="87"/>
        <v>-7.3609664153188705E-3</v>
      </c>
      <c r="N453">
        <f t="shared" si="82"/>
        <v>-6.2100040708781435E-3</v>
      </c>
      <c r="O453">
        <f t="shared" si="83"/>
        <v>-2.0492119993846071E-2</v>
      </c>
      <c r="P453">
        <f t="shared" si="84"/>
        <v>-1.150962344440727E-3</v>
      </c>
      <c r="Q453">
        <f t="shared" si="88"/>
        <v>-1.9341157649405343E-2</v>
      </c>
      <c r="R453">
        <v>-0.50104917669501203</v>
      </c>
      <c r="S453">
        <v>-0.45765165067583902</v>
      </c>
      <c r="T453">
        <v>-0.46398768435275101</v>
      </c>
      <c r="U453">
        <v>1.31311535785272E-2</v>
      </c>
    </row>
    <row r="454" spans="2:21" x14ac:dyDescent="0.35">
      <c r="B454" s="6">
        <v>44704</v>
      </c>
      <c r="C454">
        <v>16.0214</v>
      </c>
      <c r="D454">
        <f t="shared" si="85"/>
        <v>-9.1581307490117177E-3</v>
      </c>
      <c r="E454">
        <f t="shared" si="80"/>
        <v>0.99084186925098827</v>
      </c>
      <c r="F454" s="7">
        <v>10418.75</v>
      </c>
      <c r="G454">
        <f t="shared" si="86"/>
        <v>-4.003970999413865E-3</v>
      </c>
      <c r="H454">
        <f t="shared" si="79"/>
        <v>0.99599602900058615</v>
      </c>
      <c r="I454">
        <v>5.8120000000000003</v>
      </c>
      <c r="J454" s="12">
        <f t="shared" si="78"/>
        <v>5.8120000000000005E-2</v>
      </c>
      <c r="L454">
        <f t="shared" si="81"/>
        <v>-9.1581307490117177E-3</v>
      </c>
      <c r="M454">
        <f t="shared" si="87"/>
        <v>-9.1581307490117177E-3</v>
      </c>
      <c r="N454">
        <f t="shared" si="82"/>
        <v>-4.003970999413865E-3</v>
      </c>
      <c r="O454">
        <f t="shared" si="83"/>
        <v>-4.8556764526854618E-2</v>
      </c>
      <c r="P454">
        <f t="shared" si="84"/>
        <v>-5.1541597495978527E-3</v>
      </c>
      <c r="Q454">
        <f t="shared" si="88"/>
        <v>-4.3402604777256763E-2</v>
      </c>
      <c r="R454">
        <v>0.770455952152727</v>
      </c>
      <c r="S454">
        <v>-1.5028248318612001</v>
      </c>
      <c r="T454">
        <v>-0.84016518865957002</v>
      </c>
      <c r="U454">
        <v>3.9398633777842897E-2</v>
      </c>
    </row>
    <row r="455" spans="2:21" x14ac:dyDescent="0.35">
      <c r="B455" s="6">
        <v>44701</v>
      </c>
      <c r="C455">
        <v>16.168800000000001</v>
      </c>
      <c r="D455">
        <f t="shared" si="85"/>
        <v>2.2042405510464106E-2</v>
      </c>
      <c r="E455">
        <f t="shared" si="80"/>
        <v>1.0220424055104642</v>
      </c>
      <c r="F455" s="7">
        <v>10460.549999999999</v>
      </c>
      <c r="G455">
        <f t="shared" si="86"/>
        <v>2.0157738593454492E-2</v>
      </c>
      <c r="H455">
        <f t="shared" si="79"/>
        <v>1.0201577385934546</v>
      </c>
      <c r="I455">
        <v>5.7709999999999999</v>
      </c>
      <c r="J455" s="12">
        <f t="shared" si="78"/>
        <v>5.7709999999999997E-2</v>
      </c>
      <c r="L455">
        <f t="shared" si="81"/>
        <v>2.2042405510464106E-2</v>
      </c>
      <c r="M455" t="str">
        <f t="shared" si="87"/>
        <v/>
      </c>
      <c r="N455">
        <f t="shared" si="82"/>
        <v>2.0157738593454492E-2</v>
      </c>
      <c r="O455">
        <f t="shared" si="83"/>
        <v>8.9112519319369064E-3</v>
      </c>
      <c r="P455">
        <f t="shared" si="84"/>
        <v>1.8846669170096142E-3</v>
      </c>
      <c r="Q455">
        <f t="shared" si="88"/>
        <v>7.0265850149272922E-3</v>
      </c>
      <c r="R455">
        <v>0.47784552597924801</v>
      </c>
      <c r="S455">
        <v>-0.46773061088879497</v>
      </c>
      <c r="T455">
        <v>-0.16182003287552599</v>
      </c>
      <c r="U455">
        <v>1.31311535785272E-2</v>
      </c>
    </row>
    <row r="456" spans="2:21" x14ac:dyDescent="0.35">
      <c r="B456" s="6">
        <v>44700</v>
      </c>
      <c r="C456">
        <v>15.8163</v>
      </c>
      <c r="D456">
        <f t="shared" si="85"/>
        <v>-2.4303466206500104E-2</v>
      </c>
      <c r="E456">
        <f t="shared" si="80"/>
        <v>0.97569653379349985</v>
      </c>
      <c r="F456" s="7">
        <v>10251.799999999999</v>
      </c>
      <c r="G456">
        <f t="shared" si="86"/>
        <v>-2.7553450617453994E-2</v>
      </c>
      <c r="H456">
        <f t="shared" si="79"/>
        <v>0.97244654938254604</v>
      </c>
      <c r="I456">
        <v>5.7859999999999996</v>
      </c>
      <c r="J456" s="12">
        <f t="shared" si="78"/>
        <v>5.7859999999999995E-2</v>
      </c>
      <c r="L456">
        <f t="shared" si="81"/>
        <v>-2.4303466206500104E-2</v>
      </c>
      <c r="M456">
        <f t="shared" si="87"/>
        <v>-2.4303466206500104E-2</v>
      </c>
      <c r="N456">
        <f t="shared" si="82"/>
        <v>-2.7553450617453994E-2</v>
      </c>
      <c r="O456">
        <f t="shared" si="83"/>
        <v>-3.7434619785027302E-2</v>
      </c>
      <c r="P456">
        <f t="shared" si="84"/>
        <v>3.2499844109538899E-3</v>
      </c>
      <c r="Q456">
        <f t="shared" si="88"/>
        <v>-4.0684604195981196E-2</v>
      </c>
      <c r="R456">
        <v>6.5757259126475495E-2</v>
      </c>
      <c r="S456">
        <v>0.50203022244406104</v>
      </c>
      <c r="T456">
        <v>-9.53819060264149E-2</v>
      </c>
      <c r="U456">
        <v>1.31311535785272E-2</v>
      </c>
    </row>
    <row r="457" spans="2:21" x14ac:dyDescent="0.35">
      <c r="B457" s="6">
        <v>44699</v>
      </c>
      <c r="C457">
        <v>16.205400000000001</v>
      </c>
      <c r="D457">
        <f t="shared" si="85"/>
        <v>2.1250054326521599E-3</v>
      </c>
      <c r="E457">
        <f t="shared" si="80"/>
        <v>1.0021250054326523</v>
      </c>
      <c r="F457" s="7">
        <v>10538.2</v>
      </c>
      <c r="G457">
        <f t="shared" si="86"/>
        <v>-1.2186304956554352E-3</v>
      </c>
      <c r="H457">
        <f t="shared" si="79"/>
        <v>0.9987813695043446</v>
      </c>
      <c r="I457">
        <v>5.8250000000000002</v>
      </c>
      <c r="J457" s="12">
        <f t="shared" si="78"/>
        <v>5.8250000000000003E-2</v>
      </c>
      <c r="L457">
        <f t="shared" si="81"/>
        <v>2.1250054326521599E-3</v>
      </c>
      <c r="M457" t="str">
        <f t="shared" si="87"/>
        <v/>
      </c>
      <c r="N457">
        <f t="shared" si="82"/>
        <v>-1.2186304956554352E-3</v>
      </c>
      <c r="O457">
        <f t="shared" si="83"/>
        <v>-1.111339775937634E-2</v>
      </c>
      <c r="P457">
        <f t="shared" si="84"/>
        <v>3.343635928307595E-3</v>
      </c>
      <c r="Q457">
        <f t="shared" si="88"/>
        <v>-1.4457033687683935E-2</v>
      </c>
      <c r="R457">
        <v>1.4925184567946601</v>
      </c>
      <c r="S457">
        <v>-0.54989611501050595</v>
      </c>
      <c r="T457">
        <v>0.89531398661515404</v>
      </c>
      <c r="U457">
        <v>1.32384031920285E-2</v>
      </c>
    </row>
    <row r="458" spans="2:21" x14ac:dyDescent="0.35">
      <c r="B458" s="6">
        <v>44698</v>
      </c>
      <c r="C458">
        <v>16.170999999999999</v>
      </c>
      <c r="D458">
        <f t="shared" si="85"/>
        <v>4.3593130058852562E-2</v>
      </c>
      <c r="E458">
        <f t="shared" si="80"/>
        <v>1.0435931300588526</v>
      </c>
      <c r="F458" s="7">
        <v>10551.05</v>
      </c>
      <c r="G458">
        <f t="shared" si="86"/>
        <v>3.7584868847282057E-2</v>
      </c>
      <c r="H458">
        <f t="shared" si="79"/>
        <v>1.037584868847282</v>
      </c>
      <c r="I458">
        <v>5.7619999999999996</v>
      </c>
      <c r="J458" s="12">
        <f t="shared" ref="J458:J488" si="89">I458/100</f>
        <v>5.7619999999999998E-2</v>
      </c>
      <c r="L458">
        <f t="shared" si="81"/>
        <v>4.3593130058852562E-2</v>
      </c>
      <c r="M458" t="str">
        <f t="shared" si="87"/>
        <v/>
      </c>
      <c r="N458">
        <f t="shared" si="82"/>
        <v>3.7584868847282057E-2</v>
      </c>
      <c r="O458">
        <f t="shared" si="83"/>
        <v>3.0354726866824062E-2</v>
      </c>
      <c r="P458">
        <f t="shared" si="84"/>
        <v>6.008261211570505E-3</v>
      </c>
      <c r="Q458">
        <f t="shared" si="88"/>
        <v>2.4346465655253557E-2</v>
      </c>
      <c r="R458">
        <v>-0.35220337983246103</v>
      </c>
      <c r="S458">
        <v>1.2801192551471501</v>
      </c>
      <c r="T458">
        <v>1.0342344024585299</v>
      </c>
      <c r="U458">
        <v>1.32384031920285E-2</v>
      </c>
    </row>
    <row r="459" spans="2:21" x14ac:dyDescent="0.35">
      <c r="B459" s="6">
        <v>44694</v>
      </c>
      <c r="C459">
        <v>15.481199999999999</v>
      </c>
      <c r="D459">
        <f t="shared" si="85"/>
        <v>2.9887265828314291E-3</v>
      </c>
      <c r="E459">
        <f t="shared" si="80"/>
        <v>1.0029887265828314</v>
      </c>
      <c r="F459" s="7">
        <v>10161.85</v>
      </c>
      <c r="G459">
        <f t="shared" si="86"/>
        <v>9.8298384005164781E-3</v>
      </c>
      <c r="H459">
        <f t="shared" si="79"/>
        <v>1.0098298384005164</v>
      </c>
      <c r="I459">
        <v>5.7110000000000003</v>
      </c>
      <c r="J459" s="12">
        <f t="shared" si="89"/>
        <v>5.7110000000000001E-2</v>
      </c>
      <c r="L459">
        <f t="shared" si="81"/>
        <v>2.9887265828314291E-3</v>
      </c>
      <c r="M459" t="str">
        <f t="shared" si="87"/>
        <v/>
      </c>
      <c r="N459">
        <f t="shared" si="82"/>
        <v>9.8298384005164781E-3</v>
      </c>
      <c r="O459">
        <f t="shared" si="83"/>
        <v>-1.0249676609174871E-2</v>
      </c>
      <c r="P459">
        <f t="shared" si="84"/>
        <v>-6.8411118176850486E-3</v>
      </c>
      <c r="Q459">
        <f t="shared" si="88"/>
        <v>-3.4085647914898227E-3</v>
      </c>
      <c r="R459">
        <v>2.5320003157232498</v>
      </c>
      <c r="S459">
        <v>-1.1680278809731399</v>
      </c>
      <c r="T459">
        <v>-0.54894269915299898</v>
      </c>
      <c r="U459">
        <v>1.3238403192006301E-2</v>
      </c>
    </row>
    <row r="460" spans="2:21" x14ac:dyDescent="0.35">
      <c r="B460" s="6">
        <v>44693</v>
      </c>
      <c r="C460">
        <v>15.435</v>
      </c>
      <c r="D460">
        <f t="shared" si="85"/>
        <v>-2.3827874483347965E-2</v>
      </c>
      <c r="E460">
        <f t="shared" si="80"/>
        <v>0.976172125516652</v>
      </c>
      <c r="F460" s="7">
        <v>10062.450000000001</v>
      </c>
      <c r="G460">
        <f t="shared" si="86"/>
        <v>-2.1691097200016791E-2</v>
      </c>
      <c r="H460">
        <f t="shared" si="79"/>
        <v>0.97830890279998317</v>
      </c>
      <c r="I460">
        <v>5.476</v>
      </c>
      <c r="J460" s="12">
        <f t="shared" si="89"/>
        <v>5.4760000000000003E-2</v>
      </c>
      <c r="L460">
        <f t="shared" si="81"/>
        <v>-2.3827874483347965E-2</v>
      </c>
      <c r="M460">
        <f t="shared" si="87"/>
        <v>-2.3827874483347965E-2</v>
      </c>
      <c r="N460">
        <f t="shared" si="82"/>
        <v>-2.1691097200016791E-2</v>
      </c>
      <c r="O460">
        <f t="shared" si="83"/>
        <v>-3.7066277675376465E-2</v>
      </c>
      <c r="P460">
        <f t="shared" si="84"/>
        <v>-2.1367772833311739E-3</v>
      </c>
      <c r="Q460">
        <f t="shared" si="88"/>
        <v>-3.4929500392045287E-2</v>
      </c>
      <c r="R460">
        <v>-0.56851789833282096</v>
      </c>
      <c r="S460">
        <v>2.37168355487372E-2</v>
      </c>
      <c r="T460">
        <v>-1.79090774615175</v>
      </c>
      <c r="U460">
        <v>1.32384031920285E-2</v>
      </c>
    </row>
    <row r="461" spans="2:21" x14ac:dyDescent="0.35">
      <c r="B461" s="6">
        <v>44692</v>
      </c>
      <c r="C461">
        <v>15.8072</v>
      </c>
      <c r="D461">
        <f t="shared" si="85"/>
        <v>-9.1186807820118586E-3</v>
      </c>
      <c r="E461">
        <f t="shared" si="80"/>
        <v>0.99088131921798817</v>
      </c>
      <c r="F461" s="7">
        <v>10283.1</v>
      </c>
      <c r="G461">
        <f t="shared" si="86"/>
        <v>-6.8518310985981002E-3</v>
      </c>
      <c r="H461">
        <f t="shared" si="79"/>
        <v>0.9931481689014019</v>
      </c>
      <c r="I461">
        <v>5.47</v>
      </c>
      <c r="J461" s="12">
        <f t="shared" si="89"/>
        <v>5.4699999999999999E-2</v>
      </c>
      <c r="L461">
        <f t="shared" si="81"/>
        <v>-9.1186807820118586E-3</v>
      </c>
      <c r="M461">
        <f t="shared" si="87"/>
        <v>-9.1186807820118586E-3</v>
      </c>
      <c r="N461">
        <f t="shared" si="82"/>
        <v>-6.8518310985981002E-3</v>
      </c>
      <c r="O461">
        <f t="shared" si="83"/>
        <v>-1.9933644869003359E-2</v>
      </c>
      <c r="P461">
        <f t="shared" si="84"/>
        <v>-2.2668496834137583E-3</v>
      </c>
      <c r="Q461">
        <f t="shared" si="88"/>
        <v>-1.7666795185589602E-2</v>
      </c>
      <c r="R461">
        <v>-2.5379857655285201</v>
      </c>
      <c r="S461">
        <v>-0.70133299113067604</v>
      </c>
      <c r="T461">
        <v>-0.277338761745405</v>
      </c>
      <c r="U461">
        <v>1.0814964086991501E-2</v>
      </c>
    </row>
    <row r="462" spans="2:21" x14ac:dyDescent="0.35">
      <c r="B462" s="6">
        <v>44691</v>
      </c>
      <c r="C462">
        <v>15.952</v>
      </c>
      <c r="D462">
        <f t="shared" si="85"/>
        <v>-1.5784989634667426E-2</v>
      </c>
      <c r="E462">
        <f t="shared" si="80"/>
        <v>0.98421501036533254</v>
      </c>
      <c r="F462" s="7">
        <v>10353.799999999999</v>
      </c>
      <c r="G462">
        <f t="shared" si="86"/>
        <v>-1.8421485421298768E-2</v>
      </c>
      <c r="H462">
        <f t="shared" si="79"/>
        <v>0.98157851457870127</v>
      </c>
      <c r="I462">
        <v>5.4649999999999999</v>
      </c>
      <c r="J462" s="12">
        <f t="shared" si="89"/>
        <v>5.4649999999999997E-2</v>
      </c>
      <c r="L462">
        <f t="shared" si="81"/>
        <v>-1.5784989634667426E-2</v>
      </c>
      <c r="M462">
        <f t="shared" si="87"/>
        <v>-1.5784989634667426E-2</v>
      </c>
      <c r="N462">
        <f t="shared" si="82"/>
        <v>-1.8421485421298768E-2</v>
      </c>
      <c r="O462">
        <f t="shared" si="83"/>
        <v>-2.6599953721658926E-2</v>
      </c>
      <c r="P462">
        <f t="shared" si="84"/>
        <v>2.6364957866313425E-3</v>
      </c>
      <c r="Q462">
        <f t="shared" si="88"/>
        <v>-2.9236449508290269E-2</v>
      </c>
      <c r="R462">
        <v>0.55117106393720605</v>
      </c>
      <c r="S462">
        <v>-1.27026873827447</v>
      </c>
      <c r="T462">
        <v>-2.5135010824890398</v>
      </c>
      <c r="U462">
        <v>1.0814964086991501E-2</v>
      </c>
    </row>
    <row r="463" spans="2:21" x14ac:dyDescent="0.35">
      <c r="B463" s="6">
        <v>44690</v>
      </c>
      <c r="C463">
        <v>16.2058</v>
      </c>
      <c r="D463">
        <f t="shared" si="85"/>
        <v>-1.5448554383338956E-2</v>
      </c>
      <c r="E463">
        <f t="shared" si="80"/>
        <v>0.98455144561666108</v>
      </c>
      <c r="F463" s="7">
        <v>10546.3</v>
      </c>
      <c r="G463">
        <f t="shared" si="86"/>
        <v>-1.7389617434101525E-2</v>
      </c>
      <c r="H463">
        <f t="shared" si="79"/>
        <v>0.9826103825658985</v>
      </c>
      <c r="I463">
        <v>5.47</v>
      </c>
      <c r="J463" s="12">
        <f t="shared" si="89"/>
        <v>5.4699999999999999E-2</v>
      </c>
      <c r="L463">
        <f t="shared" si="81"/>
        <v>-1.5448554383338956E-2</v>
      </c>
      <c r="M463">
        <f t="shared" si="87"/>
        <v>-1.5448554383338956E-2</v>
      </c>
      <c r="N463">
        <f t="shared" si="82"/>
        <v>-1.7389617434101525E-2</v>
      </c>
      <c r="O463">
        <f t="shared" si="83"/>
        <v>-4.7896955674246552E-2</v>
      </c>
      <c r="P463">
        <f t="shared" si="84"/>
        <v>1.9410630507625693E-3</v>
      </c>
      <c r="Q463">
        <f t="shared" si="88"/>
        <v>-4.983801872500912E-2</v>
      </c>
      <c r="R463">
        <v>-0.78489782680044595</v>
      </c>
      <c r="S463">
        <v>8.4346791371592306E-3</v>
      </c>
      <c r="T463">
        <v>-1.8983199132944399</v>
      </c>
      <c r="U463">
        <v>3.2448401290907598E-2</v>
      </c>
    </row>
    <row r="464" spans="2:21" x14ac:dyDescent="0.35">
      <c r="B464" s="6">
        <v>44687</v>
      </c>
      <c r="C464">
        <v>16.458100000000002</v>
      </c>
      <c r="D464">
        <f t="shared" si="85"/>
        <v>-1.8069933480789852E-2</v>
      </c>
      <c r="E464">
        <f t="shared" si="80"/>
        <v>0.98193006651921011</v>
      </c>
      <c r="F464" s="7">
        <v>10731.3</v>
      </c>
      <c r="G464">
        <f t="shared" si="86"/>
        <v>-1.7330527699904782E-2</v>
      </c>
      <c r="H464">
        <f t="shared" si="79"/>
        <v>0.98266947230009527</v>
      </c>
      <c r="I464">
        <v>5.4870000000000001</v>
      </c>
      <c r="J464" s="12">
        <f t="shared" si="89"/>
        <v>5.4870000000000002E-2</v>
      </c>
      <c r="L464">
        <f t="shared" si="81"/>
        <v>-1.8069933480789852E-2</v>
      </c>
      <c r="M464">
        <f t="shared" si="87"/>
        <v>-1.8069933480789852E-2</v>
      </c>
      <c r="N464">
        <f t="shared" si="82"/>
        <v>-1.7330527699904782E-2</v>
      </c>
      <c r="O464">
        <f t="shared" si="83"/>
        <v>-2.8884897567781353E-2</v>
      </c>
      <c r="P464">
        <f t="shared" si="84"/>
        <v>-7.3940578088507042E-4</v>
      </c>
      <c r="Q464">
        <f t="shared" si="88"/>
        <v>-2.8145491786896282E-2</v>
      </c>
      <c r="R464">
        <v>-1.34889908781228</v>
      </c>
      <c r="S464">
        <v>0.65946171113755403</v>
      </c>
      <c r="T464">
        <v>0.43797754422172402</v>
      </c>
      <c r="U464">
        <v>1.0814964086991501E-2</v>
      </c>
    </row>
    <row r="465" spans="2:21" x14ac:dyDescent="0.35">
      <c r="B465" s="6">
        <v>44686</v>
      </c>
      <c r="C465">
        <v>16.758199999999999</v>
      </c>
      <c r="D465">
        <f t="shared" si="85"/>
        <v>6.9243812608858854E-4</v>
      </c>
      <c r="E465">
        <f t="shared" si="80"/>
        <v>1.0006924381260887</v>
      </c>
      <c r="F465" s="7">
        <v>10918.9</v>
      </c>
      <c r="G465">
        <f t="shared" si="86"/>
        <v>2.3356728332318648E-4</v>
      </c>
      <c r="H465">
        <f t="shared" si="79"/>
        <v>1.0002335672833231</v>
      </c>
      <c r="I465">
        <v>5.2759999999999998</v>
      </c>
      <c r="J465" s="12">
        <f t="shared" si="89"/>
        <v>5.2760000000000001E-2</v>
      </c>
      <c r="L465">
        <f t="shared" si="81"/>
        <v>6.9243812608858854E-4</v>
      </c>
      <c r="M465" t="str">
        <f t="shared" si="87"/>
        <v/>
      </c>
      <c r="N465">
        <f t="shared" si="82"/>
        <v>2.3356728332318648E-4</v>
      </c>
      <c r="O465">
        <f t="shared" si="83"/>
        <v>-1.0122525960880611E-2</v>
      </c>
      <c r="P465">
        <f t="shared" si="84"/>
        <v>4.5887084276540206E-4</v>
      </c>
      <c r="Q465">
        <f t="shared" si="88"/>
        <v>-1.0581396803646014E-2</v>
      </c>
      <c r="R465">
        <v>-0.68721775909942295</v>
      </c>
      <c r="S465">
        <v>0.269005230022756</v>
      </c>
      <c r="T465">
        <v>0.99841931356246005</v>
      </c>
      <c r="U465">
        <v>1.0814964086969201E-2</v>
      </c>
    </row>
    <row r="466" spans="2:21" x14ac:dyDescent="0.35">
      <c r="B466" s="6">
        <v>44685</v>
      </c>
      <c r="C466">
        <v>16.746600000000001</v>
      </c>
      <c r="D466">
        <f t="shared" si="85"/>
        <v>-2.1222334694004714E-2</v>
      </c>
      <c r="E466">
        <f t="shared" si="80"/>
        <v>0.9787776653059953</v>
      </c>
      <c r="F466" s="7">
        <v>10916.35</v>
      </c>
      <c r="G466">
        <f t="shared" si="86"/>
        <v>-2.0720328805275998E-2</v>
      </c>
      <c r="H466">
        <f t="shared" si="79"/>
        <v>0.97927967119472403</v>
      </c>
      <c r="I466">
        <v>5.0449999999999999</v>
      </c>
      <c r="J466" s="12">
        <f t="shared" si="89"/>
        <v>5.0450000000000002E-2</v>
      </c>
      <c r="L466">
        <f t="shared" si="81"/>
        <v>-2.1222334694004714E-2</v>
      </c>
      <c r="M466">
        <f t="shared" si="87"/>
        <v>-2.1222334694004714E-2</v>
      </c>
      <c r="N466">
        <f t="shared" si="82"/>
        <v>-2.0720328805275998E-2</v>
      </c>
      <c r="O466">
        <f t="shared" si="83"/>
        <v>-4.2594871679913313E-2</v>
      </c>
      <c r="P466">
        <f t="shared" si="84"/>
        <v>-5.0200588872871543E-4</v>
      </c>
      <c r="Q466">
        <f t="shared" si="88"/>
        <v>-4.2092865791184597E-2</v>
      </c>
      <c r="R466">
        <v>-1.36700725534376</v>
      </c>
      <c r="S466">
        <v>1.6207067344550199</v>
      </c>
      <c r="T466">
        <v>-0.509145221022411</v>
      </c>
      <c r="U466">
        <v>2.1372536985908599E-2</v>
      </c>
    </row>
    <row r="467" spans="2:21" x14ac:dyDescent="0.35">
      <c r="B467" s="6">
        <v>44683</v>
      </c>
      <c r="C467">
        <v>17.105799999999999</v>
      </c>
      <c r="D467">
        <f t="shared" si="85"/>
        <v>-5.0905532551962177E-3</v>
      </c>
      <c r="E467">
        <f t="shared" si="80"/>
        <v>0.99490944674480375</v>
      </c>
      <c r="F467" s="7">
        <v>11144.9</v>
      </c>
      <c r="G467">
        <f t="shared" si="86"/>
        <v>-5.1058761249066246E-3</v>
      </c>
      <c r="H467">
        <f t="shared" si="79"/>
        <v>0.99489412387509335</v>
      </c>
      <c r="I467">
        <v>5.0410000000000004</v>
      </c>
      <c r="J467" s="12">
        <f t="shared" si="89"/>
        <v>5.0410000000000003E-2</v>
      </c>
      <c r="L467">
        <f t="shared" si="81"/>
        <v>-5.0905532551962177E-3</v>
      </c>
      <c r="M467">
        <f t="shared" si="87"/>
        <v>-5.0905532551962177E-3</v>
      </c>
      <c r="N467">
        <f t="shared" si="82"/>
        <v>-5.1058761249066246E-3</v>
      </c>
      <c r="O467">
        <f t="shared" si="83"/>
        <v>-3.7151071618060416E-2</v>
      </c>
      <c r="P467">
        <f t="shared" si="84"/>
        <v>1.5322869710406896E-5</v>
      </c>
      <c r="Q467">
        <f t="shared" si="88"/>
        <v>-3.7166394487770822E-2</v>
      </c>
      <c r="R467">
        <v>-0.35187012850202998</v>
      </c>
      <c r="S467">
        <v>-6.85329722074801E-2</v>
      </c>
      <c r="T467">
        <v>0.19892087096071701</v>
      </c>
      <c r="U467">
        <v>3.20605183628642E-2</v>
      </c>
    </row>
    <row r="468" spans="2:21" x14ac:dyDescent="0.35">
      <c r="B468" s="6">
        <v>44680</v>
      </c>
      <c r="C468">
        <v>17.193100000000001</v>
      </c>
      <c r="D468">
        <f t="shared" si="85"/>
        <v>-8.265586939455144E-3</v>
      </c>
      <c r="E468">
        <f t="shared" si="80"/>
        <v>0.99173441306054488</v>
      </c>
      <c r="F468" s="7">
        <v>11201.95</v>
      </c>
      <c r="G468">
        <f t="shared" si="86"/>
        <v>-6.8946157268960856E-3</v>
      </c>
      <c r="H468">
        <f t="shared" si="79"/>
        <v>0.99310538427310391</v>
      </c>
      <c r="I468">
        <v>4.8140000000000001</v>
      </c>
      <c r="J468" s="12">
        <f t="shared" si="89"/>
        <v>4.8140000000000002E-2</v>
      </c>
      <c r="L468">
        <f t="shared" si="81"/>
        <v>-8.265586939455144E-3</v>
      </c>
      <c r="M468">
        <f t="shared" si="87"/>
        <v>-8.265586939455144E-3</v>
      </c>
      <c r="N468">
        <f t="shared" si="82"/>
        <v>-6.8946157268960856E-3</v>
      </c>
      <c r="O468">
        <f t="shared" si="83"/>
        <v>-1.8951284511732044E-2</v>
      </c>
      <c r="P468">
        <f t="shared" si="84"/>
        <v>-1.3709712125590584E-3</v>
      </c>
      <c r="Q468">
        <f t="shared" si="88"/>
        <v>-1.7580313299172985E-2</v>
      </c>
      <c r="R468">
        <v>0.81008268353752699</v>
      </c>
      <c r="S468">
        <v>-0.62638363566660504</v>
      </c>
      <c r="T468">
        <v>-0.15628542648601401</v>
      </c>
      <c r="U468">
        <v>1.06856975722769E-2</v>
      </c>
    </row>
    <row r="469" spans="2:21" x14ac:dyDescent="0.35">
      <c r="B469" s="6">
        <v>44679</v>
      </c>
      <c r="C469">
        <v>17.335799999999999</v>
      </c>
      <c r="D469">
        <f t="shared" si="85"/>
        <v>4.8514451414483186E-3</v>
      </c>
      <c r="E469">
        <f t="shared" si="80"/>
        <v>1.0048514451414483</v>
      </c>
      <c r="F469" s="7">
        <v>11279.45</v>
      </c>
      <c r="G469">
        <f t="shared" si="86"/>
        <v>5.8729942937378425E-3</v>
      </c>
      <c r="H469">
        <f t="shared" si="79"/>
        <v>1.0058729942937379</v>
      </c>
      <c r="I469">
        <v>4.6390000000000002</v>
      </c>
      <c r="J469" s="12">
        <f t="shared" si="89"/>
        <v>4.6390000000000001E-2</v>
      </c>
      <c r="L469">
        <f t="shared" si="81"/>
        <v>4.8514451414483186E-3</v>
      </c>
      <c r="M469" t="str">
        <f t="shared" si="87"/>
        <v/>
      </c>
      <c r="N469">
        <f t="shared" si="82"/>
        <v>5.8729942937378425E-3</v>
      </c>
      <c r="O469">
        <f t="shared" si="83"/>
        <v>-5.8342524308285819E-3</v>
      </c>
      <c r="P469">
        <f t="shared" si="84"/>
        <v>-1.0215491522895239E-3</v>
      </c>
      <c r="Q469">
        <f t="shared" si="88"/>
        <v>-4.8127032785390579E-3</v>
      </c>
      <c r="R469">
        <v>-1.1775544195046299</v>
      </c>
      <c r="S469">
        <v>-7.5756540403448799E-2</v>
      </c>
      <c r="T469">
        <v>-0.52320571799397997</v>
      </c>
      <c r="U469">
        <v>1.06856975722769E-2</v>
      </c>
    </row>
    <row r="470" spans="2:21" x14ac:dyDescent="0.35">
      <c r="B470" s="6">
        <v>44678</v>
      </c>
      <c r="C470">
        <v>17.251899999999999</v>
      </c>
      <c r="D470">
        <f t="shared" si="85"/>
        <v>-6.6495714255794596E-3</v>
      </c>
      <c r="E470">
        <f t="shared" si="80"/>
        <v>0.99335042857442057</v>
      </c>
      <c r="F470" s="7">
        <v>11213.4</v>
      </c>
      <c r="G470">
        <f t="shared" si="86"/>
        <v>-8.33904311562721E-3</v>
      </c>
      <c r="H470">
        <f t="shared" si="79"/>
        <v>0.99166095688437284</v>
      </c>
      <c r="I470">
        <v>5.0579999999999998</v>
      </c>
      <c r="J470" s="12">
        <f t="shared" si="89"/>
        <v>5.058E-2</v>
      </c>
      <c r="L470">
        <f t="shared" si="81"/>
        <v>-6.6495714255794596E-3</v>
      </c>
      <c r="M470">
        <f t="shared" si="87"/>
        <v>-6.6495714255794596E-3</v>
      </c>
      <c r="N470">
        <f t="shared" si="82"/>
        <v>-8.33904311562721E-3</v>
      </c>
      <c r="O470">
        <f t="shared" si="83"/>
        <v>-1.7282597164339358E-2</v>
      </c>
      <c r="P470">
        <f t="shared" si="84"/>
        <v>1.6894716900477504E-3</v>
      </c>
      <c r="Q470">
        <f t="shared" si="88"/>
        <v>-1.8972068854387111E-2</v>
      </c>
      <c r="R470">
        <v>-7.6082547813160997E-2</v>
      </c>
      <c r="S470">
        <v>-0.68677863132905503</v>
      </c>
      <c r="T470">
        <v>-0.289210668996354</v>
      </c>
      <c r="U470">
        <v>1.06330257387599E-2</v>
      </c>
    </row>
    <row r="471" spans="2:21" x14ac:dyDescent="0.35">
      <c r="B471" s="6">
        <v>44677</v>
      </c>
      <c r="C471">
        <v>17.367000000000001</v>
      </c>
      <c r="D471">
        <f t="shared" si="85"/>
        <v>1.0540762508333166E-2</v>
      </c>
      <c r="E471">
        <f t="shared" si="80"/>
        <v>1.0105407625083331</v>
      </c>
      <c r="F471" s="7">
        <v>11307.3</v>
      </c>
      <c r="G471">
        <f t="shared" si="86"/>
        <v>1.4345416370849788E-2</v>
      </c>
      <c r="H471">
        <f t="shared" si="79"/>
        <v>1.0143454163708499</v>
      </c>
      <c r="I471">
        <v>5.0730000000000004</v>
      </c>
      <c r="J471" s="12">
        <f t="shared" si="89"/>
        <v>5.0730000000000004E-2</v>
      </c>
      <c r="L471">
        <f t="shared" si="81"/>
        <v>1.0540762508333166E-2</v>
      </c>
      <c r="M471" t="str">
        <f t="shared" si="87"/>
        <v/>
      </c>
      <c r="N471">
        <f t="shared" si="82"/>
        <v>1.4345416370849788E-2</v>
      </c>
      <c r="O471">
        <f t="shared" si="83"/>
        <v>-9.2263230426733664E-5</v>
      </c>
      <c r="P471">
        <f t="shared" si="84"/>
        <v>-3.8046538625166222E-3</v>
      </c>
      <c r="Q471">
        <f t="shared" si="88"/>
        <v>3.7123906320898886E-3</v>
      </c>
      <c r="R471">
        <v>-0.507013285588642</v>
      </c>
      <c r="S471">
        <v>-0.920114268872818</v>
      </c>
      <c r="T471">
        <v>0.65088827637547197</v>
      </c>
      <c r="U471">
        <v>1.06330257387599E-2</v>
      </c>
    </row>
    <row r="472" spans="2:21" x14ac:dyDescent="0.35">
      <c r="B472" s="6">
        <v>44676</v>
      </c>
      <c r="C472">
        <v>17.184899999999999</v>
      </c>
      <c r="D472">
        <f t="shared" si="85"/>
        <v>-1.9711457834394808E-2</v>
      </c>
      <c r="E472">
        <f t="shared" si="80"/>
        <v>0.98028854216560524</v>
      </c>
      <c r="F472" s="7">
        <v>11146.25</v>
      </c>
      <c r="G472">
        <f t="shared" si="86"/>
        <v>-1.8304034834146814E-2</v>
      </c>
      <c r="H472">
        <f t="shared" si="79"/>
        <v>0.98169596516585322</v>
      </c>
      <c r="I472">
        <v>4.8289999999999997</v>
      </c>
      <c r="J472" s="12">
        <f t="shared" si="89"/>
        <v>4.829E-2</v>
      </c>
      <c r="L472">
        <f t="shared" si="81"/>
        <v>-1.9711457834394808E-2</v>
      </c>
      <c r="M472">
        <f t="shared" si="87"/>
        <v>-1.9711457834394808E-2</v>
      </c>
      <c r="N472">
        <f t="shared" si="82"/>
        <v>-1.8304034834146814E-2</v>
      </c>
      <c r="O472">
        <f t="shared" si="83"/>
        <v>-5.1613927007945107E-2</v>
      </c>
      <c r="P472">
        <f t="shared" si="84"/>
        <v>-1.407423000247994E-3</v>
      </c>
      <c r="Q472">
        <f t="shared" si="88"/>
        <v>-5.020650400769712E-2</v>
      </c>
      <c r="R472">
        <v>0.42204835771997301</v>
      </c>
      <c r="S472">
        <v>-1.2169981289518499</v>
      </c>
      <c r="T472">
        <v>-0.33452020953433897</v>
      </c>
      <c r="U472">
        <v>3.1902469173550302E-2</v>
      </c>
    </row>
    <row r="473" spans="2:21" x14ac:dyDescent="0.35">
      <c r="B473" s="6">
        <v>44673</v>
      </c>
      <c r="C473">
        <v>17.527000000000001</v>
      </c>
      <c r="D473">
        <f t="shared" si="85"/>
        <v>-6.0692948397644908E-3</v>
      </c>
      <c r="E473">
        <f t="shared" si="80"/>
        <v>0.99393070516023552</v>
      </c>
      <c r="F473" s="7">
        <v>11352.15</v>
      </c>
      <c r="G473">
        <f t="shared" si="86"/>
        <v>-8.3249015823706456E-3</v>
      </c>
      <c r="H473">
        <f t="shared" si="79"/>
        <v>0.99167509841762935</v>
      </c>
      <c r="I473">
        <v>4.6070000000000002</v>
      </c>
      <c r="J473" s="12">
        <f t="shared" si="89"/>
        <v>4.607E-2</v>
      </c>
      <c r="L473">
        <f t="shared" si="81"/>
        <v>-6.0692948397644908E-3</v>
      </c>
      <c r="M473">
        <f t="shared" si="87"/>
        <v>-6.0692948397644908E-3</v>
      </c>
      <c r="N473">
        <f t="shared" si="82"/>
        <v>-8.3249015823706456E-3</v>
      </c>
      <c r="O473">
        <f t="shared" si="83"/>
        <v>-1.6702320578524391E-2</v>
      </c>
      <c r="P473">
        <f t="shared" si="84"/>
        <v>2.2556067426061548E-3</v>
      </c>
      <c r="Q473">
        <f t="shared" si="88"/>
        <v>-1.8957927321130545E-2</v>
      </c>
      <c r="R473">
        <v>0.68955066741984705</v>
      </c>
      <c r="S473">
        <v>-9.4309569784423203E-2</v>
      </c>
      <c r="T473">
        <v>0.48221657883769098</v>
      </c>
      <c r="U473">
        <v>1.06330257387599E-2</v>
      </c>
    </row>
    <row r="474" spans="2:21" x14ac:dyDescent="0.35">
      <c r="B474" s="6">
        <v>44672</v>
      </c>
      <c r="C474">
        <v>17.633700000000001</v>
      </c>
      <c r="D474">
        <f t="shared" si="85"/>
        <v>1.1934582100499419E-2</v>
      </c>
      <c r="E474">
        <f t="shared" si="80"/>
        <v>1.0119345821004995</v>
      </c>
      <c r="F474" s="7">
        <v>11447.05</v>
      </c>
      <c r="G474">
        <f t="shared" si="86"/>
        <v>1.0295632250019426E-2</v>
      </c>
      <c r="H474">
        <f t="shared" si="79"/>
        <v>1.0102956322500194</v>
      </c>
      <c r="I474">
        <v>5.117</v>
      </c>
      <c r="J474" s="12">
        <f t="shared" si="89"/>
        <v>5.117E-2</v>
      </c>
      <c r="L474">
        <f t="shared" si="81"/>
        <v>1.1934582100499419E-2</v>
      </c>
      <c r="M474" t="str">
        <f t="shared" si="87"/>
        <v/>
      </c>
      <c r="N474">
        <f t="shared" si="82"/>
        <v>1.0295632250019426E-2</v>
      </c>
      <c r="O474">
        <f t="shared" si="83"/>
        <v>1.3015563617395191E-3</v>
      </c>
      <c r="P474">
        <f t="shared" si="84"/>
        <v>1.6389498504799926E-3</v>
      </c>
      <c r="Q474">
        <f t="shared" si="88"/>
        <v>-3.3739348874047351E-4</v>
      </c>
      <c r="R474">
        <v>0.45942110610499598</v>
      </c>
      <c r="S474">
        <v>-6.71806728022029E-3</v>
      </c>
      <c r="T474">
        <v>0.10677436076522701</v>
      </c>
      <c r="U474">
        <v>1.06330257387599E-2</v>
      </c>
    </row>
    <row r="475" spans="2:21" x14ac:dyDescent="0.35">
      <c r="B475" s="6">
        <v>44671</v>
      </c>
      <c r="C475">
        <v>17.424499999999998</v>
      </c>
      <c r="D475">
        <f t="shared" si="85"/>
        <v>1.4760235052925861E-3</v>
      </c>
      <c r="E475">
        <f t="shared" si="80"/>
        <v>1.0014760235052926</v>
      </c>
      <c r="F475" s="7">
        <v>11329.8</v>
      </c>
      <c r="G475">
        <f t="shared" si="86"/>
        <v>6.3441118217877311E-3</v>
      </c>
      <c r="H475">
        <f t="shared" si="79"/>
        <v>1.0063441118217877</v>
      </c>
      <c r="I475">
        <v>5.1029999999999998</v>
      </c>
      <c r="J475" s="12">
        <f t="shared" si="89"/>
        <v>5.1029999999999999E-2</v>
      </c>
      <c r="L475">
        <f t="shared" si="81"/>
        <v>1.4760235052925861E-3</v>
      </c>
      <c r="M475" t="str">
        <f t="shared" si="87"/>
        <v/>
      </c>
      <c r="N475">
        <f t="shared" si="82"/>
        <v>6.3441118217877311E-3</v>
      </c>
      <c r="O475">
        <f t="shared" si="83"/>
        <v>-9.2086207293450139E-3</v>
      </c>
      <c r="P475">
        <f t="shared" si="84"/>
        <v>-4.8680883164951448E-3</v>
      </c>
      <c r="Q475">
        <f t="shared" si="88"/>
        <v>-4.3405324128498683E-3</v>
      </c>
      <c r="R475">
        <v>-0.24929254340736501</v>
      </c>
      <c r="S475">
        <v>-0.24719187464376</v>
      </c>
      <c r="T475">
        <v>-0.40476096088636299</v>
      </c>
      <c r="U475">
        <v>1.0684644234637599E-2</v>
      </c>
    </row>
    <row r="476" spans="2:21" x14ac:dyDescent="0.35">
      <c r="B476" s="6">
        <v>44670</v>
      </c>
      <c r="C476">
        <v>17.398800000000001</v>
      </c>
      <c r="D476">
        <f t="shared" si="85"/>
        <v>-9.4615012374358581E-3</v>
      </c>
      <c r="E476">
        <f t="shared" si="80"/>
        <v>0.99053849876256417</v>
      </c>
      <c r="F476" s="7">
        <v>11258.15</v>
      </c>
      <c r="G476">
        <f t="shared" si="86"/>
        <v>-1.2161330776723779E-2</v>
      </c>
      <c r="H476">
        <f t="shared" si="79"/>
        <v>0.98783866922327623</v>
      </c>
      <c r="I476">
        <v>5.08</v>
      </c>
      <c r="J476" s="12">
        <f t="shared" si="89"/>
        <v>5.0799999999999998E-2</v>
      </c>
      <c r="L476">
        <f t="shared" si="81"/>
        <v>-9.4615012374358581E-3</v>
      </c>
      <c r="M476">
        <f t="shared" si="87"/>
        <v>-9.4615012374358581E-3</v>
      </c>
      <c r="N476">
        <f t="shared" si="82"/>
        <v>-1.2161330776723779E-2</v>
      </c>
      <c r="O476">
        <f t="shared" si="83"/>
        <v>-2.0146145472073457E-2</v>
      </c>
      <c r="P476">
        <f t="shared" si="84"/>
        <v>2.6998295392879207E-3</v>
      </c>
      <c r="Q476">
        <f t="shared" si="88"/>
        <v>-2.2845975011361378E-2</v>
      </c>
      <c r="R476">
        <v>-0.34600524935369797</v>
      </c>
      <c r="S476">
        <v>1.03833219786751</v>
      </c>
      <c r="T476">
        <v>-0.92205799216459305</v>
      </c>
      <c r="U476">
        <v>1.0684644234637599E-2</v>
      </c>
    </row>
    <row r="477" spans="2:21" x14ac:dyDescent="0.35">
      <c r="B477" s="6">
        <v>44669</v>
      </c>
      <c r="C477">
        <v>17.5642</v>
      </c>
      <c r="D477">
        <f t="shared" si="85"/>
        <v>-1.0038151905260919E-2</v>
      </c>
      <c r="E477">
        <f t="shared" si="80"/>
        <v>0.98996184809473908</v>
      </c>
      <c r="F477" s="7">
        <v>11395.9</v>
      </c>
      <c r="G477">
        <f t="shared" si="86"/>
        <v>-1.1473168564880972E-2</v>
      </c>
      <c r="H477">
        <f t="shared" si="79"/>
        <v>0.98852683143511899</v>
      </c>
      <c r="I477">
        <v>5.0469999999999997</v>
      </c>
      <c r="J477" s="12">
        <f t="shared" si="89"/>
        <v>5.0469999999999994E-2</v>
      </c>
      <c r="L477">
        <f t="shared" si="81"/>
        <v>-1.0038151905260919E-2</v>
      </c>
      <c r="M477">
        <f t="shared" si="87"/>
        <v>-1.0038151905260919E-2</v>
      </c>
      <c r="N477">
        <f t="shared" si="82"/>
        <v>-1.1473168564880972E-2</v>
      </c>
      <c r="O477">
        <f t="shared" si="83"/>
        <v>-6.3472790460532919E-2</v>
      </c>
      <c r="P477">
        <f t="shared" si="84"/>
        <v>1.4350166596200538E-3</v>
      </c>
      <c r="Q477">
        <f t="shared" si="88"/>
        <v>-6.4907807120152969E-2</v>
      </c>
      <c r="R477">
        <v>-0.62734633435408405</v>
      </c>
      <c r="S477">
        <v>2.0357383564014699</v>
      </c>
      <c r="T477">
        <v>2.0625027979281899E-2</v>
      </c>
      <c r="U477">
        <v>5.3434638555272002E-2</v>
      </c>
    </row>
    <row r="478" spans="2:21" x14ac:dyDescent="0.35">
      <c r="B478" s="6">
        <v>44664</v>
      </c>
      <c r="C478">
        <v>17.741399999999999</v>
      </c>
      <c r="D478">
        <f t="shared" si="85"/>
        <v>-2.6737758081654584E-3</v>
      </c>
      <c r="E478">
        <f t="shared" si="80"/>
        <v>0.99732622419183459</v>
      </c>
      <c r="F478" s="7">
        <v>11527.4</v>
      </c>
      <c r="G478">
        <f t="shared" si="86"/>
        <v>-8.8879067461358828E-4</v>
      </c>
      <c r="H478">
        <f t="shared" si="79"/>
        <v>0.99911120932538644</v>
      </c>
      <c r="I478">
        <v>4.9859999999999998</v>
      </c>
      <c r="J478" s="12">
        <f t="shared" si="89"/>
        <v>4.9859999999999995E-2</v>
      </c>
      <c r="L478">
        <f t="shared" si="81"/>
        <v>-2.6737758081654584E-3</v>
      </c>
      <c r="M478">
        <f t="shared" si="87"/>
        <v>-2.6737758081654584E-3</v>
      </c>
      <c r="N478">
        <f t="shared" si="82"/>
        <v>-8.8879067461358828E-4</v>
      </c>
      <c r="O478">
        <f t="shared" si="83"/>
        <v>-1.3358420042803057E-2</v>
      </c>
      <c r="P478">
        <f t="shared" si="84"/>
        <v>-1.7849851335518701E-3</v>
      </c>
      <c r="Q478">
        <f t="shared" si="88"/>
        <v>-1.1573434909251187E-2</v>
      </c>
      <c r="R478">
        <v>0.10166430092089</v>
      </c>
      <c r="S478">
        <v>1.0429522338655</v>
      </c>
      <c r="T478">
        <v>-0.460981400430438</v>
      </c>
      <c r="U478">
        <v>1.0684644234637599E-2</v>
      </c>
    </row>
    <row r="479" spans="2:21" x14ac:dyDescent="0.35">
      <c r="B479" s="6">
        <v>44663</v>
      </c>
      <c r="C479">
        <v>17.788900000000002</v>
      </c>
      <c r="D479">
        <f t="shared" si="85"/>
        <v>-1.5108269279315535E-2</v>
      </c>
      <c r="E479">
        <f t="shared" si="80"/>
        <v>0.98489173072068448</v>
      </c>
      <c r="F479" s="7">
        <v>11537.65</v>
      </c>
      <c r="G479">
        <f t="shared" si="86"/>
        <v>-1.805890038510102E-2</v>
      </c>
      <c r="H479">
        <f t="shared" si="79"/>
        <v>0.98194109961489895</v>
      </c>
      <c r="I479">
        <v>4.891</v>
      </c>
      <c r="J479" s="12">
        <f t="shared" si="89"/>
        <v>4.8910000000000002E-2</v>
      </c>
      <c r="L479">
        <f t="shared" si="81"/>
        <v>-1.5108269279315535E-2</v>
      </c>
      <c r="M479">
        <f t="shared" si="87"/>
        <v>-1.5108269279315535E-2</v>
      </c>
      <c r="N479">
        <f t="shared" si="82"/>
        <v>-1.805890038510102E-2</v>
      </c>
      <c r="O479">
        <f t="shared" si="83"/>
        <v>-2.5499665204273533E-2</v>
      </c>
      <c r="P479">
        <f t="shared" si="84"/>
        <v>2.950631105785485E-3</v>
      </c>
      <c r="Q479">
        <f t="shared" si="88"/>
        <v>-2.845029631005902E-2</v>
      </c>
      <c r="R479">
        <v>0.53228036690504699</v>
      </c>
      <c r="S479">
        <v>-0.40882410935295699</v>
      </c>
      <c r="T479">
        <v>-0.68168237846985003</v>
      </c>
      <c r="U479">
        <v>1.0391395924958E-2</v>
      </c>
    </row>
    <row r="480" spans="2:21" x14ac:dyDescent="0.35">
      <c r="B480" s="6">
        <v>44662</v>
      </c>
      <c r="C480">
        <v>18.059699999999999</v>
      </c>
      <c r="D480">
        <f t="shared" si="85"/>
        <v>5.9758368204357046E-3</v>
      </c>
      <c r="E480">
        <f t="shared" si="80"/>
        <v>1.0059758368204357</v>
      </c>
      <c r="F480" s="7">
        <v>11747.9</v>
      </c>
      <c r="G480">
        <f t="shared" si="86"/>
        <v>6.9230142294316576E-3</v>
      </c>
      <c r="H480">
        <f t="shared" si="79"/>
        <v>1.0069230142294316</v>
      </c>
      <c r="I480">
        <v>4.851</v>
      </c>
      <c r="J480" s="12">
        <f t="shared" si="89"/>
        <v>4.8509999999999998E-2</v>
      </c>
      <c r="L480">
        <f t="shared" si="81"/>
        <v>5.9758368204357046E-3</v>
      </c>
      <c r="M480" t="str">
        <f t="shared" si="87"/>
        <v/>
      </c>
      <c r="N480">
        <f t="shared" si="82"/>
        <v>6.9230142294316576E-3</v>
      </c>
      <c r="O480">
        <f t="shared" si="83"/>
        <v>-2.5201590499892297E-2</v>
      </c>
      <c r="P480">
        <f t="shared" si="84"/>
        <v>-9.4717740899595299E-4</v>
      </c>
      <c r="Q480">
        <f t="shared" si="88"/>
        <v>-2.4254413090896342E-2</v>
      </c>
      <c r="R480">
        <v>-4.1278494503305098E-2</v>
      </c>
      <c r="S480">
        <v>0.149017091562853</v>
      </c>
      <c r="T480">
        <v>1.0988548186412701</v>
      </c>
      <c r="U480">
        <v>3.1177427320328001E-2</v>
      </c>
    </row>
    <row r="481" spans="2:21" x14ac:dyDescent="0.35">
      <c r="B481" s="6">
        <v>44659</v>
      </c>
      <c r="C481">
        <v>17.952100000000002</v>
      </c>
      <c r="D481">
        <f t="shared" si="85"/>
        <v>6.2135254248760581E-3</v>
      </c>
      <c r="E481">
        <f t="shared" si="80"/>
        <v>1.0062135254248761</v>
      </c>
      <c r="F481" s="7">
        <v>11666.85</v>
      </c>
      <c r="G481">
        <f t="shared" si="86"/>
        <v>9.3736490879639638E-3</v>
      </c>
      <c r="H481">
        <f t="shared" si="79"/>
        <v>1.0093736490879639</v>
      </c>
      <c r="I481">
        <v>4.8559999999999999</v>
      </c>
      <c r="J481" s="12">
        <f t="shared" si="89"/>
        <v>4.8559999999999999E-2</v>
      </c>
      <c r="L481">
        <f t="shared" si="81"/>
        <v>6.2135254248760581E-3</v>
      </c>
      <c r="M481" t="str">
        <f t="shared" si="87"/>
        <v/>
      </c>
      <c r="N481">
        <f t="shared" si="82"/>
        <v>9.3736490879639638E-3</v>
      </c>
      <c r="O481">
        <f t="shared" si="83"/>
        <v>-4.1778705000819422E-3</v>
      </c>
      <c r="P481">
        <f t="shared" si="84"/>
        <v>-3.1601236630879057E-3</v>
      </c>
      <c r="Q481">
        <f t="shared" si="88"/>
        <v>-1.0177468369940365E-3</v>
      </c>
      <c r="R481">
        <v>-3.0840008675114799E-2</v>
      </c>
      <c r="S481">
        <v>-0.18386871513788</v>
      </c>
      <c r="T481">
        <v>-8.3459316858536206E-2</v>
      </c>
      <c r="U481">
        <v>1.0391395924958E-2</v>
      </c>
    </row>
    <row r="482" spans="2:21" x14ac:dyDescent="0.35">
      <c r="B482" s="6">
        <v>44658</v>
      </c>
      <c r="C482">
        <v>17.840900000000001</v>
      </c>
      <c r="D482">
        <f t="shared" si="85"/>
        <v>-6.9262798610419084E-3</v>
      </c>
      <c r="E482">
        <f t="shared" si="80"/>
        <v>0.99307372013895812</v>
      </c>
      <c r="F482" s="7">
        <v>11558</v>
      </c>
      <c r="G482">
        <f t="shared" si="86"/>
        <v>-8.8463755300906485E-3</v>
      </c>
      <c r="H482">
        <f t="shared" si="79"/>
        <v>0.9911536244699094</v>
      </c>
      <c r="I482">
        <v>4.6900000000000004</v>
      </c>
      <c r="J482" s="12">
        <f t="shared" si="89"/>
        <v>4.6900000000000004E-2</v>
      </c>
      <c r="L482">
        <f t="shared" si="81"/>
        <v>-6.9262798610419084E-3</v>
      </c>
      <c r="M482">
        <f t="shared" si="87"/>
        <v>-6.9262798610419084E-3</v>
      </c>
      <c r="N482">
        <f t="shared" si="82"/>
        <v>-8.8463755300906485E-3</v>
      </c>
      <c r="O482">
        <f t="shared" si="83"/>
        <v>-1.7317675785977708E-2</v>
      </c>
      <c r="P482">
        <f t="shared" si="84"/>
        <v>1.9200956690487402E-3</v>
      </c>
      <c r="Q482">
        <f t="shared" si="88"/>
        <v>-1.9237771455026448E-2</v>
      </c>
      <c r="R482">
        <v>0.52910046428953394</v>
      </c>
      <c r="S482">
        <v>8.2853744360744705E-2</v>
      </c>
      <c r="T482">
        <v>-0.93132501044023197</v>
      </c>
      <c r="U482">
        <v>1.0391395924935799E-2</v>
      </c>
    </row>
    <row r="483" spans="2:21" x14ac:dyDescent="0.35">
      <c r="B483" s="6">
        <v>44657</v>
      </c>
      <c r="C483">
        <v>17.9649</v>
      </c>
      <c r="D483">
        <f t="shared" si="85"/>
        <v>6.2762997297913011E-3</v>
      </c>
      <c r="E483">
        <f t="shared" si="80"/>
        <v>1.0062762997297914</v>
      </c>
      <c r="F483" s="7">
        <v>11660.7</v>
      </c>
      <c r="G483">
        <f t="shared" si="86"/>
        <v>4.4392470758662875E-3</v>
      </c>
      <c r="H483">
        <f t="shared" si="79"/>
        <v>1.0044392470758663</v>
      </c>
      <c r="I483">
        <v>4.6859999999999999</v>
      </c>
      <c r="J483" s="12">
        <f t="shared" si="89"/>
        <v>4.6859999999999999E-2</v>
      </c>
      <c r="L483">
        <f t="shared" si="81"/>
        <v>6.2762997297913011E-3</v>
      </c>
      <c r="M483" t="str">
        <f t="shared" si="87"/>
        <v/>
      </c>
      <c r="N483">
        <f t="shared" si="82"/>
        <v>4.4392470758662875E-3</v>
      </c>
      <c r="O483">
        <f t="shared" si="83"/>
        <v>-4.0407463265715992E-3</v>
      </c>
      <c r="P483">
        <f t="shared" si="84"/>
        <v>1.8370526539250136E-3</v>
      </c>
      <c r="Q483">
        <f t="shared" si="88"/>
        <v>-5.8777989804966128E-3</v>
      </c>
      <c r="R483">
        <v>0.16595871827829201</v>
      </c>
      <c r="S483">
        <v>1.5522860850557301</v>
      </c>
      <c r="T483">
        <v>0.59413825055552005</v>
      </c>
      <c r="U483">
        <v>1.03170460563629E-2</v>
      </c>
    </row>
    <row r="484" spans="2:21" x14ac:dyDescent="0.35">
      <c r="B484" s="6">
        <v>44656</v>
      </c>
      <c r="C484">
        <v>17.852499999999999</v>
      </c>
      <c r="D484">
        <f t="shared" si="85"/>
        <v>8.6184636659870934E-3</v>
      </c>
      <c r="E484">
        <f t="shared" si="80"/>
        <v>1.0086184636659872</v>
      </c>
      <c r="F484" s="7">
        <v>11609.05</v>
      </c>
      <c r="G484">
        <f t="shared" si="86"/>
        <v>1.4668980398158863E-2</v>
      </c>
      <c r="H484">
        <f t="shared" si="79"/>
        <v>1.0146689803981588</v>
      </c>
      <c r="I484">
        <v>4.7009999999999996</v>
      </c>
      <c r="J484" s="12">
        <f t="shared" si="89"/>
        <v>4.7009999999999996E-2</v>
      </c>
      <c r="L484">
        <f t="shared" si="81"/>
        <v>8.6184636659870934E-3</v>
      </c>
      <c r="M484" t="str">
        <f t="shared" si="87"/>
        <v/>
      </c>
      <c r="N484">
        <f t="shared" si="82"/>
        <v>1.4668980398158863E-2</v>
      </c>
      <c r="O484">
        <f t="shared" si="83"/>
        <v>-1.6985823903536059E-3</v>
      </c>
      <c r="P484">
        <f t="shared" si="84"/>
        <v>-6.05051673217177E-3</v>
      </c>
      <c r="Q484">
        <f t="shared" si="88"/>
        <v>4.3519343418181641E-3</v>
      </c>
      <c r="R484">
        <v>0.21790626492694801</v>
      </c>
      <c r="S484">
        <v>0.96342153508097705</v>
      </c>
      <c r="T484">
        <v>-0.19081882188985999</v>
      </c>
      <c r="U484">
        <v>1.0317046056340699E-2</v>
      </c>
    </row>
    <row r="485" spans="2:21" x14ac:dyDescent="0.35">
      <c r="B485" s="6">
        <v>44655</v>
      </c>
      <c r="C485">
        <v>17.699300000000001</v>
      </c>
      <c r="D485">
        <f t="shared" si="85"/>
        <v>1.8112915336246781E-2</v>
      </c>
      <c r="E485">
        <f t="shared" si="80"/>
        <v>1.0181129153362467</v>
      </c>
      <c r="F485" s="7">
        <v>11440</v>
      </c>
      <c r="G485">
        <f t="shared" si="86"/>
        <v>2.7372993562132908E-2</v>
      </c>
      <c r="H485">
        <f t="shared" si="79"/>
        <v>1.027372993562133</v>
      </c>
      <c r="I485">
        <v>4.7160000000000002</v>
      </c>
      <c r="J485" s="12">
        <f t="shared" si="89"/>
        <v>4.7160000000000001E-2</v>
      </c>
      <c r="L485">
        <f t="shared" si="81"/>
        <v>1.8112915336246781E-2</v>
      </c>
      <c r="M485" t="str">
        <f t="shared" si="87"/>
        <v/>
      </c>
      <c r="N485">
        <f t="shared" si="82"/>
        <v>2.7372993562132908E-2</v>
      </c>
      <c r="O485">
        <f t="shared" si="83"/>
        <v>-1.284141618575722E-2</v>
      </c>
      <c r="P485">
        <f t="shared" si="84"/>
        <v>-9.2600782258861272E-3</v>
      </c>
      <c r="Q485">
        <f t="shared" si="88"/>
        <v>-3.5813379598710927E-3</v>
      </c>
      <c r="R485">
        <v>0.66334005439718802</v>
      </c>
      <c r="S485">
        <v>0.25044639697751098</v>
      </c>
      <c r="T485">
        <v>-0.28530445098808899</v>
      </c>
      <c r="U485">
        <v>3.0954331522004001E-2</v>
      </c>
    </row>
    <row r="486" spans="2:21" x14ac:dyDescent="0.35">
      <c r="B486" s="6">
        <v>44651</v>
      </c>
      <c r="C486">
        <v>17.381599999999999</v>
      </c>
      <c r="D486">
        <f t="shared" si="85"/>
        <v>4.2491307680103483E-3</v>
      </c>
      <c r="E486">
        <f t="shared" si="80"/>
        <v>1.0042491307680104</v>
      </c>
      <c r="F486" s="7">
        <v>11131.1</v>
      </c>
      <c r="G486">
        <f t="shared" si="86"/>
        <v>3.5368958118911671E-3</v>
      </c>
      <c r="H486">
        <f t="shared" si="79"/>
        <v>1.0035368958118911</v>
      </c>
      <c r="I486">
        <v>4.3209999999999997</v>
      </c>
      <c r="J486" s="12">
        <f t="shared" si="89"/>
        <v>4.3209999999999998E-2</v>
      </c>
      <c r="L486">
        <f t="shared" si="81"/>
        <v>4.2491307680103483E-3</v>
      </c>
      <c r="M486" t="str">
        <f t="shared" si="87"/>
        <v/>
      </c>
      <c r="N486">
        <f t="shared" si="82"/>
        <v>3.5368958118911671E-3</v>
      </c>
      <c r="O486">
        <f t="shared" si="83"/>
        <v>-6.067915288330351E-3</v>
      </c>
      <c r="P486">
        <f t="shared" si="84"/>
        <v>7.1223495611918118E-4</v>
      </c>
      <c r="Q486">
        <f t="shared" si="88"/>
        <v>-6.7801502444495322E-3</v>
      </c>
      <c r="R486">
        <v>-8.1540322408446594E-2</v>
      </c>
      <c r="S486">
        <v>0.38157486618792802</v>
      </c>
      <c r="T486">
        <v>-8.1930258057438796E-2</v>
      </c>
      <c r="U486">
        <v>1.0317046056340699E-2</v>
      </c>
    </row>
    <row r="487" spans="2:21" x14ac:dyDescent="0.35">
      <c r="B487" s="6">
        <v>44650</v>
      </c>
      <c r="C487">
        <v>17.3079</v>
      </c>
      <c r="D487">
        <f t="shared" si="85"/>
        <v>6.6781695471957283E-3</v>
      </c>
      <c r="E487">
        <f t="shared" si="80"/>
        <v>1.0066781695471958</v>
      </c>
      <c r="F487" s="7">
        <v>11091.8</v>
      </c>
      <c r="G487">
        <f t="shared" si="86"/>
        <v>8.9974230709779224E-3</v>
      </c>
      <c r="H487">
        <f t="shared" si="79"/>
        <v>1.008997423070978</v>
      </c>
      <c r="I487">
        <v>4.4569999999999999</v>
      </c>
      <c r="J487" s="12">
        <f t="shared" si="89"/>
        <v>4.4569999999999999E-2</v>
      </c>
      <c r="L487">
        <f t="shared" si="81"/>
        <v>6.6781695471957283E-3</v>
      </c>
      <c r="M487" t="str">
        <f t="shared" si="87"/>
        <v/>
      </c>
      <c r="N487">
        <f t="shared" si="82"/>
        <v>8.9974230709779224E-3</v>
      </c>
      <c r="O487">
        <f t="shared" si="83"/>
        <v>-3.5312708373496709E-3</v>
      </c>
      <c r="P487">
        <f t="shared" si="84"/>
        <v>-2.3192535237821941E-3</v>
      </c>
      <c r="Q487">
        <f t="shared" si="88"/>
        <v>-1.2120173135674768E-3</v>
      </c>
      <c r="R487">
        <v>1.5832427387604699</v>
      </c>
      <c r="S487">
        <v>-1.2170037597926</v>
      </c>
      <c r="T487">
        <v>-4.5570669993078003E-2</v>
      </c>
      <c r="U487">
        <v>1.0209440384545399E-2</v>
      </c>
    </row>
    <row r="488" spans="2:21" x14ac:dyDescent="0.35">
      <c r="B488" s="6">
        <v>44649</v>
      </c>
      <c r="C488">
        <v>17.192699999999999</v>
      </c>
      <c r="F488" s="7">
        <v>10992.45</v>
      </c>
      <c r="I488">
        <v>4.4000000000000004</v>
      </c>
      <c r="J488" s="12">
        <f t="shared" si="89"/>
        <v>4.4000000000000004E-2</v>
      </c>
      <c r="O488">
        <f t="shared" si="83"/>
        <v>-1.0209440384545399E-2</v>
      </c>
      <c r="Q488">
        <f t="shared" si="88"/>
        <v>-1.0209440384545399E-2</v>
      </c>
      <c r="R488">
        <v>0.41881400636458699</v>
      </c>
      <c r="S488">
        <v>-1.4285927401418399</v>
      </c>
      <c r="T488">
        <v>-0.47192258306824098</v>
      </c>
      <c r="U488">
        <v>1.0209440384545399E-2</v>
      </c>
    </row>
    <row r="489" spans="2:21" x14ac:dyDescent="0.35">
      <c r="B489" s="6"/>
      <c r="F489" s="7"/>
      <c r="J489" s="8"/>
    </row>
    <row r="490" spans="2:21" x14ac:dyDescent="0.35">
      <c r="B490" s="6"/>
      <c r="F490" s="7"/>
      <c r="J490" s="8"/>
    </row>
    <row r="491" spans="2:21" x14ac:dyDescent="0.35">
      <c r="B491" s="6"/>
      <c r="F491" s="7"/>
      <c r="J491" s="8"/>
    </row>
    <row r="492" spans="2:21" x14ac:dyDescent="0.35">
      <c r="B492" s="6"/>
      <c r="F492" s="7"/>
      <c r="J492" s="8"/>
    </row>
    <row r="493" spans="2:21" x14ac:dyDescent="0.35">
      <c r="B493" s="6"/>
      <c r="F493" s="7"/>
      <c r="J493" s="8"/>
    </row>
    <row r="494" spans="2:21" x14ac:dyDescent="0.35">
      <c r="B494" s="6"/>
      <c r="F494" s="7"/>
      <c r="J494" s="8"/>
    </row>
    <row r="495" spans="2:21" x14ac:dyDescent="0.35">
      <c r="B495" s="6"/>
      <c r="F495" s="7"/>
      <c r="J495" s="8"/>
    </row>
    <row r="496" spans="2:21" x14ac:dyDescent="0.35">
      <c r="B496" s="6"/>
      <c r="F496" s="7"/>
      <c r="J496" s="8"/>
      <c r="L496" s="6"/>
      <c r="M496" s="6"/>
      <c r="N496" s="6"/>
      <c r="O496" s="6"/>
      <c r="P496" s="6"/>
      <c r="Q496" s="6"/>
    </row>
    <row r="497" spans="2:17" x14ac:dyDescent="0.35">
      <c r="B497" s="6"/>
      <c r="F497" s="7"/>
      <c r="J497" s="8"/>
      <c r="L497" s="6"/>
      <c r="M497" s="6"/>
      <c r="N497" s="6"/>
      <c r="O497" s="6"/>
      <c r="P497" s="6"/>
      <c r="Q497" s="6"/>
    </row>
    <row r="498" spans="2:17" x14ac:dyDescent="0.35">
      <c r="B498" s="6"/>
      <c r="F498" s="7"/>
      <c r="J498" s="8"/>
      <c r="L498" s="6"/>
      <c r="M498" s="6"/>
      <c r="N498" s="6"/>
      <c r="O498" s="6"/>
      <c r="P498" s="6"/>
      <c r="Q498" s="6"/>
    </row>
    <row r="499" spans="2:17" x14ac:dyDescent="0.35">
      <c r="B499" s="6"/>
      <c r="F499" s="7"/>
      <c r="J499" s="8"/>
      <c r="L499" s="6"/>
      <c r="M499" s="6"/>
      <c r="N499" s="6"/>
      <c r="O499" s="6"/>
      <c r="P499" s="6"/>
      <c r="Q499" s="6"/>
    </row>
    <row r="500" spans="2:17" x14ac:dyDescent="0.35">
      <c r="B500" s="6"/>
      <c r="F500" s="7"/>
      <c r="J500" s="8"/>
      <c r="L500" s="6"/>
      <c r="M500" s="6"/>
      <c r="N500" s="6"/>
      <c r="O500" s="6"/>
      <c r="P500" s="6"/>
      <c r="Q500" s="6"/>
    </row>
    <row r="501" spans="2:17" x14ac:dyDescent="0.35">
      <c r="B501" s="6"/>
      <c r="F501" s="7"/>
      <c r="J501" s="8"/>
      <c r="L501" s="6"/>
      <c r="M501" s="6"/>
      <c r="N501" s="6"/>
      <c r="O501" s="6"/>
      <c r="P501" s="6"/>
      <c r="Q501" s="6"/>
    </row>
    <row r="502" spans="2:17" x14ac:dyDescent="0.35">
      <c r="B502" s="6"/>
      <c r="F502" s="7"/>
      <c r="J502" s="8"/>
      <c r="L502" s="6"/>
      <c r="M502" s="6"/>
      <c r="N502" s="6"/>
      <c r="O502" s="6"/>
      <c r="P502" s="6"/>
      <c r="Q502" s="6"/>
    </row>
    <row r="503" spans="2:17" x14ac:dyDescent="0.35">
      <c r="B503" s="6"/>
      <c r="F503" s="7"/>
      <c r="J503" s="8"/>
      <c r="L503" s="6"/>
      <c r="M503" s="6"/>
      <c r="N503" s="6"/>
      <c r="O503" s="6"/>
      <c r="P503" s="6"/>
      <c r="Q503" s="6"/>
    </row>
    <row r="504" spans="2:17" x14ac:dyDescent="0.35">
      <c r="B504" s="6"/>
      <c r="F504" s="7"/>
      <c r="J504" s="8"/>
      <c r="L504" s="6"/>
      <c r="M504" s="6"/>
      <c r="N504" s="6"/>
      <c r="O504" s="6"/>
      <c r="P504" s="6"/>
      <c r="Q504" s="6"/>
    </row>
    <row r="505" spans="2:17" x14ac:dyDescent="0.35">
      <c r="B505" s="6"/>
      <c r="F505" s="7"/>
      <c r="J505" s="8"/>
      <c r="L505" s="6"/>
      <c r="M505" s="6"/>
      <c r="N505" s="6"/>
      <c r="O505" s="6"/>
      <c r="P505" s="6"/>
      <c r="Q505" s="6"/>
    </row>
    <row r="506" spans="2:17" x14ac:dyDescent="0.35">
      <c r="B506" s="6"/>
      <c r="F506" s="7"/>
      <c r="J506" s="8"/>
      <c r="L506" s="6"/>
      <c r="M506" s="6"/>
      <c r="N506" s="6"/>
      <c r="O506" s="6"/>
      <c r="P506" s="6"/>
      <c r="Q506" s="6"/>
    </row>
    <row r="507" spans="2:17" x14ac:dyDescent="0.35">
      <c r="B507" s="6"/>
      <c r="F507" s="7"/>
      <c r="J507" s="8"/>
      <c r="L507" s="6"/>
      <c r="M507" s="6"/>
      <c r="N507" s="6"/>
      <c r="O507" s="6"/>
      <c r="P507" s="6"/>
      <c r="Q507" s="6"/>
    </row>
    <row r="508" spans="2:17" x14ac:dyDescent="0.35">
      <c r="B508" s="6"/>
      <c r="F508" s="7"/>
      <c r="J508" s="8"/>
      <c r="L508" s="6"/>
      <c r="M508" s="6"/>
      <c r="N508" s="6"/>
      <c r="O508" s="6"/>
      <c r="P508" s="6"/>
      <c r="Q508" s="6"/>
    </row>
    <row r="509" spans="2:17" x14ac:dyDescent="0.35">
      <c r="B509" s="6"/>
      <c r="F509" s="7"/>
      <c r="J509" s="8"/>
      <c r="L509" s="6"/>
      <c r="M509" s="6"/>
      <c r="N509" s="6"/>
      <c r="O509" s="6"/>
      <c r="P509" s="6"/>
      <c r="Q509" s="6"/>
    </row>
    <row r="510" spans="2:17" x14ac:dyDescent="0.35">
      <c r="B510" s="6"/>
      <c r="F510" s="7"/>
      <c r="J510" s="8"/>
      <c r="L510" s="6"/>
      <c r="M510" s="6"/>
      <c r="N510" s="6"/>
      <c r="O510" s="6"/>
      <c r="P510" s="6"/>
      <c r="Q510" s="6"/>
    </row>
    <row r="511" spans="2:17" x14ac:dyDescent="0.35">
      <c r="B511" s="6"/>
      <c r="F511" s="7"/>
      <c r="J511" s="8"/>
      <c r="L511" s="6"/>
      <c r="M511" s="6"/>
      <c r="N511" s="6"/>
      <c r="O511" s="6"/>
      <c r="P511" s="6"/>
      <c r="Q511" s="6"/>
    </row>
    <row r="512" spans="2:17" x14ac:dyDescent="0.35">
      <c r="B512" s="6"/>
      <c r="F512" s="7"/>
      <c r="J512" s="8"/>
      <c r="L512" s="6"/>
      <c r="M512" s="6"/>
      <c r="N512" s="6"/>
      <c r="O512" s="6"/>
      <c r="P512" s="6"/>
      <c r="Q512" s="6"/>
    </row>
    <row r="513" spans="2:17" x14ac:dyDescent="0.35">
      <c r="B513" s="6"/>
      <c r="F513" s="7"/>
      <c r="J513" s="8"/>
      <c r="L513" s="6"/>
      <c r="M513" s="6"/>
      <c r="N513" s="6"/>
      <c r="O513" s="6"/>
      <c r="P513" s="6"/>
      <c r="Q513" s="6"/>
    </row>
    <row r="514" spans="2:17" x14ac:dyDescent="0.35">
      <c r="B514" s="6"/>
      <c r="F514" s="7"/>
      <c r="J514" s="8"/>
      <c r="L514" s="6"/>
      <c r="M514" s="6"/>
      <c r="N514" s="6"/>
      <c r="O514" s="6"/>
      <c r="P514" s="6"/>
      <c r="Q514" s="6"/>
    </row>
    <row r="515" spans="2:17" x14ac:dyDescent="0.35">
      <c r="B515" s="6"/>
      <c r="F515" s="7"/>
      <c r="J515" s="8"/>
      <c r="L515" s="6"/>
      <c r="M515" s="6"/>
      <c r="N515" s="6"/>
      <c r="O515" s="6"/>
      <c r="P515" s="6"/>
      <c r="Q515" s="6"/>
    </row>
    <row r="516" spans="2:17" x14ac:dyDescent="0.35">
      <c r="B516" s="6"/>
      <c r="F516" s="7"/>
      <c r="J516" s="8"/>
      <c r="L516" s="6"/>
      <c r="M516" s="6"/>
      <c r="N516" s="6"/>
      <c r="O516" s="6"/>
      <c r="P516" s="6"/>
      <c r="Q516" s="6"/>
    </row>
    <row r="517" spans="2:17" x14ac:dyDescent="0.35">
      <c r="B517" s="6"/>
      <c r="F517" s="7"/>
      <c r="J517" s="8"/>
      <c r="L517" s="6"/>
      <c r="M517" s="6"/>
      <c r="N517" s="6"/>
      <c r="O517" s="6"/>
      <c r="P517" s="6"/>
      <c r="Q517" s="6"/>
    </row>
    <row r="518" spans="2:17" x14ac:dyDescent="0.35">
      <c r="B518" s="6"/>
      <c r="F518" s="7"/>
      <c r="J518" s="8"/>
      <c r="L518" s="6"/>
      <c r="M518" s="6"/>
      <c r="N518" s="6"/>
      <c r="O518" s="6"/>
      <c r="P518" s="6"/>
      <c r="Q518" s="6"/>
    </row>
    <row r="519" spans="2:17" x14ac:dyDescent="0.35">
      <c r="B519" s="6"/>
      <c r="F519" s="7"/>
      <c r="J519" s="8"/>
      <c r="L519" s="6"/>
      <c r="M519" s="6"/>
      <c r="N519" s="6"/>
      <c r="O519" s="6"/>
      <c r="P519" s="6"/>
      <c r="Q519" s="6"/>
    </row>
    <row r="520" spans="2:17" x14ac:dyDescent="0.35">
      <c r="B520" s="6"/>
      <c r="F520" s="7"/>
      <c r="J520" s="8"/>
      <c r="L520" s="6"/>
      <c r="M520" s="6"/>
      <c r="N520" s="6"/>
      <c r="O520" s="6"/>
      <c r="P520" s="6"/>
      <c r="Q520" s="6"/>
    </row>
    <row r="521" spans="2:17" x14ac:dyDescent="0.35">
      <c r="B521" s="6"/>
      <c r="F521" s="7"/>
      <c r="J521" s="8"/>
      <c r="L521" s="6"/>
      <c r="M521" s="6"/>
      <c r="N521" s="6"/>
      <c r="O521" s="6"/>
      <c r="P521" s="6"/>
      <c r="Q521" s="6"/>
    </row>
    <row r="522" spans="2:17" x14ac:dyDescent="0.35">
      <c r="B522" s="6"/>
      <c r="F522" s="7"/>
      <c r="J522" s="8"/>
      <c r="L522" s="6"/>
      <c r="M522" s="6"/>
      <c r="N522" s="6"/>
      <c r="O522" s="6"/>
      <c r="P522" s="6"/>
      <c r="Q522" s="6"/>
    </row>
    <row r="523" spans="2:17" x14ac:dyDescent="0.35">
      <c r="B523" s="6"/>
      <c r="F523" s="7"/>
      <c r="J523" s="8"/>
      <c r="L523" s="6"/>
      <c r="M523" s="6"/>
      <c r="N523" s="6"/>
      <c r="O523" s="6"/>
      <c r="P523" s="6"/>
      <c r="Q523" s="6"/>
    </row>
    <row r="524" spans="2:17" x14ac:dyDescent="0.35">
      <c r="B524" s="6"/>
      <c r="F524" s="7"/>
      <c r="J524" s="8"/>
      <c r="L524" s="6"/>
      <c r="M524" s="6"/>
      <c r="N524" s="6"/>
      <c r="O524" s="6"/>
      <c r="P524" s="6"/>
      <c r="Q524" s="6"/>
    </row>
    <row r="525" spans="2:17" x14ac:dyDescent="0.35">
      <c r="B525" s="6"/>
      <c r="F525" s="7"/>
      <c r="J525" s="8"/>
      <c r="L525" s="6"/>
      <c r="M525" s="6"/>
      <c r="N525" s="6"/>
      <c r="O525" s="6"/>
      <c r="P525" s="6"/>
      <c r="Q525" s="6"/>
    </row>
    <row r="526" spans="2:17" x14ac:dyDescent="0.35">
      <c r="B526" s="6"/>
      <c r="F526" s="7"/>
      <c r="J526" s="8"/>
      <c r="L526" s="6"/>
      <c r="M526" s="6"/>
      <c r="N526" s="6"/>
      <c r="O526" s="6"/>
      <c r="P526" s="6"/>
      <c r="Q526" s="6"/>
    </row>
    <row r="527" spans="2:17" x14ac:dyDescent="0.35">
      <c r="B527" s="6"/>
      <c r="F527" s="7"/>
      <c r="J527" s="8"/>
      <c r="L527" s="6"/>
      <c r="M527" s="6"/>
      <c r="N527" s="6"/>
      <c r="O527" s="6"/>
      <c r="P527" s="6"/>
      <c r="Q527" s="6"/>
    </row>
    <row r="528" spans="2:17" x14ac:dyDescent="0.35">
      <c r="B528" s="6"/>
      <c r="F528" s="7"/>
      <c r="J528" s="8"/>
      <c r="L528" s="6"/>
      <c r="M528" s="6"/>
      <c r="N528" s="6"/>
      <c r="O528" s="6"/>
      <c r="P528" s="6"/>
      <c r="Q528" s="6"/>
    </row>
    <row r="529" spans="2:17" x14ac:dyDescent="0.35">
      <c r="B529" s="6"/>
      <c r="F529" s="7"/>
      <c r="J529" s="8"/>
      <c r="L529" s="6"/>
      <c r="M529" s="6"/>
      <c r="N529" s="6"/>
      <c r="O529" s="6"/>
      <c r="P529" s="6"/>
      <c r="Q529" s="6"/>
    </row>
    <row r="530" spans="2:17" x14ac:dyDescent="0.35">
      <c r="B530" s="6"/>
      <c r="F530" s="7"/>
      <c r="J530" s="8"/>
      <c r="L530" s="6"/>
      <c r="M530" s="6"/>
      <c r="N530" s="6"/>
      <c r="O530" s="6"/>
      <c r="P530" s="6"/>
      <c r="Q530" s="6"/>
    </row>
    <row r="531" spans="2:17" x14ac:dyDescent="0.35">
      <c r="B531" s="6"/>
      <c r="F531" s="7"/>
      <c r="J531" s="8"/>
      <c r="L531" s="6"/>
      <c r="M531" s="6"/>
      <c r="N531" s="6"/>
      <c r="O531" s="6"/>
      <c r="P531" s="6"/>
      <c r="Q531" s="6"/>
    </row>
    <row r="532" spans="2:17" x14ac:dyDescent="0.35">
      <c r="B532" s="6"/>
      <c r="F532" s="7"/>
      <c r="J532" s="8"/>
      <c r="L532" s="6"/>
      <c r="M532" s="6"/>
      <c r="N532" s="6"/>
      <c r="O532" s="6"/>
      <c r="P532" s="6"/>
      <c r="Q532" s="6"/>
    </row>
    <row r="533" spans="2:17" x14ac:dyDescent="0.35">
      <c r="B533" s="6"/>
      <c r="F533" s="7"/>
      <c r="J533" s="8"/>
      <c r="L533" s="6"/>
      <c r="M533" s="6"/>
      <c r="N533" s="6"/>
      <c r="O533" s="6"/>
      <c r="P533" s="6"/>
      <c r="Q533" s="6"/>
    </row>
    <row r="534" spans="2:17" x14ac:dyDescent="0.35">
      <c r="B534" s="6"/>
      <c r="F534" s="7"/>
      <c r="J534" s="8"/>
      <c r="L534" s="6"/>
      <c r="M534" s="6"/>
      <c r="N534" s="6"/>
      <c r="O534" s="6"/>
      <c r="P534" s="6"/>
      <c r="Q534" s="6"/>
    </row>
    <row r="535" spans="2:17" x14ac:dyDescent="0.35">
      <c r="B535" s="6"/>
      <c r="F535" s="7"/>
      <c r="J535" s="8"/>
      <c r="L535" s="6"/>
      <c r="M535" s="6"/>
      <c r="N535" s="6"/>
      <c r="O535" s="6"/>
      <c r="P535" s="6"/>
      <c r="Q535" s="6"/>
    </row>
    <row r="536" spans="2:17" x14ac:dyDescent="0.35">
      <c r="B536" s="6"/>
      <c r="F536" s="7"/>
      <c r="J536" s="8"/>
      <c r="L536" s="6"/>
      <c r="M536" s="6"/>
      <c r="N536" s="6"/>
      <c r="O536" s="6"/>
      <c r="P536" s="6"/>
      <c r="Q536" s="6"/>
    </row>
    <row r="537" spans="2:17" x14ac:dyDescent="0.35">
      <c r="B537" s="6"/>
      <c r="F537" s="7"/>
      <c r="J537" s="8"/>
      <c r="L537" s="6"/>
      <c r="M537" s="6"/>
      <c r="N537" s="6"/>
      <c r="O537" s="6"/>
      <c r="P537" s="6"/>
      <c r="Q537" s="6"/>
    </row>
    <row r="538" spans="2:17" x14ac:dyDescent="0.35">
      <c r="B538" s="6"/>
      <c r="F538" s="7"/>
      <c r="J538" s="8"/>
      <c r="L538" s="6"/>
      <c r="M538" s="6"/>
      <c r="N538" s="6"/>
      <c r="O538" s="6"/>
      <c r="P538" s="6"/>
      <c r="Q538" s="6"/>
    </row>
    <row r="539" spans="2:17" x14ac:dyDescent="0.35">
      <c r="B539" s="6"/>
      <c r="F539" s="7"/>
      <c r="J539" s="8"/>
      <c r="L539" s="6"/>
      <c r="M539" s="6"/>
      <c r="N539" s="6"/>
      <c r="O539" s="6"/>
      <c r="P539" s="6"/>
      <c r="Q539" s="6"/>
    </row>
    <row r="540" spans="2:17" x14ac:dyDescent="0.35">
      <c r="B540" s="6"/>
      <c r="F540" s="7"/>
      <c r="J540" s="8"/>
      <c r="L540" s="6"/>
      <c r="M540" s="6"/>
      <c r="N540" s="6"/>
      <c r="O540" s="6"/>
      <c r="P540" s="6"/>
      <c r="Q540" s="6"/>
    </row>
    <row r="541" spans="2:17" x14ac:dyDescent="0.35">
      <c r="B541" s="6"/>
      <c r="F541" s="7"/>
      <c r="J541" s="8"/>
      <c r="L541" s="6"/>
      <c r="M541" s="6"/>
      <c r="N541" s="6"/>
      <c r="O541" s="6"/>
      <c r="P541" s="6"/>
      <c r="Q541" s="6"/>
    </row>
    <row r="542" spans="2:17" x14ac:dyDescent="0.35">
      <c r="B542" s="6"/>
      <c r="F542" s="7"/>
      <c r="J542" s="8"/>
      <c r="L542" s="6"/>
      <c r="M542" s="6"/>
      <c r="N542" s="6"/>
      <c r="O542" s="6"/>
      <c r="P542" s="6"/>
      <c r="Q542" s="6"/>
    </row>
    <row r="543" spans="2:17" x14ac:dyDescent="0.35">
      <c r="B543" s="6"/>
      <c r="F543" s="7"/>
      <c r="J543" s="8"/>
      <c r="L543" s="6"/>
      <c r="M543" s="6"/>
      <c r="N543" s="6"/>
      <c r="O543" s="6"/>
      <c r="P543" s="6"/>
      <c r="Q543" s="6"/>
    </row>
    <row r="544" spans="2:17" x14ac:dyDescent="0.35">
      <c r="B544" s="6"/>
      <c r="F544" s="7"/>
      <c r="J544" s="8"/>
      <c r="L544" s="6"/>
      <c r="M544" s="6"/>
      <c r="N544" s="6"/>
      <c r="O544" s="6"/>
      <c r="P544" s="6"/>
      <c r="Q544" s="6"/>
    </row>
    <row r="545" spans="2:17" x14ac:dyDescent="0.35">
      <c r="B545" s="6"/>
      <c r="F545" s="7"/>
      <c r="J545" s="8"/>
      <c r="L545" s="6"/>
      <c r="M545" s="6"/>
      <c r="N545" s="6"/>
      <c r="O545" s="6"/>
      <c r="P545" s="6"/>
      <c r="Q545" s="6"/>
    </row>
    <row r="546" spans="2:17" x14ac:dyDescent="0.35">
      <c r="B546" s="6"/>
      <c r="F546" s="7"/>
      <c r="J546" s="8"/>
      <c r="L546" s="6"/>
      <c r="M546" s="6"/>
      <c r="N546" s="6"/>
      <c r="O546" s="6"/>
      <c r="P546" s="6"/>
      <c r="Q546" s="6"/>
    </row>
    <row r="547" spans="2:17" x14ac:dyDescent="0.35">
      <c r="B547" s="6"/>
      <c r="F547" s="7"/>
      <c r="J547" s="8"/>
      <c r="L547" s="6"/>
      <c r="M547" s="6"/>
      <c r="N547" s="6"/>
      <c r="O547" s="6"/>
      <c r="P547" s="6"/>
      <c r="Q547" s="6"/>
    </row>
    <row r="548" spans="2:17" x14ac:dyDescent="0.35">
      <c r="B548" s="6"/>
      <c r="F548" s="7"/>
      <c r="J548" s="8"/>
      <c r="L548" s="6"/>
      <c r="M548" s="6"/>
      <c r="N548" s="6"/>
      <c r="O548" s="6"/>
      <c r="P548" s="6"/>
      <c r="Q548" s="6"/>
    </row>
    <row r="549" spans="2:17" x14ac:dyDescent="0.35">
      <c r="B549" s="6"/>
      <c r="F549" s="7"/>
      <c r="J549" s="8"/>
      <c r="L549" s="6"/>
      <c r="M549" s="6"/>
      <c r="N549" s="6"/>
      <c r="O549" s="6"/>
      <c r="P549" s="6"/>
      <c r="Q549" s="6"/>
    </row>
    <row r="550" spans="2:17" x14ac:dyDescent="0.35">
      <c r="B550" s="6"/>
      <c r="F550" s="7"/>
      <c r="J550" s="8"/>
      <c r="L550" s="6"/>
      <c r="M550" s="6"/>
      <c r="N550" s="6"/>
      <c r="O550" s="6"/>
      <c r="P550" s="6"/>
      <c r="Q550" s="6"/>
    </row>
    <row r="551" spans="2:17" x14ac:dyDescent="0.35">
      <c r="B551" s="6"/>
      <c r="F551" s="7"/>
      <c r="J551" s="8"/>
      <c r="L551" s="6"/>
      <c r="M551" s="6"/>
      <c r="N551" s="6"/>
      <c r="O551" s="6"/>
      <c r="P551" s="6"/>
      <c r="Q551" s="6"/>
    </row>
    <row r="552" spans="2:17" x14ac:dyDescent="0.35">
      <c r="B552" s="6"/>
      <c r="F552" s="7"/>
      <c r="J552" s="8"/>
      <c r="L552" s="6"/>
      <c r="M552" s="6"/>
      <c r="N552" s="6"/>
      <c r="O552" s="6"/>
      <c r="P552" s="6"/>
      <c r="Q552" s="6"/>
    </row>
    <row r="553" spans="2:17" x14ac:dyDescent="0.35">
      <c r="B553" s="6"/>
      <c r="F553" s="7"/>
      <c r="J553" s="8"/>
      <c r="L553" s="6"/>
      <c r="M553" s="6"/>
      <c r="N553" s="6"/>
      <c r="O553" s="6"/>
      <c r="P553" s="6"/>
      <c r="Q553" s="6"/>
    </row>
    <row r="554" spans="2:17" x14ac:dyDescent="0.35">
      <c r="B554" s="6"/>
      <c r="F554" s="7"/>
      <c r="J554" s="8"/>
      <c r="L554" s="6"/>
      <c r="M554" s="6"/>
      <c r="N554" s="6"/>
      <c r="O554" s="6"/>
      <c r="P554" s="6"/>
      <c r="Q554" s="6"/>
    </row>
    <row r="555" spans="2:17" x14ac:dyDescent="0.35">
      <c r="B555" s="6"/>
      <c r="F555" s="7"/>
      <c r="J555" s="8"/>
      <c r="L555" s="6"/>
      <c r="M555" s="6"/>
      <c r="N555" s="6"/>
      <c r="O555" s="6"/>
      <c r="P555" s="6"/>
      <c r="Q555" s="6"/>
    </row>
    <row r="556" spans="2:17" x14ac:dyDescent="0.35">
      <c r="B556" s="6"/>
      <c r="F556" s="7"/>
      <c r="J556" s="8"/>
      <c r="L556" s="6"/>
      <c r="M556" s="6"/>
      <c r="N556" s="6"/>
      <c r="O556" s="6"/>
      <c r="P556" s="6"/>
      <c r="Q556" s="6"/>
    </row>
    <row r="557" spans="2:17" x14ac:dyDescent="0.35">
      <c r="B557" s="6"/>
      <c r="F557" s="7"/>
      <c r="J557" s="8"/>
      <c r="L557" s="6"/>
      <c r="M557" s="6"/>
      <c r="N557" s="6"/>
      <c r="O557" s="6"/>
      <c r="P557" s="6"/>
      <c r="Q557" s="6"/>
    </row>
    <row r="558" spans="2:17" x14ac:dyDescent="0.35">
      <c r="B558" s="6"/>
      <c r="F558" s="7"/>
      <c r="J558" s="8"/>
      <c r="L558" s="6"/>
      <c r="M558" s="6"/>
      <c r="N558" s="6"/>
      <c r="O558" s="6"/>
      <c r="P558" s="6"/>
      <c r="Q558" s="6"/>
    </row>
    <row r="559" spans="2:17" x14ac:dyDescent="0.35">
      <c r="B559" s="6"/>
      <c r="F559" s="7"/>
      <c r="J559" s="8"/>
      <c r="L559" s="6"/>
      <c r="M559" s="6"/>
      <c r="N559" s="6"/>
      <c r="O559" s="6"/>
      <c r="P559" s="6"/>
      <c r="Q559" s="6"/>
    </row>
    <row r="560" spans="2:17" x14ac:dyDescent="0.35">
      <c r="B560" s="6"/>
      <c r="F560" s="7"/>
      <c r="J560" s="8"/>
      <c r="L560" s="6"/>
      <c r="M560" s="6"/>
      <c r="N560" s="6"/>
      <c r="O560" s="6"/>
      <c r="P560" s="6"/>
      <c r="Q560" s="6"/>
    </row>
    <row r="561" spans="2:17" x14ac:dyDescent="0.35">
      <c r="B561" s="6"/>
      <c r="F561" s="7"/>
      <c r="J561" s="8"/>
      <c r="L561" s="6"/>
      <c r="M561" s="6"/>
      <c r="N561" s="6"/>
      <c r="O561" s="6"/>
      <c r="P561" s="6"/>
      <c r="Q561" s="6"/>
    </row>
    <row r="562" spans="2:17" x14ac:dyDescent="0.35">
      <c r="B562" s="6"/>
      <c r="F562" s="7"/>
      <c r="J562" s="8"/>
      <c r="L562" s="6"/>
      <c r="M562" s="6"/>
      <c r="N562" s="6"/>
      <c r="O562" s="6"/>
      <c r="P562" s="6"/>
      <c r="Q562" s="6"/>
    </row>
    <row r="563" spans="2:17" x14ac:dyDescent="0.35">
      <c r="B563" s="6"/>
      <c r="F563" s="7"/>
      <c r="J563" s="8"/>
      <c r="L563" s="6"/>
      <c r="M563" s="6"/>
      <c r="N563" s="6"/>
      <c r="O563" s="6"/>
      <c r="P563" s="6"/>
      <c r="Q563" s="6"/>
    </row>
    <row r="564" spans="2:17" x14ac:dyDescent="0.35">
      <c r="B564" s="6"/>
      <c r="F564" s="7"/>
      <c r="J564" s="8"/>
      <c r="L564" s="6"/>
      <c r="M564" s="6"/>
      <c r="N564" s="6"/>
      <c r="O564" s="6"/>
      <c r="P564" s="6"/>
      <c r="Q564" s="6"/>
    </row>
    <row r="565" spans="2:17" x14ac:dyDescent="0.35">
      <c r="B565" s="6"/>
      <c r="F565" s="7"/>
      <c r="J565" s="8"/>
      <c r="L565" s="6"/>
      <c r="M565" s="6"/>
      <c r="N565" s="6"/>
      <c r="O565" s="6"/>
      <c r="P565" s="6"/>
      <c r="Q565" s="6"/>
    </row>
    <row r="566" spans="2:17" x14ac:dyDescent="0.35">
      <c r="B566" s="6"/>
      <c r="F566" s="7"/>
      <c r="J566" s="8"/>
      <c r="L566" s="6"/>
      <c r="M566" s="6"/>
      <c r="N566" s="6"/>
      <c r="O566" s="6"/>
      <c r="P566" s="6"/>
      <c r="Q566" s="6"/>
    </row>
    <row r="567" spans="2:17" x14ac:dyDescent="0.35">
      <c r="B567" s="6"/>
      <c r="F567" s="7"/>
      <c r="J567" s="8"/>
      <c r="L567" s="6"/>
      <c r="M567" s="6"/>
      <c r="N567" s="6"/>
      <c r="O567" s="6"/>
      <c r="P567" s="6"/>
      <c r="Q567" s="6"/>
    </row>
    <row r="568" spans="2:17" x14ac:dyDescent="0.35">
      <c r="B568" s="6"/>
      <c r="F568" s="7"/>
      <c r="J568" s="8"/>
      <c r="L568" s="6"/>
      <c r="M568" s="6"/>
      <c r="N568" s="6"/>
      <c r="O568" s="6"/>
      <c r="P568" s="6"/>
      <c r="Q568" s="6"/>
    </row>
    <row r="569" spans="2:17" x14ac:dyDescent="0.35">
      <c r="B569" s="6"/>
      <c r="F569" s="7"/>
      <c r="J569" s="8"/>
      <c r="L569" s="6"/>
      <c r="M569" s="6"/>
      <c r="N569" s="6"/>
      <c r="O569" s="6"/>
      <c r="P569" s="6"/>
      <c r="Q569" s="6"/>
    </row>
    <row r="570" spans="2:17" x14ac:dyDescent="0.35">
      <c r="B570" s="6"/>
      <c r="F570" s="7"/>
      <c r="J570" s="8"/>
      <c r="L570" s="6"/>
      <c r="M570" s="6"/>
      <c r="N570" s="6"/>
      <c r="O570" s="6"/>
      <c r="P570" s="6"/>
      <c r="Q570" s="6"/>
    </row>
    <row r="571" spans="2:17" x14ac:dyDescent="0.35">
      <c r="B571" s="6"/>
      <c r="F571" s="7"/>
      <c r="J571" s="8"/>
      <c r="L571" s="6"/>
      <c r="M571" s="6"/>
      <c r="N571" s="6"/>
      <c r="O571" s="6"/>
      <c r="P571" s="6"/>
      <c r="Q571" s="6"/>
    </row>
    <row r="572" spans="2:17" x14ac:dyDescent="0.35">
      <c r="B572" s="6"/>
      <c r="F572" s="7"/>
      <c r="J572" s="8"/>
      <c r="L572" s="6"/>
      <c r="M572" s="6"/>
      <c r="N572" s="6"/>
      <c r="O572" s="6"/>
      <c r="P572" s="6"/>
      <c r="Q572" s="6"/>
    </row>
    <row r="573" spans="2:17" x14ac:dyDescent="0.35">
      <c r="B573" s="6"/>
      <c r="F573" s="7"/>
      <c r="J573" s="8"/>
      <c r="L573" s="6"/>
      <c r="M573" s="6"/>
      <c r="N573" s="6"/>
      <c r="O573" s="6"/>
      <c r="P573" s="6"/>
      <c r="Q573" s="6"/>
    </row>
    <row r="574" spans="2:17" x14ac:dyDescent="0.35">
      <c r="B574" s="6"/>
      <c r="F574" s="7"/>
      <c r="J574" s="8"/>
      <c r="L574" s="6"/>
      <c r="M574" s="6"/>
      <c r="N574" s="6"/>
      <c r="O574" s="6"/>
      <c r="P574" s="6"/>
      <c r="Q574" s="6"/>
    </row>
    <row r="575" spans="2:17" x14ac:dyDescent="0.35">
      <c r="B575" s="6"/>
      <c r="F575" s="7"/>
      <c r="J575" s="8"/>
      <c r="L575" s="6"/>
      <c r="M575" s="6"/>
      <c r="N575" s="6"/>
      <c r="O575" s="6"/>
      <c r="P575" s="6"/>
      <c r="Q575" s="6"/>
    </row>
    <row r="576" spans="2:17" x14ac:dyDescent="0.35">
      <c r="B576" s="6"/>
      <c r="F576" s="7"/>
      <c r="J576" s="8"/>
      <c r="L576" s="6"/>
      <c r="M576" s="6"/>
      <c r="N576" s="6"/>
      <c r="O576" s="6"/>
      <c r="P576" s="6"/>
      <c r="Q576" s="6"/>
    </row>
    <row r="577" spans="2:17" x14ac:dyDescent="0.35">
      <c r="B577" s="6"/>
      <c r="F577" s="7"/>
      <c r="J577" s="8"/>
      <c r="L577" s="6"/>
      <c r="M577" s="6"/>
      <c r="N577" s="6"/>
      <c r="O577" s="6"/>
      <c r="P577" s="6"/>
      <c r="Q577" s="6"/>
    </row>
    <row r="578" spans="2:17" x14ac:dyDescent="0.35">
      <c r="B578" s="6"/>
      <c r="F578" s="7"/>
      <c r="J578" s="8"/>
      <c r="L578" s="6"/>
      <c r="M578" s="6"/>
      <c r="N578" s="6"/>
      <c r="O578" s="6"/>
      <c r="P578" s="6"/>
      <c r="Q578" s="6"/>
    </row>
    <row r="579" spans="2:17" x14ac:dyDescent="0.35">
      <c r="B579" s="6"/>
      <c r="F579" s="7"/>
      <c r="J579" s="8"/>
      <c r="L579" s="6"/>
      <c r="M579" s="6"/>
      <c r="N579" s="6"/>
      <c r="O579" s="6"/>
      <c r="P579" s="6"/>
      <c r="Q579" s="6"/>
    </row>
    <row r="580" spans="2:17" x14ac:dyDescent="0.35">
      <c r="B580" s="6"/>
      <c r="F580" s="7"/>
      <c r="J580" s="8"/>
      <c r="L580" s="6"/>
      <c r="M580" s="6"/>
      <c r="N580" s="6"/>
      <c r="O580" s="6"/>
      <c r="P580" s="6"/>
      <c r="Q580" s="6"/>
    </row>
    <row r="581" spans="2:17" x14ac:dyDescent="0.35">
      <c r="B581" s="6"/>
      <c r="F581" s="7"/>
      <c r="J581" s="8"/>
      <c r="L581" s="6"/>
      <c r="M581" s="6"/>
      <c r="N581" s="6"/>
      <c r="O581" s="6"/>
      <c r="P581" s="6"/>
      <c r="Q581" s="6"/>
    </row>
    <row r="582" spans="2:17" x14ac:dyDescent="0.35">
      <c r="B582" s="6"/>
      <c r="F582" s="7"/>
      <c r="J582" s="8"/>
      <c r="L582" s="6"/>
      <c r="M582" s="6"/>
      <c r="N582" s="6"/>
      <c r="O582" s="6"/>
      <c r="P582" s="6"/>
      <c r="Q582" s="6"/>
    </row>
    <row r="583" spans="2:17" x14ac:dyDescent="0.35">
      <c r="B583" s="6"/>
      <c r="F583" s="7"/>
      <c r="J583" s="8"/>
      <c r="L583" s="6"/>
      <c r="M583" s="6"/>
      <c r="N583" s="6"/>
      <c r="O583" s="6"/>
      <c r="P583" s="6"/>
      <c r="Q583" s="6"/>
    </row>
    <row r="584" spans="2:17" x14ac:dyDescent="0.35">
      <c r="B584" s="6"/>
      <c r="F584" s="7"/>
      <c r="J584" s="8"/>
      <c r="L584" s="6"/>
      <c r="M584" s="6"/>
      <c r="N584" s="6"/>
      <c r="O584" s="6"/>
      <c r="P584" s="6"/>
      <c r="Q584" s="6"/>
    </row>
    <row r="585" spans="2:17" x14ac:dyDescent="0.35">
      <c r="B585" s="6"/>
      <c r="F585" s="7"/>
      <c r="J585" s="8"/>
      <c r="L585" s="6"/>
      <c r="M585" s="6"/>
      <c r="N585" s="6"/>
      <c r="O585" s="6"/>
      <c r="P585" s="6"/>
      <c r="Q585" s="6"/>
    </row>
    <row r="586" spans="2:17" x14ac:dyDescent="0.35">
      <c r="B586" s="6"/>
      <c r="F586" s="7"/>
      <c r="J586" s="8"/>
      <c r="L586" s="6"/>
      <c r="M586" s="6"/>
      <c r="N586" s="6"/>
      <c r="O586" s="6"/>
      <c r="P586" s="6"/>
      <c r="Q586" s="6"/>
    </row>
    <row r="587" spans="2:17" x14ac:dyDescent="0.35">
      <c r="B587" s="6"/>
      <c r="F587" s="7"/>
      <c r="J587" s="8"/>
      <c r="L587" s="6"/>
      <c r="M587" s="6"/>
      <c r="N587" s="6"/>
      <c r="O587" s="6"/>
      <c r="P587" s="6"/>
      <c r="Q587" s="6"/>
    </row>
    <row r="588" spans="2:17" x14ac:dyDescent="0.35">
      <c r="B588" s="6"/>
      <c r="F588" s="7"/>
      <c r="J588" s="8"/>
      <c r="L588" s="6"/>
      <c r="M588" s="6"/>
      <c r="N588" s="6"/>
      <c r="O588" s="6"/>
      <c r="P588" s="6"/>
      <c r="Q588" s="6"/>
    </row>
    <row r="589" spans="2:17" x14ac:dyDescent="0.35">
      <c r="B589" s="6"/>
      <c r="F589" s="7"/>
      <c r="J589" s="8"/>
      <c r="L589" s="6"/>
      <c r="M589" s="6"/>
      <c r="N589" s="6"/>
      <c r="O589" s="6"/>
      <c r="P589" s="6"/>
      <c r="Q589" s="6"/>
    </row>
    <row r="590" spans="2:17" x14ac:dyDescent="0.35">
      <c r="B590" s="6"/>
      <c r="F590" s="7"/>
      <c r="J590" s="8"/>
      <c r="L590" s="6"/>
      <c r="M590" s="6"/>
      <c r="N590" s="6"/>
      <c r="O590" s="6"/>
      <c r="P590" s="6"/>
      <c r="Q590" s="6"/>
    </row>
    <row r="591" spans="2:17" x14ac:dyDescent="0.35">
      <c r="B591" s="6"/>
      <c r="F591" s="7"/>
      <c r="J591" s="8"/>
      <c r="L591" s="6"/>
      <c r="M591" s="6"/>
      <c r="N591" s="6"/>
      <c r="O591" s="6"/>
      <c r="P591" s="6"/>
      <c r="Q591" s="6"/>
    </row>
    <row r="592" spans="2:17" x14ac:dyDescent="0.35">
      <c r="B592" s="6"/>
      <c r="F592" s="7"/>
      <c r="J592" s="8"/>
      <c r="L592" s="6"/>
      <c r="M592" s="6"/>
      <c r="N592" s="6"/>
      <c r="O592" s="6"/>
      <c r="P592" s="6"/>
      <c r="Q592" s="6"/>
    </row>
    <row r="593" spans="2:17" x14ac:dyDescent="0.35">
      <c r="B593" s="6"/>
      <c r="F593" s="7"/>
      <c r="J593" s="8"/>
      <c r="L593" s="6"/>
      <c r="M593" s="6"/>
      <c r="N593" s="6"/>
      <c r="O593" s="6"/>
      <c r="P593" s="6"/>
      <c r="Q593" s="6"/>
    </row>
    <row r="594" spans="2:17" x14ac:dyDescent="0.35">
      <c r="B594" s="6"/>
      <c r="F594" s="7"/>
      <c r="J594" s="8"/>
      <c r="L594" s="6"/>
      <c r="M594" s="6"/>
      <c r="N594" s="6"/>
      <c r="O594" s="6"/>
      <c r="P594" s="6"/>
      <c r="Q594" s="6"/>
    </row>
    <row r="595" spans="2:17" x14ac:dyDescent="0.35">
      <c r="B595" s="6"/>
      <c r="F595" s="7"/>
      <c r="J595" s="8"/>
      <c r="L595" s="6"/>
      <c r="M595" s="6"/>
      <c r="N595" s="6"/>
      <c r="O595" s="6"/>
      <c r="P595" s="6"/>
      <c r="Q595" s="6"/>
    </row>
    <row r="596" spans="2:17" x14ac:dyDescent="0.35">
      <c r="B596" s="6"/>
      <c r="F596" s="7"/>
      <c r="J596" s="8"/>
      <c r="L596" s="6"/>
      <c r="M596" s="6"/>
      <c r="N596" s="6"/>
      <c r="O596" s="6"/>
      <c r="P596" s="6"/>
      <c r="Q596" s="6"/>
    </row>
    <row r="597" spans="2:17" x14ac:dyDescent="0.35">
      <c r="B597" s="6"/>
      <c r="F597" s="7"/>
      <c r="J597" s="8"/>
      <c r="L597" s="6"/>
      <c r="M597" s="6"/>
      <c r="N597" s="6"/>
      <c r="O597" s="6"/>
      <c r="P597" s="6"/>
      <c r="Q597" s="6"/>
    </row>
    <row r="598" spans="2:17" x14ac:dyDescent="0.35">
      <c r="B598" s="6"/>
      <c r="F598" s="7"/>
      <c r="J598" s="8"/>
      <c r="L598" s="6"/>
      <c r="M598" s="6"/>
      <c r="N598" s="6"/>
      <c r="O598" s="6"/>
      <c r="P598" s="6"/>
      <c r="Q598" s="6"/>
    </row>
    <row r="599" spans="2:17" x14ac:dyDescent="0.35">
      <c r="B599" s="6"/>
      <c r="F599" s="7"/>
      <c r="J599" s="8"/>
      <c r="L599" s="6"/>
      <c r="M599" s="6"/>
      <c r="N599" s="6"/>
      <c r="O599" s="6"/>
      <c r="P599" s="6"/>
      <c r="Q599" s="6"/>
    </row>
    <row r="600" spans="2:17" x14ac:dyDescent="0.35">
      <c r="B600" s="6"/>
      <c r="F600" s="7"/>
      <c r="J600" s="8"/>
      <c r="L600" s="6"/>
      <c r="M600" s="6"/>
      <c r="N600" s="6"/>
      <c r="O600" s="6"/>
      <c r="P600" s="6"/>
      <c r="Q600" s="6"/>
    </row>
    <row r="601" spans="2:17" x14ac:dyDescent="0.35">
      <c r="B601" s="6"/>
      <c r="F601" s="7"/>
      <c r="J601" s="8"/>
      <c r="L601" s="6"/>
      <c r="M601" s="6"/>
      <c r="N601" s="6"/>
      <c r="O601" s="6"/>
      <c r="P601" s="6"/>
      <c r="Q601" s="6"/>
    </row>
    <row r="602" spans="2:17" x14ac:dyDescent="0.35">
      <c r="B602" s="6"/>
      <c r="F602" s="7"/>
      <c r="J602" s="8"/>
      <c r="L602" s="6"/>
      <c r="M602" s="6"/>
      <c r="N602" s="6"/>
      <c r="O602" s="6"/>
      <c r="P602" s="6"/>
      <c r="Q602" s="6"/>
    </row>
    <row r="603" spans="2:17" x14ac:dyDescent="0.35">
      <c r="B603" s="6"/>
      <c r="F603" s="7"/>
      <c r="J603" s="8"/>
      <c r="L603" s="6"/>
      <c r="M603" s="6"/>
      <c r="N603" s="6"/>
      <c r="O603" s="6"/>
      <c r="P603" s="6"/>
      <c r="Q603" s="6"/>
    </row>
    <row r="604" spans="2:17" x14ac:dyDescent="0.35">
      <c r="B604" s="6"/>
      <c r="F604" s="7"/>
      <c r="J604" s="8"/>
      <c r="L604" s="6"/>
      <c r="M604" s="6"/>
      <c r="N604" s="6"/>
      <c r="O604" s="6"/>
      <c r="P604" s="6"/>
      <c r="Q604" s="6"/>
    </row>
    <row r="605" spans="2:17" x14ac:dyDescent="0.35">
      <c r="B605" s="6"/>
      <c r="F605" s="7"/>
      <c r="J605" s="8"/>
      <c r="L605" s="6"/>
      <c r="M605" s="6"/>
      <c r="N605" s="6"/>
      <c r="O605" s="6"/>
      <c r="P605" s="6"/>
      <c r="Q605" s="6"/>
    </row>
    <row r="606" spans="2:17" x14ac:dyDescent="0.35">
      <c r="B606" s="6"/>
      <c r="F606" s="7"/>
      <c r="J606" s="8"/>
      <c r="L606" s="6"/>
      <c r="M606" s="6"/>
      <c r="N606" s="6"/>
      <c r="O606" s="6"/>
      <c r="P606" s="6"/>
      <c r="Q606" s="6"/>
    </row>
    <row r="607" spans="2:17" x14ac:dyDescent="0.35">
      <c r="B607" s="6"/>
      <c r="F607" s="7"/>
      <c r="J607" s="8"/>
      <c r="L607" s="6"/>
      <c r="M607" s="6"/>
      <c r="N607" s="6"/>
      <c r="O607" s="6"/>
      <c r="P607" s="6"/>
      <c r="Q607" s="6"/>
    </row>
    <row r="608" spans="2:17" x14ac:dyDescent="0.35">
      <c r="B608" s="6"/>
      <c r="F608" s="7"/>
      <c r="J608" s="8"/>
      <c r="L608" s="6"/>
      <c r="M608" s="6"/>
      <c r="N608" s="6"/>
      <c r="O608" s="6"/>
      <c r="P608" s="6"/>
      <c r="Q608" s="6"/>
    </row>
    <row r="609" spans="2:17" x14ac:dyDescent="0.35">
      <c r="B609" s="6"/>
      <c r="F609" s="7"/>
      <c r="J609" s="8"/>
      <c r="L609" s="6"/>
      <c r="M609" s="6"/>
      <c r="N609" s="6"/>
      <c r="O609" s="6"/>
      <c r="P609" s="6"/>
      <c r="Q609" s="6"/>
    </row>
    <row r="610" spans="2:17" x14ac:dyDescent="0.35">
      <c r="B610" s="6"/>
      <c r="F610" s="7"/>
      <c r="J610" s="8"/>
      <c r="L610" s="6"/>
      <c r="M610" s="6"/>
      <c r="N610" s="6"/>
      <c r="O610" s="6"/>
      <c r="P610" s="6"/>
      <c r="Q610" s="6"/>
    </row>
    <row r="611" spans="2:17" x14ac:dyDescent="0.35">
      <c r="B611" s="6"/>
      <c r="F611" s="7"/>
      <c r="J611" s="8"/>
      <c r="L611" s="6"/>
      <c r="M611" s="6"/>
      <c r="N611" s="6"/>
      <c r="O611" s="6"/>
      <c r="P611" s="6"/>
      <c r="Q611" s="6"/>
    </row>
    <row r="612" spans="2:17" x14ac:dyDescent="0.35">
      <c r="B612" s="6"/>
      <c r="F612" s="7"/>
      <c r="J612" s="8"/>
      <c r="L612" s="6"/>
      <c r="M612" s="6"/>
      <c r="N612" s="6"/>
      <c r="O612" s="6"/>
      <c r="P612" s="6"/>
      <c r="Q612" s="6"/>
    </row>
    <row r="613" spans="2:17" x14ac:dyDescent="0.35">
      <c r="B613" s="6"/>
      <c r="F613" s="7"/>
      <c r="J613" s="8"/>
      <c r="L613" s="6"/>
      <c r="M613" s="6"/>
      <c r="N613" s="6"/>
      <c r="O613" s="6"/>
      <c r="P613" s="6"/>
      <c r="Q613" s="6"/>
    </row>
    <row r="614" spans="2:17" x14ac:dyDescent="0.35">
      <c r="B614" s="6"/>
      <c r="F614" s="7"/>
      <c r="J614" s="8"/>
      <c r="L614" s="6"/>
      <c r="M614" s="6"/>
      <c r="N614" s="6"/>
      <c r="O614" s="6"/>
      <c r="P614" s="6"/>
      <c r="Q614" s="6"/>
    </row>
    <row r="615" spans="2:17" x14ac:dyDescent="0.35">
      <c r="B615" s="6"/>
      <c r="F615" s="7"/>
      <c r="J615" s="8"/>
      <c r="L615" s="6"/>
      <c r="M615" s="6"/>
      <c r="N615" s="6"/>
      <c r="O615" s="6"/>
      <c r="P615" s="6"/>
      <c r="Q615" s="6"/>
    </row>
    <row r="616" spans="2:17" x14ac:dyDescent="0.35">
      <c r="B616" s="6"/>
      <c r="F616" s="7"/>
      <c r="J616" s="8"/>
      <c r="L616" s="6"/>
      <c r="M616" s="6"/>
      <c r="N616" s="6"/>
      <c r="O616" s="6"/>
      <c r="P616" s="6"/>
      <c r="Q616" s="6"/>
    </row>
    <row r="617" spans="2:17" x14ac:dyDescent="0.35">
      <c r="B617" s="6"/>
      <c r="F617" s="7"/>
      <c r="J617" s="8"/>
      <c r="L617" s="6"/>
      <c r="M617" s="6"/>
      <c r="N617" s="6"/>
      <c r="O617" s="6"/>
      <c r="P617" s="6"/>
      <c r="Q617" s="6"/>
    </row>
    <row r="618" spans="2:17" x14ac:dyDescent="0.35">
      <c r="B618" s="6"/>
      <c r="F618" s="7"/>
      <c r="J618" s="8"/>
      <c r="L618" s="6"/>
      <c r="M618" s="6"/>
      <c r="N618" s="6"/>
      <c r="O618" s="6"/>
      <c r="P618" s="6"/>
      <c r="Q618" s="6"/>
    </row>
    <row r="619" spans="2:17" x14ac:dyDescent="0.35">
      <c r="B619" s="6"/>
      <c r="F619" s="7"/>
      <c r="J619" s="8"/>
      <c r="L619" s="6"/>
      <c r="M619" s="6"/>
      <c r="N619" s="6"/>
      <c r="O619" s="6"/>
      <c r="P619" s="6"/>
      <c r="Q619" s="6"/>
    </row>
    <row r="620" spans="2:17" x14ac:dyDescent="0.35">
      <c r="B620" s="6"/>
      <c r="F620" s="7"/>
      <c r="J620" s="8"/>
      <c r="L620" s="6"/>
      <c r="M620" s="6"/>
      <c r="N620" s="6"/>
      <c r="O620" s="6"/>
      <c r="P620" s="6"/>
      <c r="Q620" s="6"/>
    </row>
    <row r="621" spans="2:17" x14ac:dyDescent="0.35">
      <c r="B621" s="6"/>
      <c r="F621" s="7"/>
      <c r="J621" s="8"/>
      <c r="L621" s="6"/>
      <c r="M621" s="6"/>
      <c r="N621" s="6"/>
      <c r="O621" s="6"/>
      <c r="P621" s="6"/>
      <c r="Q621" s="6"/>
    </row>
    <row r="622" spans="2:17" x14ac:dyDescent="0.35">
      <c r="B622" s="6"/>
      <c r="F622" s="7"/>
      <c r="J622" s="8"/>
      <c r="L622" s="6"/>
      <c r="M622" s="6"/>
      <c r="N622" s="6"/>
      <c r="O622" s="6"/>
      <c r="P622" s="6"/>
      <c r="Q622" s="6"/>
    </row>
    <row r="623" spans="2:17" x14ac:dyDescent="0.35">
      <c r="B623" s="6"/>
      <c r="F623" s="7"/>
      <c r="J623" s="8"/>
      <c r="L623" s="6"/>
      <c r="M623" s="6"/>
      <c r="N623" s="6"/>
      <c r="O623" s="6"/>
      <c r="P623" s="6"/>
      <c r="Q623" s="6"/>
    </row>
    <row r="624" spans="2:17" x14ac:dyDescent="0.35">
      <c r="B624" s="6"/>
      <c r="F624" s="7"/>
      <c r="J624" s="8"/>
      <c r="L624" s="6"/>
      <c r="M624" s="6"/>
      <c r="N624" s="6"/>
      <c r="O624" s="6"/>
      <c r="P624" s="6"/>
      <c r="Q624" s="6"/>
    </row>
    <row r="625" spans="2:17" x14ac:dyDescent="0.35">
      <c r="B625" s="6"/>
      <c r="F625" s="7"/>
      <c r="J625" s="8"/>
      <c r="L625" s="6"/>
      <c r="M625" s="6"/>
      <c r="N625" s="6"/>
      <c r="O625" s="6"/>
      <c r="P625" s="6"/>
      <c r="Q625" s="6"/>
    </row>
    <row r="626" spans="2:17" x14ac:dyDescent="0.35">
      <c r="B626" s="6"/>
      <c r="F626" s="7"/>
      <c r="J626" s="8"/>
      <c r="L626" s="6"/>
      <c r="M626" s="6"/>
      <c r="N626" s="6"/>
      <c r="O626" s="6"/>
      <c r="P626" s="6"/>
      <c r="Q626" s="6"/>
    </row>
    <row r="627" spans="2:17" x14ac:dyDescent="0.35">
      <c r="B627" s="6"/>
      <c r="F627" s="7"/>
      <c r="J627" s="8"/>
      <c r="L627" s="6"/>
      <c r="M627" s="6"/>
      <c r="N627" s="6"/>
      <c r="O627" s="6"/>
      <c r="P627" s="6"/>
      <c r="Q627" s="6"/>
    </row>
    <row r="628" spans="2:17" x14ac:dyDescent="0.35">
      <c r="B628" s="6"/>
      <c r="F628" s="7"/>
      <c r="J628" s="8"/>
      <c r="L628" s="6"/>
      <c r="M628" s="6"/>
      <c r="N628" s="6"/>
      <c r="O628" s="6"/>
      <c r="P628" s="6"/>
      <c r="Q628" s="6"/>
    </row>
    <row r="629" spans="2:17" x14ac:dyDescent="0.35">
      <c r="B629" s="6"/>
      <c r="F629" s="7"/>
      <c r="J629" s="8"/>
      <c r="L629" s="6"/>
      <c r="M629" s="6"/>
      <c r="N629" s="6"/>
      <c r="O629" s="6"/>
      <c r="P629" s="6"/>
      <c r="Q629" s="6"/>
    </row>
    <row r="630" spans="2:17" x14ac:dyDescent="0.35">
      <c r="B630" s="6"/>
      <c r="F630" s="7"/>
      <c r="J630" s="8"/>
      <c r="L630" s="6"/>
      <c r="M630" s="6"/>
      <c r="N630" s="6"/>
      <c r="O630" s="6"/>
      <c r="P630" s="6"/>
      <c r="Q630" s="6"/>
    </row>
    <row r="631" spans="2:17" x14ac:dyDescent="0.35">
      <c r="B631" s="6"/>
      <c r="F631" s="7"/>
      <c r="J631" s="8"/>
      <c r="L631" s="6"/>
      <c r="M631" s="6"/>
      <c r="N631" s="6"/>
      <c r="O631" s="6"/>
      <c r="P631" s="6"/>
      <c r="Q631" s="6"/>
    </row>
    <row r="632" spans="2:17" x14ac:dyDescent="0.35">
      <c r="B632" s="6"/>
      <c r="F632" s="7"/>
      <c r="J632" s="8"/>
      <c r="L632" s="6"/>
      <c r="M632" s="6"/>
      <c r="N632" s="6"/>
      <c r="O632" s="6"/>
      <c r="P632" s="6"/>
      <c r="Q632" s="6"/>
    </row>
    <row r="633" spans="2:17" x14ac:dyDescent="0.35">
      <c r="B633" s="6"/>
      <c r="F633" s="7"/>
      <c r="J633" s="8"/>
      <c r="L633" s="6"/>
      <c r="M633" s="6"/>
      <c r="N633" s="6"/>
      <c r="O633" s="6"/>
      <c r="P633" s="6"/>
      <c r="Q633" s="6"/>
    </row>
    <row r="634" spans="2:17" x14ac:dyDescent="0.35">
      <c r="B634" s="6"/>
      <c r="F634" s="7"/>
      <c r="J634" s="8"/>
      <c r="L634" s="6"/>
      <c r="M634" s="6"/>
      <c r="N634" s="6"/>
      <c r="O634" s="6"/>
      <c r="P634" s="6"/>
      <c r="Q634" s="6"/>
    </row>
    <row r="635" spans="2:17" x14ac:dyDescent="0.35">
      <c r="B635" s="6"/>
      <c r="F635" s="7"/>
      <c r="J635" s="8"/>
      <c r="L635" s="6"/>
      <c r="M635" s="6"/>
      <c r="N635" s="6"/>
      <c r="O635" s="6"/>
      <c r="P635" s="6"/>
      <c r="Q635" s="6"/>
    </row>
    <row r="636" spans="2:17" x14ac:dyDescent="0.35">
      <c r="B636" s="6"/>
      <c r="F636" s="7"/>
      <c r="J636" s="8"/>
      <c r="L636" s="6"/>
      <c r="M636" s="6"/>
      <c r="N636" s="6"/>
      <c r="O636" s="6"/>
      <c r="P636" s="6"/>
      <c r="Q636" s="6"/>
    </row>
    <row r="637" spans="2:17" x14ac:dyDescent="0.35">
      <c r="B637" s="6"/>
      <c r="F637" s="7"/>
      <c r="J637" s="8"/>
      <c r="L637" s="6"/>
      <c r="M637" s="6"/>
      <c r="N637" s="6"/>
      <c r="O637" s="6"/>
      <c r="P637" s="6"/>
      <c r="Q637" s="6"/>
    </row>
    <row r="638" spans="2:17" x14ac:dyDescent="0.35">
      <c r="B638" s="6"/>
      <c r="F638" s="7"/>
      <c r="J638" s="8"/>
      <c r="L638" s="6"/>
      <c r="M638" s="6"/>
      <c r="N638" s="6"/>
      <c r="O638" s="6"/>
      <c r="P638" s="6"/>
      <c r="Q638" s="6"/>
    </row>
    <row r="639" spans="2:17" x14ac:dyDescent="0.35">
      <c r="B639" s="6"/>
      <c r="F639" s="7"/>
      <c r="J639" s="8"/>
      <c r="L639" s="6"/>
      <c r="M639" s="6"/>
      <c r="N639" s="6"/>
      <c r="O639" s="6"/>
      <c r="P639" s="6"/>
      <c r="Q639" s="6"/>
    </row>
    <row r="640" spans="2:17" x14ac:dyDescent="0.35">
      <c r="B640" s="6"/>
      <c r="F640" s="7"/>
      <c r="J640" s="8"/>
      <c r="L640" s="6"/>
      <c r="M640" s="6"/>
      <c r="N640" s="6"/>
      <c r="O640" s="6"/>
      <c r="P640" s="6"/>
      <c r="Q640" s="6"/>
    </row>
    <row r="641" spans="2:17" x14ac:dyDescent="0.35">
      <c r="B641" s="6"/>
      <c r="F641" s="7"/>
      <c r="J641" s="8"/>
      <c r="L641" s="6"/>
      <c r="M641" s="6"/>
      <c r="N641" s="6"/>
      <c r="O641" s="6"/>
      <c r="P641" s="6"/>
      <c r="Q641" s="6"/>
    </row>
    <row r="642" spans="2:17" x14ac:dyDescent="0.35">
      <c r="B642" s="6"/>
      <c r="F642" s="7"/>
      <c r="J642" s="8"/>
      <c r="L642" s="6"/>
      <c r="M642" s="6"/>
      <c r="N642" s="6"/>
      <c r="O642" s="6"/>
      <c r="P642" s="6"/>
      <c r="Q642" s="6"/>
    </row>
    <row r="643" spans="2:17" x14ac:dyDescent="0.35">
      <c r="B643" s="6"/>
      <c r="F643" s="7"/>
      <c r="J643" s="8"/>
      <c r="L643" s="6"/>
      <c r="M643" s="6"/>
      <c r="N643" s="6"/>
      <c r="O643" s="6"/>
      <c r="P643" s="6"/>
      <c r="Q643" s="6"/>
    </row>
    <row r="644" spans="2:17" x14ac:dyDescent="0.35">
      <c r="B644" s="6"/>
      <c r="F644" s="7"/>
      <c r="J644" s="8"/>
      <c r="L644" s="6"/>
      <c r="M644" s="6"/>
      <c r="N644" s="6"/>
      <c r="O644" s="6"/>
      <c r="P644" s="6"/>
      <c r="Q644" s="6"/>
    </row>
    <row r="645" spans="2:17" x14ac:dyDescent="0.35">
      <c r="B645" s="6"/>
      <c r="F645" s="7"/>
      <c r="J645" s="8"/>
      <c r="L645" s="6"/>
      <c r="M645" s="6"/>
      <c r="N645" s="6"/>
      <c r="O645" s="6"/>
      <c r="P645" s="6"/>
      <c r="Q645" s="6"/>
    </row>
    <row r="646" spans="2:17" x14ac:dyDescent="0.35">
      <c r="B646" s="6"/>
      <c r="F646" s="7"/>
      <c r="J646" s="8"/>
      <c r="L646" s="6"/>
      <c r="M646" s="6"/>
      <c r="N646" s="6"/>
      <c r="O646" s="6"/>
      <c r="P646" s="6"/>
      <c r="Q646" s="6"/>
    </row>
    <row r="647" spans="2:17" x14ac:dyDescent="0.35">
      <c r="B647" s="6"/>
      <c r="F647" s="7"/>
      <c r="J647" s="8"/>
      <c r="L647" s="6"/>
      <c r="M647" s="6"/>
      <c r="N647" s="6"/>
      <c r="O647" s="6"/>
      <c r="P647" s="6"/>
      <c r="Q647" s="6"/>
    </row>
    <row r="648" spans="2:17" x14ac:dyDescent="0.35">
      <c r="B648" s="6"/>
      <c r="F648" s="7"/>
      <c r="J648" s="8"/>
      <c r="L648" s="6"/>
      <c r="M648" s="6"/>
      <c r="N648" s="6"/>
      <c r="O648" s="6"/>
      <c r="P648" s="6"/>
      <c r="Q648" s="6"/>
    </row>
    <row r="649" spans="2:17" x14ac:dyDescent="0.35">
      <c r="B649" s="6"/>
      <c r="F649" s="7"/>
      <c r="J649" s="8"/>
      <c r="L649" s="6"/>
      <c r="M649" s="6"/>
      <c r="N649" s="6"/>
      <c r="O649" s="6"/>
      <c r="P649" s="6"/>
      <c r="Q649" s="6"/>
    </row>
    <row r="650" spans="2:17" x14ac:dyDescent="0.35">
      <c r="B650" s="6"/>
      <c r="F650" s="7"/>
      <c r="J650" s="8"/>
      <c r="L650" s="6"/>
      <c r="M650" s="6"/>
      <c r="N650" s="6"/>
      <c r="O650" s="6"/>
      <c r="P650" s="6"/>
      <c r="Q650" s="6"/>
    </row>
    <row r="651" spans="2:17" x14ac:dyDescent="0.35">
      <c r="B651" s="6"/>
      <c r="F651" s="7"/>
      <c r="J651" s="8"/>
      <c r="L651" s="6"/>
      <c r="M651" s="6"/>
      <c r="N651" s="6"/>
      <c r="O651" s="6"/>
      <c r="P651" s="6"/>
      <c r="Q651" s="6"/>
    </row>
    <row r="652" spans="2:17" x14ac:dyDescent="0.35">
      <c r="B652" s="6"/>
      <c r="F652" s="7"/>
      <c r="J652" s="8"/>
      <c r="L652" s="6"/>
      <c r="M652" s="6"/>
      <c r="N652" s="6"/>
      <c r="O652" s="6"/>
      <c r="P652" s="6"/>
      <c r="Q652" s="6"/>
    </row>
    <row r="653" spans="2:17" x14ac:dyDescent="0.35">
      <c r="B653" s="6"/>
      <c r="F653" s="7"/>
      <c r="J653" s="8"/>
      <c r="L653" s="6"/>
      <c r="M653" s="6"/>
      <c r="N653" s="6"/>
      <c r="O653" s="6"/>
      <c r="P653" s="6"/>
      <c r="Q653" s="6"/>
    </row>
    <row r="654" spans="2:17" x14ac:dyDescent="0.35">
      <c r="B654" s="6"/>
      <c r="F654" s="7"/>
      <c r="J654" s="8"/>
      <c r="L654" s="6"/>
      <c r="M654" s="6"/>
      <c r="N654" s="6"/>
      <c r="O654" s="6"/>
      <c r="P654" s="6"/>
      <c r="Q654" s="6"/>
    </row>
    <row r="655" spans="2:17" x14ac:dyDescent="0.35">
      <c r="B655" s="6"/>
      <c r="F655" s="7"/>
      <c r="J655" s="8"/>
      <c r="L655" s="6"/>
      <c r="M655" s="6"/>
      <c r="N655" s="6"/>
      <c r="O655" s="6"/>
      <c r="P655" s="6"/>
      <c r="Q655" s="6"/>
    </row>
    <row r="656" spans="2:17" x14ac:dyDescent="0.35">
      <c r="B656" s="6"/>
      <c r="F656" s="7"/>
      <c r="J656" s="8"/>
      <c r="L656" s="6"/>
      <c r="M656" s="6"/>
      <c r="N656" s="6"/>
      <c r="O656" s="6"/>
      <c r="P656" s="6"/>
      <c r="Q656" s="6"/>
    </row>
    <row r="657" spans="2:17" x14ac:dyDescent="0.35">
      <c r="B657" s="6"/>
      <c r="F657" s="7"/>
      <c r="J657" s="8"/>
      <c r="L657" s="6"/>
      <c r="M657" s="6"/>
      <c r="N657" s="6"/>
      <c r="O657" s="6"/>
      <c r="P657" s="6"/>
      <c r="Q657" s="6"/>
    </row>
    <row r="658" spans="2:17" x14ac:dyDescent="0.35">
      <c r="B658" s="6"/>
      <c r="F658" s="7"/>
      <c r="J658" s="8"/>
      <c r="L658" s="6"/>
      <c r="M658" s="6"/>
      <c r="N658" s="6"/>
      <c r="O658" s="6"/>
      <c r="P658" s="6"/>
      <c r="Q658" s="6"/>
    </row>
    <row r="659" spans="2:17" x14ac:dyDescent="0.35">
      <c r="B659" s="6"/>
      <c r="F659" s="7"/>
      <c r="J659" s="8"/>
      <c r="L659" s="6"/>
      <c r="M659" s="6"/>
      <c r="N659" s="6"/>
      <c r="O659" s="6"/>
      <c r="P659" s="6"/>
      <c r="Q659" s="6"/>
    </row>
    <row r="660" spans="2:17" x14ac:dyDescent="0.35">
      <c r="B660" s="6"/>
      <c r="F660" s="7"/>
      <c r="J660" s="8"/>
      <c r="L660" s="6"/>
      <c r="M660" s="6"/>
      <c r="N660" s="6"/>
      <c r="O660" s="6"/>
      <c r="P660" s="6"/>
      <c r="Q660" s="6"/>
    </row>
    <row r="661" spans="2:17" x14ac:dyDescent="0.35">
      <c r="B661" s="6"/>
      <c r="F661" s="7"/>
      <c r="J661" s="8"/>
      <c r="L661" s="6"/>
      <c r="M661" s="6"/>
      <c r="N661" s="6"/>
      <c r="O661" s="6"/>
      <c r="P661" s="6"/>
      <c r="Q661" s="6"/>
    </row>
    <row r="662" spans="2:17" x14ac:dyDescent="0.35">
      <c r="B662" s="6"/>
      <c r="F662" s="7"/>
      <c r="J662" s="8"/>
      <c r="L662" s="6"/>
      <c r="M662" s="6"/>
      <c r="N662" s="6"/>
      <c r="O662" s="6"/>
      <c r="P662" s="6"/>
      <c r="Q662" s="6"/>
    </row>
    <row r="663" spans="2:17" x14ac:dyDescent="0.35">
      <c r="B663" s="6"/>
      <c r="F663" s="7"/>
      <c r="J663" s="8"/>
      <c r="L663" s="6"/>
      <c r="M663" s="6"/>
      <c r="N663" s="6"/>
      <c r="O663" s="6"/>
      <c r="P663" s="6"/>
      <c r="Q663" s="6"/>
    </row>
    <row r="664" spans="2:17" x14ac:dyDescent="0.35">
      <c r="B664" s="6"/>
      <c r="F664" s="7"/>
      <c r="J664" s="8"/>
      <c r="L664" s="6"/>
      <c r="M664" s="6"/>
      <c r="N664" s="6"/>
      <c r="O664" s="6"/>
      <c r="P664" s="6"/>
      <c r="Q664" s="6"/>
    </row>
    <row r="665" spans="2:17" x14ac:dyDescent="0.35">
      <c r="B665" s="6"/>
      <c r="F665" s="7"/>
      <c r="J665" s="8"/>
      <c r="L665" s="6"/>
      <c r="M665" s="6"/>
      <c r="N665" s="6"/>
      <c r="O665" s="6"/>
      <c r="P665" s="6"/>
      <c r="Q665" s="6"/>
    </row>
    <row r="666" spans="2:17" x14ac:dyDescent="0.35">
      <c r="B666" s="6"/>
      <c r="F666" s="7"/>
      <c r="J666" s="8"/>
      <c r="L666" s="6"/>
      <c r="M666" s="6"/>
      <c r="N666" s="6"/>
      <c r="O666" s="6"/>
      <c r="P666" s="6"/>
      <c r="Q666" s="6"/>
    </row>
    <row r="667" spans="2:17" x14ac:dyDescent="0.35">
      <c r="B667" s="6"/>
      <c r="F667" s="7"/>
      <c r="J667" s="8"/>
      <c r="L667" s="6"/>
      <c r="M667" s="6"/>
      <c r="N667" s="6"/>
      <c r="O667" s="6"/>
      <c r="P667" s="6"/>
      <c r="Q667" s="6"/>
    </row>
    <row r="668" spans="2:17" x14ac:dyDescent="0.35">
      <c r="B668" s="6"/>
      <c r="F668" s="7"/>
      <c r="J668" s="8"/>
      <c r="L668" s="6"/>
      <c r="M668" s="6"/>
      <c r="N668" s="6"/>
      <c r="O668" s="6"/>
      <c r="P668" s="6"/>
      <c r="Q668" s="6"/>
    </row>
    <row r="669" spans="2:17" x14ac:dyDescent="0.35">
      <c r="B669" s="6"/>
      <c r="F669" s="7"/>
      <c r="J669" s="8"/>
      <c r="L669" s="6"/>
      <c r="M669" s="6"/>
      <c r="N669" s="6"/>
      <c r="O669" s="6"/>
      <c r="P669" s="6"/>
      <c r="Q669" s="6"/>
    </row>
    <row r="670" spans="2:17" x14ac:dyDescent="0.35">
      <c r="B670" s="6"/>
      <c r="F670" s="7"/>
      <c r="J670" s="8"/>
      <c r="L670" s="6"/>
      <c r="M670" s="6"/>
      <c r="N670" s="6"/>
      <c r="O670" s="6"/>
      <c r="P670" s="6"/>
      <c r="Q670" s="6"/>
    </row>
    <row r="671" spans="2:17" x14ac:dyDescent="0.35">
      <c r="B671" s="6"/>
      <c r="F671" s="7"/>
      <c r="J671" s="8"/>
      <c r="L671" s="6"/>
      <c r="M671" s="6"/>
      <c r="N671" s="6"/>
      <c r="O671" s="6"/>
      <c r="P671" s="6"/>
      <c r="Q671" s="6"/>
    </row>
    <row r="672" spans="2:17" x14ac:dyDescent="0.35">
      <c r="B672" s="6"/>
      <c r="F672" s="7"/>
      <c r="J672" s="8"/>
      <c r="L672" s="6"/>
      <c r="M672" s="6"/>
      <c r="N672" s="6"/>
      <c r="O672" s="6"/>
      <c r="P672" s="6"/>
      <c r="Q672" s="6"/>
    </row>
    <row r="673" spans="10:10" x14ac:dyDescent="0.35">
      <c r="J673" s="8"/>
    </row>
    <row r="674" spans="10:10" x14ac:dyDescent="0.35">
      <c r="J674" s="8"/>
    </row>
    <row r="675" spans="10:10" x14ac:dyDescent="0.35">
      <c r="J675" s="8"/>
    </row>
    <row r="676" spans="10:10" x14ac:dyDescent="0.35">
      <c r="J676" s="8"/>
    </row>
    <row r="677" spans="10:10" x14ac:dyDescent="0.35">
      <c r="J677" s="8"/>
    </row>
    <row r="678" spans="10:10" x14ac:dyDescent="0.35">
      <c r="J678" s="8"/>
    </row>
    <row r="679" spans="10:10" x14ac:dyDescent="0.35">
      <c r="J679" s="8"/>
    </row>
    <row r="680" spans="10:10" x14ac:dyDescent="0.35">
      <c r="J680" s="8"/>
    </row>
    <row r="681" spans="10:10" x14ac:dyDescent="0.35">
      <c r="J681" s="8"/>
    </row>
    <row r="682" spans="10:10" x14ac:dyDescent="0.35">
      <c r="J68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7D36-79D1-4725-8EBF-04ED79F22D19}">
  <dimension ref="A1:S71"/>
  <sheetViews>
    <sheetView workbookViewId="0">
      <selection activeCell="H46" sqref="H46"/>
    </sheetView>
  </sheetViews>
  <sheetFormatPr defaultRowHeight="14.5" x14ac:dyDescent="0.35"/>
  <sheetData>
    <row r="1" spans="1:16" x14ac:dyDescent="0.35">
      <c r="A1" s="23" t="s">
        <v>211</v>
      </c>
    </row>
    <row r="2" spans="1:16" x14ac:dyDescent="0.35">
      <c r="A2" s="23" t="s">
        <v>203</v>
      </c>
      <c r="K2" s="23" t="s">
        <v>204</v>
      </c>
    </row>
    <row r="3" spans="1:16" x14ac:dyDescent="0.35">
      <c r="A3" t="s">
        <v>179</v>
      </c>
      <c r="K3" t="s">
        <v>179</v>
      </c>
    </row>
    <row r="4" spans="1:16" ht="15" thickBot="1" x14ac:dyDescent="0.4"/>
    <row r="5" spans="1:16" x14ac:dyDescent="0.35">
      <c r="A5" s="16" t="s">
        <v>180</v>
      </c>
      <c r="B5" s="16"/>
      <c r="K5" s="16" t="s">
        <v>180</v>
      </c>
      <c r="L5" s="16"/>
    </row>
    <row r="6" spans="1:16" x14ac:dyDescent="0.35">
      <c r="A6" t="s">
        <v>181</v>
      </c>
      <c r="B6">
        <v>0.99036477555223634</v>
      </c>
      <c r="K6" t="s">
        <v>181</v>
      </c>
      <c r="L6">
        <v>0.99055370933245324</v>
      </c>
    </row>
    <row r="7" spans="1:16" x14ac:dyDescent="0.35">
      <c r="A7" t="s">
        <v>182</v>
      </c>
      <c r="B7">
        <v>0.98082238865463145</v>
      </c>
      <c r="K7" t="s">
        <v>182</v>
      </c>
      <c r="L7">
        <v>0.98119665107228216</v>
      </c>
    </row>
    <row r="8" spans="1:16" x14ac:dyDescent="0.35">
      <c r="A8" t="s">
        <v>183</v>
      </c>
      <c r="B8">
        <v>0.98074214760297718</v>
      </c>
      <c r="K8" t="s">
        <v>183</v>
      </c>
      <c r="L8">
        <v>0.98111764540451862</v>
      </c>
    </row>
    <row r="9" spans="1:16" x14ac:dyDescent="0.35">
      <c r="A9" t="s">
        <v>184</v>
      </c>
      <c r="B9">
        <v>2.541203361545391E-3</v>
      </c>
      <c r="K9" t="s">
        <v>184</v>
      </c>
      <c r="L9">
        <v>2.2786259134118312E-3</v>
      </c>
    </row>
    <row r="10" spans="1:16" ht="15" thickBot="1" x14ac:dyDescent="0.4">
      <c r="A10" s="14" t="s">
        <v>185</v>
      </c>
      <c r="B10" s="14">
        <v>241</v>
      </c>
      <c r="K10" s="14" t="s">
        <v>185</v>
      </c>
      <c r="L10" s="14">
        <v>240</v>
      </c>
    </row>
    <row r="12" spans="1:16" ht="15" thickBot="1" x14ac:dyDescent="0.4">
      <c r="A12" t="s">
        <v>186</v>
      </c>
      <c r="K12" t="s">
        <v>186</v>
      </c>
    </row>
    <row r="13" spans="1:16" x14ac:dyDescent="0.35">
      <c r="A13" s="15"/>
      <c r="B13" s="15" t="s">
        <v>191</v>
      </c>
      <c r="C13" s="15" t="s">
        <v>192</v>
      </c>
      <c r="D13" s="15" t="s">
        <v>193</v>
      </c>
      <c r="E13" s="15" t="s">
        <v>194</v>
      </c>
      <c r="F13" s="15" t="s">
        <v>195</v>
      </c>
      <c r="K13" s="15"/>
      <c r="L13" s="15" t="s">
        <v>191</v>
      </c>
      <c r="M13" s="15" t="s">
        <v>192</v>
      </c>
      <c r="N13" s="15" t="s">
        <v>193</v>
      </c>
      <c r="O13" s="15" t="s">
        <v>194</v>
      </c>
      <c r="P13" s="15" t="s">
        <v>195</v>
      </c>
    </row>
    <row r="14" spans="1:16" x14ac:dyDescent="0.35">
      <c r="A14" t="s">
        <v>187</v>
      </c>
      <c r="B14">
        <v>1</v>
      </c>
      <c r="C14">
        <v>7.8935543027102872E-2</v>
      </c>
      <c r="D14">
        <v>7.8935543027102872E-2</v>
      </c>
      <c r="E14">
        <v>12223.448826178665</v>
      </c>
      <c r="F14">
        <v>3.2389236676326731E-207</v>
      </c>
      <c r="K14" t="s">
        <v>187</v>
      </c>
      <c r="L14">
        <v>1</v>
      </c>
      <c r="M14">
        <v>6.4482797900410491E-2</v>
      </c>
      <c r="N14">
        <v>6.4482797900410491E-2</v>
      </c>
      <c r="O14">
        <v>12419.319763351672</v>
      </c>
      <c r="P14">
        <v>2.2452882823903079E-207</v>
      </c>
    </row>
    <row r="15" spans="1:16" x14ac:dyDescent="0.35">
      <c r="A15" t="s">
        <v>188</v>
      </c>
      <c r="B15">
        <v>239</v>
      </c>
      <c r="C15">
        <v>1.543393771410373E-3</v>
      </c>
      <c r="D15">
        <v>6.4577145247295941E-6</v>
      </c>
      <c r="K15" t="s">
        <v>188</v>
      </c>
      <c r="L15">
        <v>238</v>
      </c>
      <c r="M15">
        <v>1.2357283806787129E-3</v>
      </c>
      <c r="N15">
        <v>5.1921360532719027E-6</v>
      </c>
    </row>
    <row r="16" spans="1:16" ht="15" thickBot="1" x14ac:dyDescent="0.4">
      <c r="A16" s="14" t="s">
        <v>189</v>
      </c>
      <c r="B16" s="14">
        <v>240</v>
      </c>
      <c r="C16" s="14">
        <v>8.0478936798513243E-2</v>
      </c>
      <c r="D16" s="14"/>
      <c r="E16" s="14"/>
      <c r="F16" s="14"/>
      <c r="K16" s="14" t="s">
        <v>189</v>
      </c>
      <c r="L16" s="14">
        <v>239</v>
      </c>
      <c r="M16" s="14">
        <v>6.5718526281089207E-2</v>
      </c>
      <c r="N16" s="14"/>
      <c r="O16" s="14"/>
      <c r="P16" s="14"/>
    </row>
    <row r="17" spans="1:19" ht="15" thickBot="1" x14ac:dyDescent="0.4"/>
    <row r="18" spans="1:19" x14ac:dyDescent="0.35">
      <c r="A18" s="15"/>
      <c r="B18" s="15" t="s">
        <v>196</v>
      </c>
      <c r="C18" s="15" t="s">
        <v>184</v>
      </c>
      <c r="D18" s="15" t="s">
        <v>197</v>
      </c>
      <c r="E18" s="15" t="s">
        <v>198</v>
      </c>
      <c r="F18" s="15" t="s">
        <v>199</v>
      </c>
      <c r="G18" s="15" t="s">
        <v>200</v>
      </c>
      <c r="H18" s="15" t="s">
        <v>201</v>
      </c>
      <c r="I18" s="15" t="s">
        <v>202</v>
      </c>
      <c r="K18" s="15"/>
      <c r="L18" s="15" t="s">
        <v>196</v>
      </c>
      <c r="M18" s="15" t="s">
        <v>184</v>
      </c>
      <c r="N18" s="15" t="s">
        <v>197</v>
      </c>
      <c r="O18" s="15" t="s">
        <v>198</v>
      </c>
      <c r="P18" s="15" t="s">
        <v>199</v>
      </c>
      <c r="Q18" s="15" t="s">
        <v>200</v>
      </c>
      <c r="R18" s="15" t="s">
        <v>201</v>
      </c>
      <c r="S18" s="15" t="s">
        <v>202</v>
      </c>
    </row>
    <row r="19" spans="1:19" x14ac:dyDescent="0.35">
      <c r="A19" t="s">
        <v>190</v>
      </c>
      <c r="B19">
        <v>-1.2608400213752827E-4</v>
      </c>
      <c r="C19">
        <v>2.7628108842131266E-4</v>
      </c>
      <c r="D19">
        <v>-0.45636131976307209</v>
      </c>
      <c r="E19">
        <v>0.64854461174096534</v>
      </c>
      <c r="F19">
        <v>-6.7034100532829821E-4</v>
      </c>
      <c r="G19">
        <v>4.1817300105324168E-4</v>
      </c>
      <c r="H19">
        <v>-6.7034100532829821E-4</v>
      </c>
      <c r="I19">
        <v>4.1817300105324168E-4</v>
      </c>
      <c r="K19" t="s">
        <v>190</v>
      </c>
      <c r="L19">
        <v>-6.909662016192572E-4</v>
      </c>
      <c r="M19">
        <v>2.4444479821620843E-4</v>
      </c>
      <c r="N19">
        <v>-2.8266758248138544</v>
      </c>
      <c r="O19">
        <v>5.1033229732098933E-3</v>
      </c>
      <c r="P19">
        <v>-1.1725179390948603E-3</v>
      </c>
      <c r="Q19">
        <v>-2.0941446414365406E-4</v>
      </c>
      <c r="R19">
        <v>-1.1725179390948603E-3</v>
      </c>
      <c r="S19">
        <v>-2.0941446414365406E-4</v>
      </c>
    </row>
    <row r="20" spans="1:19" ht="15" thickBot="1" x14ac:dyDescent="0.4">
      <c r="A20" s="14" t="s">
        <v>178</v>
      </c>
      <c r="B20" s="14">
        <v>0.99117658895918959</v>
      </c>
      <c r="C20" s="14">
        <v>8.9650797318169603E-3</v>
      </c>
      <c r="D20" s="14">
        <v>110.55970706445764</v>
      </c>
      <c r="E20" s="14">
        <v>3.2389236676321212E-207</v>
      </c>
      <c r="F20" s="14">
        <v>0.97351592511829599</v>
      </c>
      <c r="G20" s="14">
        <v>1.0088372528000833</v>
      </c>
      <c r="H20" s="14">
        <v>0.97351592511829599</v>
      </c>
      <c r="I20" s="14">
        <v>1.0088372528000833</v>
      </c>
      <c r="K20" s="14" t="s">
        <v>178</v>
      </c>
      <c r="L20" s="14">
        <v>0.97167232876824483</v>
      </c>
      <c r="M20" s="14">
        <v>8.7190853820449353E-3</v>
      </c>
      <c r="N20" s="14">
        <v>111.44200179174678</v>
      </c>
      <c r="O20" s="14">
        <v>2.2452882823899244E-207</v>
      </c>
      <c r="P20" s="14">
        <v>0.95449589161122184</v>
      </c>
      <c r="Q20" s="14">
        <v>0.98884876592526783</v>
      </c>
      <c r="R20" s="14">
        <v>0.95449589161122184</v>
      </c>
      <c r="S20" s="14">
        <v>0.98884876592526783</v>
      </c>
    </row>
    <row r="24" spans="1:19" x14ac:dyDescent="0.35">
      <c r="A24" s="23" t="s">
        <v>205</v>
      </c>
    </row>
    <row r="25" spans="1:19" x14ac:dyDescent="0.35">
      <c r="A25" s="23" t="s">
        <v>203</v>
      </c>
      <c r="K25" s="23" t="s">
        <v>204</v>
      </c>
    </row>
    <row r="26" spans="1:19" x14ac:dyDescent="0.35">
      <c r="A26" t="s">
        <v>179</v>
      </c>
      <c r="K26" t="s">
        <v>179</v>
      </c>
    </row>
    <row r="27" spans="1:19" ht="15" thickBot="1" x14ac:dyDescent="0.4"/>
    <row r="28" spans="1:19" x14ac:dyDescent="0.35">
      <c r="A28" s="16" t="s">
        <v>180</v>
      </c>
      <c r="B28" s="16"/>
      <c r="K28" s="16" t="s">
        <v>180</v>
      </c>
      <c r="L28" s="16"/>
    </row>
    <row r="29" spans="1:19" x14ac:dyDescent="0.35">
      <c r="A29" t="s">
        <v>181</v>
      </c>
      <c r="B29">
        <v>0.99101103241313049</v>
      </c>
      <c r="K29" t="s">
        <v>181</v>
      </c>
      <c r="L29">
        <v>0.99076001970760708</v>
      </c>
    </row>
    <row r="30" spans="1:19" x14ac:dyDescent="0.35">
      <c r="A30" t="s">
        <v>182</v>
      </c>
      <c r="B30">
        <v>0.9821028663645387</v>
      </c>
      <c r="K30" t="s">
        <v>182</v>
      </c>
      <c r="L30">
        <v>0.98160541665101797</v>
      </c>
    </row>
    <row r="31" spans="1:19" x14ac:dyDescent="0.35">
      <c r="A31" t="s">
        <v>183</v>
      </c>
      <c r="B31">
        <v>0.98187632036915307</v>
      </c>
      <c r="K31" t="s">
        <v>183</v>
      </c>
      <c r="L31">
        <v>0.9813715872016664</v>
      </c>
    </row>
    <row r="32" spans="1:19" x14ac:dyDescent="0.35">
      <c r="A32" t="s">
        <v>184</v>
      </c>
      <c r="B32">
        <v>2.4652370301584186E-3</v>
      </c>
      <c r="K32" t="s">
        <v>184</v>
      </c>
      <c r="L32">
        <v>2.2632518502144171E-3</v>
      </c>
    </row>
    <row r="33" spans="1:19" ht="15" thickBot="1" x14ac:dyDescent="0.4">
      <c r="A33" s="14" t="s">
        <v>185</v>
      </c>
      <c r="B33" s="14">
        <v>241</v>
      </c>
      <c r="K33" s="14" t="s">
        <v>185</v>
      </c>
      <c r="L33" s="14">
        <v>240</v>
      </c>
    </row>
    <row r="35" spans="1:19" ht="15" thickBot="1" x14ac:dyDescent="0.4">
      <c r="A35" t="s">
        <v>186</v>
      </c>
      <c r="K35" t="s">
        <v>186</v>
      </c>
    </row>
    <row r="36" spans="1:19" x14ac:dyDescent="0.35">
      <c r="A36" s="15"/>
      <c r="B36" s="15" t="s">
        <v>191</v>
      </c>
      <c r="C36" s="15" t="s">
        <v>192</v>
      </c>
      <c r="D36" s="15" t="s">
        <v>193</v>
      </c>
      <c r="E36" s="15" t="s">
        <v>194</v>
      </c>
      <c r="F36" s="15" t="s">
        <v>195</v>
      </c>
      <c r="K36" s="15"/>
      <c r="L36" s="15" t="s">
        <v>191</v>
      </c>
      <c r="M36" s="15" t="s">
        <v>192</v>
      </c>
      <c r="N36" s="15" t="s">
        <v>193</v>
      </c>
      <c r="O36" s="15" t="s">
        <v>194</v>
      </c>
      <c r="P36" s="15" t="s">
        <v>195</v>
      </c>
    </row>
    <row r="37" spans="1:19" x14ac:dyDescent="0.35">
      <c r="A37" t="s">
        <v>187</v>
      </c>
      <c r="B37">
        <v>3</v>
      </c>
      <c r="C37">
        <v>7.9038594511790405E-2</v>
      </c>
      <c r="D37">
        <v>2.6346198170596802E-2</v>
      </c>
      <c r="E37">
        <v>4335.1146626669633</v>
      </c>
      <c r="F37">
        <v>1.1006235966983724E-206</v>
      </c>
      <c r="K37" t="s">
        <v>187</v>
      </c>
      <c r="L37">
        <v>3</v>
      </c>
      <c r="M37">
        <v>6.4509661371839444E-2</v>
      </c>
      <c r="N37">
        <v>2.1503220457279815E-2</v>
      </c>
      <c r="O37">
        <v>4197.9546176648555</v>
      </c>
      <c r="P37">
        <v>2.0854017104834937E-204</v>
      </c>
    </row>
    <row r="38" spans="1:19" x14ac:dyDescent="0.35">
      <c r="A38" t="s">
        <v>188</v>
      </c>
      <c r="B38">
        <v>237</v>
      </c>
      <c r="C38">
        <v>1.4403422867228389E-3</v>
      </c>
      <c r="D38">
        <v>6.0773936148642992E-6</v>
      </c>
      <c r="K38" t="s">
        <v>188</v>
      </c>
      <c r="L38">
        <v>236</v>
      </c>
      <c r="M38">
        <v>1.2088649092497599E-3</v>
      </c>
      <c r="N38">
        <v>5.1223089374989826E-6</v>
      </c>
    </row>
    <row r="39" spans="1:19" ht="15" thickBot="1" x14ac:dyDescent="0.4">
      <c r="A39" s="14" t="s">
        <v>189</v>
      </c>
      <c r="B39" s="14">
        <v>240</v>
      </c>
      <c r="C39" s="14">
        <v>8.0478936798513243E-2</v>
      </c>
      <c r="D39" s="14"/>
      <c r="E39" s="14"/>
      <c r="F39" s="14"/>
      <c r="K39" s="14" t="s">
        <v>189</v>
      </c>
      <c r="L39" s="14">
        <v>239</v>
      </c>
      <c r="M39" s="14">
        <v>6.5718526281089207E-2</v>
      </c>
      <c r="N39" s="14"/>
      <c r="O39" s="14"/>
      <c r="P39" s="14"/>
    </row>
    <row r="40" spans="1:19" ht="15" thickBot="1" x14ac:dyDescent="0.4"/>
    <row r="41" spans="1:19" x14ac:dyDescent="0.35">
      <c r="A41" s="15"/>
      <c r="B41" s="15" t="s">
        <v>196</v>
      </c>
      <c r="C41" s="15" t="s">
        <v>184</v>
      </c>
      <c r="D41" s="15" t="s">
        <v>197</v>
      </c>
      <c r="E41" s="15" t="s">
        <v>198</v>
      </c>
      <c r="F41" s="15" t="s">
        <v>199</v>
      </c>
      <c r="G41" s="15" t="s">
        <v>200</v>
      </c>
      <c r="H41" s="15" t="s">
        <v>201</v>
      </c>
      <c r="I41" s="15" t="s">
        <v>202</v>
      </c>
      <c r="K41" s="15"/>
      <c r="L41" s="15" t="s">
        <v>196</v>
      </c>
      <c r="M41" s="15" t="s">
        <v>184</v>
      </c>
      <c r="N41" s="15" t="s">
        <v>197</v>
      </c>
      <c r="O41" s="15" t="s">
        <v>198</v>
      </c>
      <c r="P41" s="15" t="s">
        <v>199</v>
      </c>
      <c r="Q41" s="15" t="s">
        <v>200</v>
      </c>
      <c r="R41" s="15" t="s">
        <v>201</v>
      </c>
      <c r="S41" s="15" t="s">
        <v>202</v>
      </c>
    </row>
    <row r="42" spans="1:19" x14ac:dyDescent="0.35">
      <c r="A42" t="s">
        <v>190</v>
      </c>
      <c r="B42">
        <v>-4.6837266200334368E-4</v>
      </c>
      <c r="C42">
        <v>2.8384506693982897E-4</v>
      </c>
      <c r="D42">
        <v>-1.6500997077487765</v>
      </c>
      <c r="E42">
        <v>0.1002471722578258</v>
      </c>
      <c r="F42">
        <v>-1.0275542591094103E-3</v>
      </c>
      <c r="G42">
        <v>9.0808935102722904E-5</v>
      </c>
      <c r="H42">
        <v>-1.0275542591094103E-3</v>
      </c>
      <c r="I42">
        <v>9.0808935102722904E-5</v>
      </c>
      <c r="K42" t="s">
        <v>190</v>
      </c>
      <c r="L42">
        <v>-7.983748010426914E-4</v>
      </c>
      <c r="M42">
        <v>2.4728830914887471E-4</v>
      </c>
      <c r="N42">
        <v>-3.2285181769836386</v>
      </c>
      <c r="O42">
        <v>1.4211086327341905E-3</v>
      </c>
      <c r="P42">
        <v>-1.2855493020565601E-3</v>
      </c>
      <c r="Q42">
        <v>-3.1120030002882272E-4</v>
      </c>
      <c r="R42">
        <v>-1.2855493020565601E-3</v>
      </c>
      <c r="S42">
        <v>-3.1120030002882272E-4</v>
      </c>
    </row>
    <row r="43" spans="1:19" x14ac:dyDescent="0.35">
      <c r="A43" t="s">
        <v>178</v>
      </c>
      <c r="B43">
        <v>0.98217447659056001</v>
      </c>
      <c r="C43">
        <v>9.1492243424166949E-3</v>
      </c>
      <c r="D43">
        <v>107.35057310127412</v>
      </c>
      <c r="E43">
        <v>5.9963829732214463E-203</v>
      </c>
      <c r="F43">
        <v>0.96415028495943045</v>
      </c>
      <c r="G43">
        <v>1.0001986682216895</v>
      </c>
      <c r="H43">
        <v>0.96415028495943045</v>
      </c>
      <c r="I43">
        <v>1.0001986682216895</v>
      </c>
      <c r="K43" t="s">
        <v>178</v>
      </c>
      <c r="L43">
        <v>0.96707873596006355</v>
      </c>
      <c r="M43">
        <v>8.90124941948898E-3</v>
      </c>
      <c r="N43">
        <v>108.6452800482905</v>
      </c>
      <c r="O43">
        <v>1.6212191068220895E-203</v>
      </c>
      <c r="P43">
        <v>0.9495426795275338</v>
      </c>
      <c r="Q43">
        <v>0.98461479239259331</v>
      </c>
      <c r="R43">
        <v>0.9495426795275338</v>
      </c>
      <c r="S43">
        <v>0.98461479239259331</v>
      </c>
    </row>
    <row r="44" spans="1:19" x14ac:dyDescent="0.35">
      <c r="A44" t="s">
        <v>156</v>
      </c>
      <c r="B44">
        <v>2.2351074277063111E-4</v>
      </c>
      <c r="C44">
        <v>2.5631582229963405E-4</v>
      </c>
      <c r="D44">
        <v>0.872013053136245</v>
      </c>
      <c r="E44">
        <v>0.3840837946752037</v>
      </c>
      <c r="F44">
        <v>-2.814375814059781E-4</v>
      </c>
      <c r="G44">
        <v>7.2845906694724038E-4</v>
      </c>
      <c r="H44">
        <v>-2.814375814059781E-4</v>
      </c>
      <c r="I44">
        <v>7.2845906694724038E-4</v>
      </c>
      <c r="K44" t="s">
        <v>156</v>
      </c>
      <c r="L44">
        <v>4.5812304565764168E-4</v>
      </c>
      <c r="M44">
        <v>2.2590007691128248E-4</v>
      </c>
      <c r="N44">
        <v>2.0279897728302232</v>
      </c>
      <c r="O44">
        <v>4.3684867075312224E-2</v>
      </c>
      <c r="P44">
        <v>1.3084792021503678E-5</v>
      </c>
      <c r="Q44">
        <v>9.0316129929377963E-4</v>
      </c>
      <c r="R44">
        <v>1.3084792021503678E-5</v>
      </c>
      <c r="S44">
        <v>9.0316129929377963E-4</v>
      </c>
    </row>
    <row r="45" spans="1:19" ht="15" thickBot="1" x14ac:dyDescent="0.4">
      <c r="A45" s="14" t="s">
        <v>157</v>
      </c>
      <c r="B45" s="14">
        <v>7.9819499205286022E-4</v>
      </c>
      <c r="C45" s="14">
        <v>1.9926552567657089E-4</v>
      </c>
      <c r="D45" s="14">
        <v>4.0056853253603713</v>
      </c>
      <c r="E45" s="14">
        <v>8.2804924151962803E-5</v>
      </c>
      <c r="F45" s="14">
        <v>4.0563712202433007E-4</v>
      </c>
      <c r="G45" s="14">
        <v>1.1907528620813904E-3</v>
      </c>
      <c r="H45" s="14">
        <v>4.0563712202433007E-4</v>
      </c>
      <c r="I45" s="14">
        <v>1.1907528620813904E-3</v>
      </c>
      <c r="K45" s="14" t="s">
        <v>157</v>
      </c>
      <c r="L45" s="14">
        <v>2.663474771690462E-4</v>
      </c>
      <c r="M45" s="14">
        <v>2.1537840556537163E-4</v>
      </c>
      <c r="N45" s="14">
        <v>1.2366489410573913</v>
      </c>
      <c r="O45" s="14">
        <v>0.21744668366275083</v>
      </c>
      <c r="P45" s="14">
        <v>-1.5796238050927843E-4</v>
      </c>
      <c r="Q45" s="14">
        <v>6.9065733484737087E-4</v>
      </c>
      <c r="R45" s="14">
        <v>-1.5796238050927843E-4</v>
      </c>
      <c r="S45" s="14">
        <v>6.9065733484737087E-4</v>
      </c>
    </row>
    <row r="49" spans="1:16" x14ac:dyDescent="0.35">
      <c r="A49" s="23" t="s">
        <v>206</v>
      </c>
    </row>
    <row r="50" spans="1:16" x14ac:dyDescent="0.35">
      <c r="A50" s="23" t="s">
        <v>203</v>
      </c>
      <c r="K50" s="23" t="s">
        <v>204</v>
      </c>
    </row>
    <row r="51" spans="1:16" x14ac:dyDescent="0.35">
      <c r="A51" t="s">
        <v>179</v>
      </c>
      <c r="K51" t="s">
        <v>179</v>
      </c>
    </row>
    <row r="52" spans="1:16" ht="15" thickBot="1" x14ac:dyDescent="0.4"/>
    <row r="53" spans="1:16" x14ac:dyDescent="0.35">
      <c r="A53" s="16" t="s">
        <v>180</v>
      </c>
      <c r="B53" s="16"/>
      <c r="K53" s="16" t="s">
        <v>180</v>
      </c>
      <c r="L53" s="16"/>
    </row>
    <row r="54" spans="1:16" x14ac:dyDescent="0.35">
      <c r="A54" t="s">
        <v>181</v>
      </c>
      <c r="B54">
        <v>0.99111026834176552</v>
      </c>
      <c r="K54" t="s">
        <v>181</v>
      </c>
      <c r="L54">
        <v>0.99076131692920444</v>
      </c>
    </row>
    <row r="55" spans="1:16" x14ac:dyDescent="0.35">
      <c r="A55" t="s">
        <v>182</v>
      </c>
      <c r="B55">
        <v>0.98229956401248641</v>
      </c>
      <c r="K55" t="s">
        <v>182</v>
      </c>
      <c r="L55">
        <v>0.98160798712329145</v>
      </c>
    </row>
    <row r="56" spans="1:16" x14ac:dyDescent="0.35">
      <c r="A56" t="s">
        <v>183</v>
      </c>
      <c r="B56">
        <v>0.98199955662286753</v>
      </c>
      <c r="K56" t="s">
        <v>183</v>
      </c>
      <c r="L56">
        <v>0.9812949315849645</v>
      </c>
    </row>
    <row r="57" spans="1:16" x14ac:dyDescent="0.35">
      <c r="A57" t="s">
        <v>184</v>
      </c>
      <c r="B57">
        <v>2.45684125190377E-3</v>
      </c>
      <c r="K57" t="s">
        <v>184</v>
      </c>
      <c r="L57">
        <v>2.2679036919025313E-3</v>
      </c>
    </row>
    <row r="58" spans="1:16" ht="15" thickBot="1" x14ac:dyDescent="0.4">
      <c r="A58" s="14" t="s">
        <v>185</v>
      </c>
      <c r="B58" s="14">
        <v>241</v>
      </c>
      <c r="K58" s="14" t="s">
        <v>185</v>
      </c>
      <c r="L58" s="14">
        <v>240</v>
      </c>
    </row>
    <row r="60" spans="1:16" ht="15" thickBot="1" x14ac:dyDescent="0.4">
      <c r="A60" t="s">
        <v>186</v>
      </c>
      <c r="K60" t="s">
        <v>186</v>
      </c>
    </row>
    <row r="61" spans="1:16" x14ac:dyDescent="0.35">
      <c r="A61" s="15"/>
      <c r="B61" s="15" t="s">
        <v>191</v>
      </c>
      <c r="C61" s="15" t="s">
        <v>192</v>
      </c>
      <c r="D61" s="15" t="s">
        <v>193</v>
      </c>
      <c r="E61" s="15" t="s">
        <v>194</v>
      </c>
      <c r="F61" s="15" t="s">
        <v>195</v>
      </c>
      <c r="K61" s="15"/>
      <c r="L61" s="15" t="s">
        <v>191</v>
      </c>
      <c r="M61" s="15" t="s">
        <v>192</v>
      </c>
      <c r="N61" s="15" t="s">
        <v>193</v>
      </c>
      <c r="O61" s="15" t="s">
        <v>194</v>
      </c>
      <c r="P61" s="15" t="s">
        <v>195</v>
      </c>
    </row>
    <row r="62" spans="1:16" x14ac:dyDescent="0.35">
      <c r="A62" t="s">
        <v>187</v>
      </c>
      <c r="B62">
        <v>4</v>
      </c>
      <c r="C62">
        <v>7.9054424529368006E-2</v>
      </c>
      <c r="D62">
        <v>1.9763606132342001E-2</v>
      </c>
      <c r="E62">
        <v>3274.2512284793625</v>
      </c>
      <c r="F62">
        <v>2.1377868354558088E-205</v>
      </c>
      <c r="K62" t="s">
        <v>187</v>
      </c>
      <c r="L62">
        <v>4</v>
      </c>
      <c r="M62">
        <v>6.4509830299489104E-2</v>
      </c>
      <c r="N62">
        <v>1.6127457574872276E-2</v>
      </c>
      <c r="O62">
        <v>3135.5713825388398</v>
      </c>
      <c r="P62">
        <v>1.4443199818191696E-202</v>
      </c>
    </row>
    <row r="63" spans="1:16" x14ac:dyDescent="0.35">
      <c r="A63" t="s">
        <v>188</v>
      </c>
      <c r="B63">
        <v>236</v>
      </c>
      <c r="C63">
        <v>1.4245122691452358E-3</v>
      </c>
      <c r="D63">
        <v>6.0360689370560837E-6</v>
      </c>
      <c r="K63" t="s">
        <v>188</v>
      </c>
      <c r="L63">
        <v>235</v>
      </c>
      <c r="M63">
        <v>1.208695981600106E-3</v>
      </c>
      <c r="N63">
        <v>5.1433871557451322E-6</v>
      </c>
    </row>
    <row r="64" spans="1:16" ht="15" thickBot="1" x14ac:dyDescent="0.4">
      <c r="A64" s="14" t="s">
        <v>189</v>
      </c>
      <c r="B64" s="14">
        <v>240</v>
      </c>
      <c r="C64" s="14">
        <v>8.0478936798513243E-2</v>
      </c>
      <c r="D64" s="14"/>
      <c r="E64" s="14"/>
      <c r="F64" s="14"/>
      <c r="K64" s="14" t="s">
        <v>189</v>
      </c>
      <c r="L64" s="14">
        <v>239</v>
      </c>
      <c r="M64" s="14">
        <v>6.5718526281089207E-2</v>
      </c>
      <c r="N64" s="14"/>
      <c r="O64" s="14"/>
      <c r="P64" s="14"/>
    </row>
    <row r="65" spans="1:19" ht="15" thickBot="1" x14ac:dyDescent="0.4"/>
    <row r="66" spans="1:19" x14ac:dyDescent="0.35">
      <c r="A66" s="15"/>
      <c r="B66" s="15" t="s">
        <v>196</v>
      </c>
      <c r="C66" s="15" t="s">
        <v>184</v>
      </c>
      <c r="D66" s="15" t="s">
        <v>197</v>
      </c>
      <c r="E66" s="15" t="s">
        <v>198</v>
      </c>
      <c r="F66" s="15" t="s">
        <v>199</v>
      </c>
      <c r="G66" s="15" t="s">
        <v>200</v>
      </c>
      <c r="H66" s="15" t="s">
        <v>201</v>
      </c>
      <c r="I66" s="15" t="s">
        <v>202</v>
      </c>
      <c r="K66" s="15"/>
      <c r="L66" s="15" t="s">
        <v>196</v>
      </c>
      <c r="M66" s="15" t="s">
        <v>184</v>
      </c>
      <c r="N66" s="15" t="s">
        <v>197</v>
      </c>
      <c r="O66" s="15" t="s">
        <v>198</v>
      </c>
      <c r="P66" s="15" t="s">
        <v>199</v>
      </c>
      <c r="Q66" s="15" t="s">
        <v>200</v>
      </c>
      <c r="R66" s="15" t="s">
        <v>201</v>
      </c>
      <c r="S66" s="15" t="s">
        <v>202</v>
      </c>
    </row>
    <row r="67" spans="1:19" x14ac:dyDescent="0.35">
      <c r="A67" t="s">
        <v>190</v>
      </c>
      <c r="B67">
        <v>-5.2368513141563908E-4</v>
      </c>
      <c r="C67">
        <v>2.8493292612756646E-4</v>
      </c>
      <c r="D67">
        <v>-1.8379242389880261</v>
      </c>
      <c r="E67">
        <v>6.7330532681161487E-2</v>
      </c>
      <c r="F67">
        <v>-1.0850220445369537E-3</v>
      </c>
      <c r="G67">
        <v>3.7651781705675649E-5</v>
      </c>
      <c r="H67">
        <v>-1.0850220445369537E-3</v>
      </c>
      <c r="I67">
        <v>3.7651781705675649E-5</v>
      </c>
      <c r="K67" t="s">
        <v>190</v>
      </c>
      <c r="L67">
        <v>-7.9486319695981199E-4</v>
      </c>
      <c r="M67">
        <v>2.4855301598055449E-4</v>
      </c>
      <c r="N67">
        <v>-3.1979623897301575</v>
      </c>
      <c r="O67">
        <v>1.5743692806043958E-3</v>
      </c>
      <c r="P67">
        <v>-1.2845399947501875E-3</v>
      </c>
      <c r="Q67">
        <v>-3.0518639916943637E-4</v>
      </c>
      <c r="R67">
        <v>-1.2845399947501875E-3</v>
      </c>
      <c r="S67">
        <v>-3.0518639916943637E-4</v>
      </c>
    </row>
    <row r="68" spans="1:19" x14ac:dyDescent="0.35">
      <c r="A68" t="s">
        <v>178</v>
      </c>
      <c r="B68">
        <v>0.98057223479053501</v>
      </c>
      <c r="C68">
        <v>9.1715860338856536E-3</v>
      </c>
      <c r="D68">
        <v>106.91414016808865</v>
      </c>
      <c r="E68">
        <v>6.6598647015324611E-202</v>
      </c>
      <c r="F68">
        <v>0.96250359715480249</v>
      </c>
      <c r="G68">
        <v>0.99864087242626753</v>
      </c>
      <c r="H68">
        <v>0.96250359715480249</v>
      </c>
      <c r="I68">
        <v>0.99864087242626753</v>
      </c>
      <c r="K68" t="s">
        <v>178</v>
      </c>
      <c r="L68">
        <v>0.9673063327292365</v>
      </c>
      <c r="M68">
        <v>9.0075223252554168E-3</v>
      </c>
      <c r="N68">
        <v>107.38872442392838</v>
      </c>
      <c r="O68">
        <v>1.0376924334699857E-201</v>
      </c>
      <c r="P68">
        <v>0.94956052236014621</v>
      </c>
      <c r="Q68">
        <v>0.98505214309832678</v>
      </c>
      <c r="R68">
        <v>0.94956052236014621</v>
      </c>
      <c r="S68">
        <v>0.98505214309832678</v>
      </c>
    </row>
    <row r="69" spans="1:19" x14ac:dyDescent="0.35">
      <c r="A69" t="s">
        <v>156</v>
      </c>
      <c r="B69">
        <v>1.0506808821321294E-4</v>
      </c>
      <c r="C69">
        <v>2.6570712399624536E-4</v>
      </c>
      <c r="D69">
        <v>0.39542819414468405</v>
      </c>
      <c r="E69">
        <v>0.69288410684169377</v>
      </c>
      <c r="F69">
        <v>-4.1839270940488592E-4</v>
      </c>
      <c r="G69">
        <v>6.2852888583131178E-4</v>
      </c>
      <c r="H69">
        <v>-4.1839270940488592E-4</v>
      </c>
      <c r="I69">
        <v>6.2852888583131178E-4</v>
      </c>
      <c r="K69" t="s">
        <v>156</v>
      </c>
      <c r="L69">
        <v>4.6517217805838013E-4</v>
      </c>
      <c r="M69">
        <v>2.2968188707920878E-4</v>
      </c>
      <c r="N69">
        <v>2.0252889070785085</v>
      </c>
      <c r="O69">
        <v>4.3968297826123909E-2</v>
      </c>
      <c r="P69">
        <v>1.2673581202904155E-5</v>
      </c>
      <c r="Q69">
        <v>9.1767077491385616E-4</v>
      </c>
      <c r="R69">
        <v>1.2673581202904155E-5</v>
      </c>
      <c r="S69">
        <v>9.1767077491385616E-4</v>
      </c>
    </row>
    <row r="70" spans="1:19" x14ac:dyDescent="0.35">
      <c r="A70" t="s">
        <v>157</v>
      </c>
      <c r="B70">
        <v>5.8251805314220165E-4</v>
      </c>
      <c r="C70">
        <v>2.391103433819046E-4</v>
      </c>
      <c r="D70">
        <v>2.4361892710421555</v>
      </c>
      <c r="E70">
        <v>1.5583794384543718E-2</v>
      </c>
      <c r="F70">
        <v>1.1145469141164466E-4</v>
      </c>
      <c r="G70">
        <v>1.0535814148727586E-3</v>
      </c>
      <c r="H70">
        <v>1.1145469141164466E-4</v>
      </c>
      <c r="I70">
        <v>1.0535814148727586E-3</v>
      </c>
      <c r="K70" t="s">
        <v>157</v>
      </c>
      <c r="L70">
        <v>2.7643977735761476E-4</v>
      </c>
      <c r="M70">
        <v>2.2288996359912477E-4</v>
      </c>
      <c r="N70">
        <v>1.2402522432764229</v>
      </c>
      <c r="O70">
        <v>0.21611901130566771</v>
      </c>
      <c r="P70">
        <v>-1.6267798270759267E-4</v>
      </c>
      <c r="Q70">
        <v>7.1555753742282219E-4</v>
      </c>
      <c r="R70">
        <v>-1.6267798270759267E-4</v>
      </c>
      <c r="S70">
        <v>7.1555753742282219E-4</v>
      </c>
    </row>
    <row r="71" spans="1:19" ht="15" thickBot="1" x14ac:dyDescent="0.4">
      <c r="A71" s="14" t="s">
        <v>158</v>
      </c>
      <c r="B71" s="14">
        <v>4.9138148296995444E-4</v>
      </c>
      <c r="C71" s="14">
        <v>3.0342767104914452E-4</v>
      </c>
      <c r="D71" s="14">
        <v>1.6194353048650203</v>
      </c>
      <c r="E71" s="14">
        <v>0.10668914525625972</v>
      </c>
      <c r="F71" s="14">
        <v>-1.0639131407794004E-4</v>
      </c>
      <c r="G71" s="14">
        <v>1.0891542800178489E-3</v>
      </c>
      <c r="H71" s="14">
        <v>-1.0639131407794004E-4</v>
      </c>
      <c r="I71" s="14">
        <v>1.0891542800178489E-3</v>
      </c>
      <c r="K71" s="14" t="s">
        <v>158</v>
      </c>
      <c r="L71" s="14">
        <v>-3.8261553234239627E-5</v>
      </c>
      <c r="M71" s="14">
        <v>2.1112362517883325E-4</v>
      </c>
      <c r="N71" s="14">
        <v>-0.18122819367955623</v>
      </c>
      <c r="O71" s="14">
        <v>0.85634467351652344</v>
      </c>
      <c r="P71" s="14">
        <v>-4.5419833158157893E-4</v>
      </c>
      <c r="Q71" s="14">
        <v>3.7767522511309972E-4</v>
      </c>
      <c r="R71" s="14">
        <v>-4.5419833158157893E-4</v>
      </c>
      <c r="S71" s="14">
        <v>3.7767522511309972E-4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0213-0928-46FA-A4BC-B235141A03ED}">
  <dimension ref="B2:N685"/>
  <sheetViews>
    <sheetView zoomScale="106" workbookViewId="0">
      <selection activeCell="D3" sqref="D3"/>
    </sheetView>
  </sheetViews>
  <sheetFormatPr defaultRowHeight="14.5" x14ac:dyDescent="0.35"/>
  <cols>
    <col min="3" max="3" width="15.81640625" bestFit="1" customWidth="1"/>
    <col min="4" max="4" width="16.453125" bestFit="1" customWidth="1"/>
    <col min="5" max="5" width="12.26953125" bestFit="1" customWidth="1"/>
    <col min="6" max="6" width="14.6328125" bestFit="1" customWidth="1"/>
    <col min="7" max="7" width="15.08984375" bestFit="1" customWidth="1"/>
    <col min="8" max="8" width="18.90625" customWidth="1"/>
    <col min="9" max="9" width="13.6328125" customWidth="1"/>
    <col min="12" max="13" width="11.36328125" bestFit="1" customWidth="1"/>
    <col min="14" max="14" width="11.7265625" bestFit="1" customWidth="1"/>
  </cols>
  <sheetData>
    <row r="2" spans="2:14" x14ac:dyDescent="0.35">
      <c r="B2" s="1" t="s">
        <v>172</v>
      </c>
      <c r="C2" s="1" t="s">
        <v>167</v>
      </c>
      <c r="D2" s="1" t="s">
        <v>159</v>
      </c>
      <c r="E2" s="1" t="s">
        <v>162</v>
      </c>
      <c r="F2" s="1" t="s">
        <v>168</v>
      </c>
      <c r="G2" s="1" t="s">
        <v>163</v>
      </c>
      <c r="H2" s="1" t="s">
        <v>169</v>
      </c>
      <c r="I2" s="1" t="s">
        <v>166</v>
      </c>
      <c r="J2" s="1" t="s">
        <v>170</v>
      </c>
      <c r="K2" s="1" t="s">
        <v>171</v>
      </c>
      <c r="L2" s="1" t="s">
        <v>156</v>
      </c>
      <c r="M2" s="1" t="s">
        <v>157</v>
      </c>
      <c r="N2" s="1" t="s">
        <v>158</v>
      </c>
    </row>
    <row r="3" spans="2:14" x14ac:dyDescent="0.35">
      <c r="B3" s="1" t="s">
        <v>160</v>
      </c>
      <c r="C3">
        <f>GEOMEAN(NAV!E3:E243)-1</f>
        <v>2.0212861198962706E-3</v>
      </c>
      <c r="D3" s="9">
        <f>((1+C3)^240)-1</f>
        <v>0.62355640812034285</v>
      </c>
      <c r="E3">
        <f>AVERAGE(NAV!J3:J243)</f>
        <v>7.028091286307056E-2</v>
      </c>
      <c r="F3">
        <f>GEOMEAN(NAV!H3:H243)-1</f>
        <v>1.9313581099800192E-3</v>
      </c>
      <c r="G3" s="9">
        <f>((1+F3)^240)-1</f>
        <v>0.58895871362678931</v>
      </c>
      <c r="H3">
        <f>_xlfn.STDEV.S(NAV!D3:D243)</f>
        <v>8.4928261107072266E-3</v>
      </c>
      <c r="I3" s="12">
        <f>(1+H3)*SQRT(240)</f>
        <v>15.623503681185685</v>
      </c>
      <c r="J3" s="9">
        <f>D3-E3</f>
        <v>0.55327549525727227</v>
      </c>
      <c r="K3" s="9">
        <f>G3-E3</f>
        <v>0.51867780076371872</v>
      </c>
      <c r="L3">
        <f>AVERAGE(NAV!R3:R243)</f>
        <v>1.7226038314611114E-2</v>
      </c>
      <c r="M3">
        <f>AVERAGE(NAV!S3:S243)</f>
        <v>0.1440159597298383</v>
      </c>
      <c r="N3">
        <f>AVERAGE(NAV!T3:T243)</f>
        <v>9.8979262282045621E-2</v>
      </c>
    </row>
    <row r="4" spans="2:14" x14ac:dyDescent="0.35">
      <c r="B4" s="1" t="s">
        <v>161</v>
      </c>
      <c r="C4">
        <f>GEOMEAN(NAV!E244:E487)-1</f>
        <v>-1.4817129638799997E-4</v>
      </c>
      <c r="D4" s="9">
        <f>((1+C4)^240)-1</f>
        <v>-3.49387864856604E-2</v>
      </c>
      <c r="E4">
        <f>AVERAGE(NAV!J244:J487)</f>
        <v>6.4267254098360635E-2</v>
      </c>
      <c r="F4">
        <f>GEOMEAN(NAV!H244:H487)-1</f>
        <v>-2.7450908257509177E-5</v>
      </c>
      <c r="G4" s="9">
        <f>((1+F4)^240)-1</f>
        <v>-6.5666530893000452E-3</v>
      </c>
      <c r="H4">
        <f>_xlfn.STDEV.S(NAV!D244:D487)</f>
        <v>1.0045629628644775E-2</v>
      </c>
      <c r="I4" s="9">
        <f>(1+H4)*SQRT(240)</f>
        <v>15.647559609845306</v>
      </c>
      <c r="J4" s="9">
        <f t="shared" ref="J4" si="0">D4-E4</f>
        <v>-9.9206040584021035E-2</v>
      </c>
      <c r="K4" s="9">
        <f t="shared" ref="K4" si="1">G4-E4</f>
        <v>-7.083390718766068E-2</v>
      </c>
      <c r="L4">
        <f>AVERAGE(NAV!R244:R487)</f>
        <v>-3.6879506576194933E-3</v>
      </c>
      <c r="M4">
        <f>AVERAGE(NAV!S244:S487)</f>
        <v>4.1483231766720405E-2</v>
      </c>
      <c r="N4">
        <f>AVERAGE(NAV!T244:T487)</f>
        <v>-3.5162002246879084E-2</v>
      </c>
    </row>
    <row r="5" spans="2:14" x14ac:dyDescent="0.35">
      <c r="D5" s="6"/>
    </row>
    <row r="7" spans="2:14" x14ac:dyDescent="0.35">
      <c r="D7" s="6"/>
    </row>
    <row r="8" spans="2:14" x14ac:dyDescent="0.35">
      <c r="B8" s="1" t="s">
        <v>155</v>
      </c>
      <c r="C8" s="10">
        <f>SLOPE(NAV!D3:D487,NAV!G3:G487)</f>
        <v>0.95912133428045387</v>
      </c>
    </row>
    <row r="9" spans="2:14" x14ac:dyDescent="0.35">
      <c r="C9" s="10"/>
      <c r="D9" s="6"/>
    </row>
    <row r="10" spans="2:14" x14ac:dyDescent="0.35">
      <c r="C10" s="1" t="s">
        <v>208</v>
      </c>
      <c r="D10" s="11" t="s">
        <v>205</v>
      </c>
      <c r="E10" s="1" t="s">
        <v>206</v>
      </c>
      <c r="F10" s="1" t="s">
        <v>175</v>
      </c>
      <c r="G10" s="1" t="s">
        <v>207</v>
      </c>
      <c r="H10" s="1" t="s">
        <v>209</v>
      </c>
      <c r="I10" s="1" t="s">
        <v>210</v>
      </c>
      <c r="J10" s="1"/>
    </row>
    <row r="11" spans="2:14" x14ac:dyDescent="0.35">
      <c r="B11" s="1" t="s">
        <v>203</v>
      </c>
      <c r="C11">
        <f>Regressions!B19+(Regressions!B20*Ratios!K3)</f>
        <v>0.51397520932769936</v>
      </c>
      <c r="D11">
        <f>Regressions!B42+(Regressions!B43*Ratios!K3)+(Regressions!B45*M3)+(Regressions!B44*L3)</f>
        <v>0.50908252784469554</v>
      </c>
      <c r="E11">
        <f>Regressions!B67+(Regressions!B68*Ratios!K3)+(Regressions!B70*Ratios!M3)+(Regressions!B69*Ratios!L3)+(Regressions!B71*Ratios!N3)</f>
        <v>0.50821170347978384</v>
      </c>
      <c r="F11">
        <f>J3/I3</f>
        <v>3.5413023003511311E-2</v>
      </c>
      <c r="G11">
        <f>J3/C8</f>
        <v>0.57685662437312712</v>
      </c>
      <c r="H11" s="13">
        <f>_xlfn.STDEV.S(NAV!M4:M243)</f>
        <v>8.4260696512311224E-3</v>
      </c>
      <c r="I11">
        <f>J3/H11</f>
        <v>65.66234533516274</v>
      </c>
    </row>
    <row r="12" spans="2:14" x14ac:dyDescent="0.35">
      <c r="B12" s="1" t="s">
        <v>204</v>
      </c>
      <c r="C12">
        <f>Regressions!L19+Regressions!L20*(Ratios!K4)</f>
        <v>-6.9518313754407229E-2</v>
      </c>
      <c r="D12">
        <f>Regressions!L42+(Regressions!L43*Ratios!K4)+(Regressions!L45*M4)+(Regressions!L44*L4)</f>
        <v>-6.9290980808259656E-2</v>
      </c>
      <c r="E12">
        <f>Regressions!L67+(Regressions!L68*Ratios!K4)+(Regressions!L70*Ratios!M4)+(Regressions!L69*Ratios!L4)+(Regressions!L71*Ratios!N4)</f>
        <v>-6.93018527554045E-2</v>
      </c>
      <c r="F12">
        <f>J4/I4</f>
        <v>-6.340032762783116E-3</v>
      </c>
      <c r="G12">
        <f>J4/C8</f>
        <v>-0.1034342966194645</v>
      </c>
      <c r="H12">
        <f>_xlfn.STDEV.S(NAV!M244:M487)</f>
        <v>7.2276605630566268E-3</v>
      </c>
      <c r="I12">
        <f>J4/H12</f>
        <v>-13.725885397980855</v>
      </c>
    </row>
    <row r="13" spans="2:14" x14ac:dyDescent="0.35">
      <c r="B13" s="1"/>
      <c r="D13" s="6"/>
    </row>
    <row r="14" spans="2:14" x14ac:dyDescent="0.35">
      <c r="D14" s="6"/>
    </row>
    <row r="16" spans="2:14" x14ac:dyDescent="0.35">
      <c r="D16" s="6"/>
    </row>
    <row r="17" spans="4:4" x14ac:dyDescent="0.35">
      <c r="D17" s="6"/>
    </row>
    <row r="18" spans="4:4" x14ac:dyDescent="0.35">
      <c r="D18" s="6"/>
    </row>
    <row r="19" spans="4:4" x14ac:dyDescent="0.35">
      <c r="D19" s="6"/>
    </row>
    <row r="20" spans="4:4" x14ac:dyDescent="0.35">
      <c r="D20" s="6"/>
    </row>
    <row r="21" spans="4:4" x14ac:dyDescent="0.35">
      <c r="D21" s="6"/>
    </row>
    <row r="22" spans="4:4" x14ac:dyDescent="0.35">
      <c r="D22" s="6"/>
    </row>
    <row r="23" spans="4:4" x14ac:dyDescent="0.35">
      <c r="D23" s="6"/>
    </row>
    <row r="24" spans="4:4" x14ac:dyDescent="0.35">
      <c r="D24" s="6"/>
    </row>
    <row r="25" spans="4:4" x14ac:dyDescent="0.35">
      <c r="D25" s="6"/>
    </row>
    <row r="26" spans="4:4" x14ac:dyDescent="0.35">
      <c r="D26" s="6"/>
    </row>
    <row r="27" spans="4:4" x14ac:dyDescent="0.35">
      <c r="D27" s="6"/>
    </row>
    <row r="28" spans="4:4" x14ac:dyDescent="0.35">
      <c r="D28" s="6"/>
    </row>
    <row r="29" spans="4:4" x14ac:dyDescent="0.35">
      <c r="D29" s="6"/>
    </row>
    <row r="30" spans="4:4" x14ac:dyDescent="0.35">
      <c r="D30" s="6"/>
    </row>
    <row r="31" spans="4:4" x14ac:dyDescent="0.35">
      <c r="D31" s="6"/>
    </row>
    <row r="32" spans="4:4" x14ac:dyDescent="0.35">
      <c r="D32" s="6"/>
    </row>
    <row r="33" spans="4:4" x14ac:dyDescent="0.35">
      <c r="D33" s="6"/>
    </row>
    <row r="34" spans="4:4" x14ac:dyDescent="0.35">
      <c r="D34" s="6"/>
    </row>
    <row r="35" spans="4:4" x14ac:dyDescent="0.35">
      <c r="D35" s="6"/>
    </row>
    <row r="36" spans="4:4" x14ac:dyDescent="0.35">
      <c r="D36" s="6"/>
    </row>
    <row r="37" spans="4:4" x14ac:dyDescent="0.35">
      <c r="D37" s="6"/>
    </row>
    <row r="38" spans="4:4" x14ac:dyDescent="0.35">
      <c r="D38" s="6"/>
    </row>
    <row r="39" spans="4:4" x14ac:dyDescent="0.35">
      <c r="D39" s="6"/>
    </row>
    <row r="40" spans="4:4" x14ac:dyDescent="0.35">
      <c r="D40" s="6"/>
    </row>
    <row r="41" spans="4:4" x14ac:dyDescent="0.35">
      <c r="D41" s="6"/>
    </row>
    <row r="42" spans="4:4" x14ac:dyDescent="0.35">
      <c r="D42" s="6"/>
    </row>
    <row r="43" spans="4:4" x14ac:dyDescent="0.35">
      <c r="D43" s="6"/>
    </row>
    <row r="44" spans="4:4" x14ac:dyDescent="0.35">
      <c r="D44" s="6"/>
    </row>
    <row r="45" spans="4:4" x14ac:dyDescent="0.35">
      <c r="D45" s="6"/>
    </row>
    <row r="46" spans="4:4" x14ac:dyDescent="0.35">
      <c r="D46" s="6"/>
    </row>
    <row r="47" spans="4:4" x14ac:dyDescent="0.35">
      <c r="D47" s="6"/>
    </row>
    <row r="48" spans="4:4" x14ac:dyDescent="0.35">
      <c r="D48" s="6"/>
    </row>
    <row r="49" spans="4:4" x14ac:dyDescent="0.35">
      <c r="D49" s="6"/>
    </row>
    <row r="50" spans="4:4" x14ac:dyDescent="0.35">
      <c r="D50" s="6"/>
    </row>
    <row r="51" spans="4:4" x14ac:dyDescent="0.35">
      <c r="D51" s="6"/>
    </row>
    <row r="52" spans="4:4" x14ac:dyDescent="0.35">
      <c r="D52" s="6"/>
    </row>
    <row r="53" spans="4:4" x14ac:dyDescent="0.35">
      <c r="D53" s="6"/>
    </row>
    <row r="54" spans="4:4" x14ac:dyDescent="0.35">
      <c r="D54" s="6"/>
    </row>
    <row r="55" spans="4:4" x14ac:dyDescent="0.35">
      <c r="D55" s="6"/>
    </row>
    <row r="56" spans="4:4" x14ac:dyDescent="0.35">
      <c r="D56" s="6"/>
    </row>
    <row r="57" spans="4:4" x14ac:dyDescent="0.35">
      <c r="D57" s="6"/>
    </row>
    <row r="58" spans="4:4" x14ac:dyDescent="0.35">
      <c r="D58" s="6"/>
    </row>
    <row r="59" spans="4:4" x14ac:dyDescent="0.35">
      <c r="D59" s="6"/>
    </row>
    <row r="60" spans="4:4" x14ac:dyDescent="0.35">
      <c r="D60" s="6"/>
    </row>
    <row r="61" spans="4:4" x14ac:dyDescent="0.35">
      <c r="D61" s="6"/>
    </row>
    <row r="62" spans="4:4" x14ac:dyDescent="0.35">
      <c r="D62" s="6"/>
    </row>
    <row r="63" spans="4:4" x14ac:dyDescent="0.35">
      <c r="D63" s="6"/>
    </row>
    <row r="64" spans="4:4" x14ac:dyDescent="0.35">
      <c r="D64" s="6"/>
    </row>
    <row r="65" spans="4:4" x14ac:dyDescent="0.35">
      <c r="D65" s="6"/>
    </row>
    <row r="66" spans="4:4" x14ac:dyDescent="0.35">
      <c r="D66" s="6"/>
    </row>
    <row r="67" spans="4:4" x14ac:dyDescent="0.35">
      <c r="D67" s="6"/>
    </row>
    <row r="68" spans="4:4" x14ac:dyDescent="0.35">
      <c r="D68" s="6"/>
    </row>
    <row r="69" spans="4:4" x14ac:dyDescent="0.35">
      <c r="D69" s="6"/>
    </row>
    <row r="70" spans="4:4" x14ac:dyDescent="0.35">
      <c r="D70" s="6"/>
    </row>
    <row r="71" spans="4:4" x14ac:dyDescent="0.35">
      <c r="D71" s="6"/>
    </row>
    <row r="72" spans="4:4" x14ac:dyDescent="0.35">
      <c r="D72" s="6"/>
    </row>
    <row r="73" spans="4:4" x14ac:dyDescent="0.35">
      <c r="D73" s="6"/>
    </row>
    <row r="74" spans="4:4" x14ac:dyDescent="0.35">
      <c r="D74" s="6"/>
    </row>
    <row r="75" spans="4:4" x14ac:dyDescent="0.35">
      <c r="D75" s="6"/>
    </row>
    <row r="76" spans="4:4" x14ac:dyDescent="0.35">
      <c r="D76" s="6"/>
    </row>
    <row r="77" spans="4:4" x14ac:dyDescent="0.35">
      <c r="D77" s="6"/>
    </row>
    <row r="78" spans="4:4" x14ac:dyDescent="0.35">
      <c r="D78" s="6"/>
    </row>
    <row r="79" spans="4:4" x14ac:dyDescent="0.35">
      <c r="D79" s="6"/>
    </row>
    <row r="80" spans="4:4" x14ac:dyDescent="0.35">
      <c r="D80" s="6"/>
    </row>
    <row r="81" spans="4:4" x14ac:dyDescent="0.35">
      <c r="D81" s="6"/>
    </row>
    <row r="82" spans="4:4" x14ac:dyDescent="0.35">
      <c r="D82" s="6"/>
    </row>
    <row r="83" spans="4:4" x14ac:dyDescent="0.35">
      <c r="D83" s="6"/>
    </row>
    <row r="84" spans="4:4" x14ac:dyDescent="0.35">
      <c r="D84" s="6"/>
    </row>
    <row r="85" spans="4:4" x14ac:dyDescent="0.35">
      <c r="D85" s="6"/>
    </row>
    <row r="86" spans="4:4" x14ac:dyDescent="0.35">
      <c r="D86" s="6"/>
    </row>
    <row r="87" spans="4:4" x14ac:dyDescent="0.35">
      <c r="D87" s="6"/>
    </row>
    <row r="88" spans="4:4" x14ac:dyDescent="0.35">
      <c r="D88" s="6"/>
    </row>
    <row r="89" spans="4:4" x14ac:dyDescent="0.35">
      <c r="D89" s="6"/>
    </row>
    <row r="90" spans="4:4" x14ac:dyDescent="0.35">
      <c r="D90" s="6"/>
    </row>
    <row r="91" spans="4:4" x14ac:dyDescent="0.35">
      <c r="D91" s="6"/>
    </row>
    <row r="92" spans="4:4" x14ac:dyDescent="0.35">
      <c r="D92" s="6"/>
    </row>
    <row r="93" spans="4:4" x14ac:dyDescent="0.35">
      <c r="D93" s="6"/>
    </row>
    <row r="94" spans="4:4" x14ac:dyDescent="0.35">
      <c r="D94" s="6"/>
    </row>
    <row r="95" spans="4:4" x14ac:dyDescent="0.35">
      <c r="D95" s="6"/>
    </row>
    <row r="96" spans="4:4" x14ac:dyDescent="0.35">
      <c r="D96" s="6"/>
    </row>
    <row r="97" spans="4:4" x14ac:dyDescent="0.35">
      <c r="D97" s="6"/>
    </row>
    <row r="98" spans="4:4" x14ac:dyDescent="0.35">
      <c r="D98" s="6"/>
    </row>
    <row r="99" spans="4:4" x14ac:dyDescent="0.35">
      <c r="D99" s="6"/>
    </row>
    <row r="100" spans="4:4" x14ac:dyDescent="0.35">
      <c r="D100" s="6"/>
    </row>
    <row r="101" spans="4:4" x14ac:dyDescent="0.35">
      <c r="D101" s="6"/>
    </row>
    <row r="102" spans="4:4" x14ac:dyDescent="0.35">
      <c r="D102" s="6"/>
    </row>
    <row r="103" spans="4:4" x14ac:dyDescent="0.35">
      <c r="D103" s="6"/>
    </row>
    <row r="104" spans="4:4" x14ac:dyDescent="0.35">
      <c r="D104" s="6"/>
    </row>
    <row r="105" spans="4:4" x14ac:dyDescent="0.35">
      <c r="D105" s="6"/>
    </row>
    <row r="106" spans="4:4" x14ac:dyDescent="0.35">
      <c r="D106" s="6"/>
    </row>
    <row r="107" spans="4:4" x14ac:dyDescent="0.35">
      <c r="D107" s="6"/>
    </row>
    <row r="108" spans="4:4" x14ac:dyDescent="0.35">
      <c r="D108" s="6"/>
    </row>
    <row r="109" spans="4:4" x14ac:dyDescent="0.35">
      <c r="D109" s="6"/>
    </row>
    <row r="110" spans="4:4" x14ac:dyDescent="0.35">
      <c r="D110" s="6"/>
    </row>
    <row r="111" spans="4:4" x14ac:dyDescent="0.35">
      <c r="D111" s="6"/>
    </row>
    <row r="112" spans="4:4" x14ac:dyDescent="0.35">
      <c r="D112" s="6"/>
    </row>
    <row r="113" spans="4:4" x14ac:dyDescent="0.35">
      <c r="D113" s="6"/>
    </row>
    <row r="114" spans="4:4" x14ac:dyDescent="0.35">
      <c r="D114" s="6"/>
    </row>
    <row r="115" spans="4:4" x14ac:dyDescent="0.35">
      <c r="D115" s="6"/>
    </row>
    <row r="116" spans="4:4" x14ac:dyDescent="0.35">
      <c r="D116" s="6"/>
    </row>
    <row r="117" spans="4:4" x14ac:dyDescent="0.35">
      <c r="D117" s="6"/>
    </row>
    <row r="118" spans="4:4" x14ac:dyDescent="0.35">
      <c r="D118" s="6"/>
    </row>
    <row r="119" spans="4:4" x14ac:dyDescent="0.35">
      <c r="D119" s="6"/>
    </row>
    <row r="120" spans="4:4" x14ac:dyDescent="0.35">
      <c r="D120" s="6"/>
    </row>
    <row r="121" spans="4:4" x14ac:dyDescent="0.35">
      <c r="D121" s="6"/>
    </row>
    <row r="122" spans="4:4" x14ac:dyDescent="0.35">
      <c r="D122" s="6"/>
    </row>
    <row r="123" spans="4:4" x14ac:dyDescent="0.35">
      <c r="D123" s="6"/>
    </row>
    <row r="124" spans="4:4" x14ac:dyDescent="0.35">
      <c r="D124" s="6"/>
    </row>
    <row r="125" spans="4:4" x14ac:dyDescent="0.35">
      <c r="D125" s="6"/>
    </row>
    <row r="126" spans="4:4" x14ac:dyDescent="0.35">
      <c r="D126" s="6"/>
    </row>
    <row r="127" spans="4:4" x14ac:dyDescent="0.35">
      <c r="D127" s="6"/>
    </row>
    <row r="128" spans="4:4" x14ac:dyDescent="0.35">
      <c r="D128" s="6"/>
    </row>
    <row r="129" spans="4:4" x14ac:dyDescent="0.35">
      <c r="D129" s="6"/>
    </row>
    <row r="130" spans="4:4" x14ac:dyDescent="0.35">
      <c r="D130" s="6"/>
    </row>
    <row r="131" spans="4:4" x14ac:dyDescent="0.35">
      <c r="D131" s="6"/>
    </row>
    <row r="132" spans="4:4" x14ac:dyDescent="0.35">
      <c r="D132" s="6"/>
    </row>
    <row r="133" spans="4:4" x14ac:dyDescent="0.35">
      <c r="D133" s="6"/>
    </row>
    <row r="134" spans="4:4" x14ac:dyDescent="0.35">
      <c r="D134" s="6"/>
    </row>
    <row r="135" spans="4:4" x14ac:dyDescent="0.35">
      <c r="D135" s="6"/>
    </row>
    <row r="136" spans="4:4" x14ac:dyDescent="0.35">
      <c r="D136" s="6"/>
    </row>
    <row r="137" spans="4:4" x14ac:dyDescent="0.35">
      <c r="D137" s="6"/>
    </row>
    <row r="138" spans="4:4" x14ac:dyDescent="0.35">
      <c r="D138" s="6"/>
    </row>
    <row r="139" spans="4:4" x14ac:dyDescent="0.35">
      <c r="D139" s="6"/>
    </row>
    <row r="140" spans="4:4" x14ac:dyDescent="0.35">
      <c r="D140" s="6"/>
    </row>
    <row r="141" spans="4:4" x14ac:dyDescent="0.35">
      <c r="D141" s="6"/>
    </row>
    <row r="142" spans="4:4" x14ac:dyDescent="0.35">
      <c r="D142" s="6"/>
    </row>
    <row r="143" spans="4:4" x14ac:dyDescent="0.35">
      <c r="D143" s="6"/>
    </row>
    <row r="144" spans="4:4" x14ac:dyDescent="0.35">
      <c r="D144" s="6"/>
    </row>
    <row r="145" spans="4:4" x14ac:dyDescent="0.35">
      <c r="D145" s="6"/>
    </row>
    <row r="146" spans="4:4" x14ac:dyDescent="0.35">
      <c r="D146" s="6"/>
    </row>
    <row r="147" spans="4:4" x14ac:dyDescent="0.35">
      <c r="D147" s="6"/>
    </row>
    <row r="148" spans="4:4" x14ac:dyDescent="0.35">
      <c r="D148" s="6"/>
    </row>
    <row r="149" spans="4:4" x14ac:dyDescent="0.35">
      <c r="D149" s="6"/>
    </row>
    <row r="150" spans="4:4" x14ac:dyDescent="0.35">
      <c r="D150" s="6"/>
    </row>
    <row r="151" spans="4:4" x14ac:dyDescent="0.35">
      <c r="D151" s="6"/>
    </row>
    <row r="152" spans="4:4" x14ac:dyDescent="0.35">
      <c r="D152" s="6"/>
    </row>
    <row r="153" spans="4:4" x14ac:dyDescent="0.35">
      <c r="D153" s="6"/>
    </row>
    <row r="154" spans="4:4" x14ac:dyDescent="0.35">
      <c r="D154" s="6"/>
    </row>
    <row r="155" spans="4:4" x14ac:dyDescent="0.35">
      <c r="D155" s="6"/>
    </row>
    <row r="156" spans="4:4" x14ac:dyDescent="0.35">
      <c r="D156" s="6"/>
    </row>
    <row r="157" spans="4:4" x14ac:dyDescent="0.35">
      <c r="D157" s="6"/>
    </row>
    <row r="158" spans="4:4" x14ac:dyDescent="0.35">
      <c r="D158" s="6"/>
    </row>
    <row r="159" spans="4:4" x14ac:dyDescent="0.35">
      <c r="D159" s="6"/>
    </row>
    <row r="160" spans="4:4" x14ac:dyDescent="0.35">
      <c r="D160" s="6"/>
    </row>
    <row r="161" spans="4:4" x14ac:dyDescent="0.35">
      <c r="D161" s="6"/>
    </row>
    <row r="162" spans="4:4" x14ac:dyDescent="0.35">
      <c r="D162" s="6"/>
    </row>
    <row r="163" spans="4:4" x14ac:dyDescent="0.35">
      <c r="D163" s="6"/>
    </row>
    <row r="164" spans="4:4" x14ac:dyDescent="0.35">
      <c r="D164" s="6"/>
    </row>
    <row r="165" spans="4:4" x14ac:dyDescent="0.35">
      <c r="D165" s="6"/>
    </row>
    <row r="166" spans="4:4" x14ac:dyDescent="0.35">
      <c r="D166" s="6"/>
    </row>
    <row r="167" spans="4:4" x14ac:dyDescent="0.35">
      <c r="D167" s="6"/>
    </row>
    <row r="168" spans="4:4" x14ac:dyDescent="0.35">
      <c r="D168" s="6"/>
    </row>
    <row r="169" spans="4:4" x14ac:dyDescent="0.35">
      <c r="D169" s="6"/>
    </row>
    <row r="170" spans="4:4" x14ac:dyDescent="0.35">
      <c r="D170" s="6"/>
    </row>
    <row r="171" spans="4:4" x14ac:dyDescent="0.35">
      <c r="D171" s="6"/>
    </row>
    <row r="172" spans="4:4" x14ac:dyDescent="0.35">
      <c r="D172" s="6"/>
    </row>
    <row r="173" spans="4:4" x14ac:dyDescent="0.35">
      <c r="D173" s="6"/>
    </row>
    <row r="174" spans="4:4" x14ac:dyDescent="0.35">
      <c r="D174" s="6"/>
    </row>
    <row r="175" spans="4:4" x14ac:dyDescent="0.35">
      <c r="D175" s="6"/>
    </row>
    <row r="176" spans="4:4" x14ac:dyDescent="0.35">
      <c r="D176" s="6"/>
    </row>
    <row r="177" spans="4:4" x14ac:dyDescent="0.35">
      <c r="D177" s="6"/>
    </row>
    <row r="178" spans="4:4" x14ac:dyDescent="0.35">
      <c r="D178" s="6"/>
    </row>
    <row r="179" spans="4:4" x14ac:dyDescent="0.35">
      <c r="D179" s="6"/>
    </row>
    <row r="180" spans="4:4" x14ac:dyDescent="0.35">
      <c r="D180" s="6"/>
    </row>
    <row r="181" spans="4:4" x14ac:dyDescent="0.35">
      <c r="D181" s="6"/>
    </row>
    <row r="182" spans="4:4" x14ac:dyDescent="0.35">
      <c r="D182" s="6"/>
    </row>
    <row r="183" spans="4:4" x14ac:dyDescent="0.35">
      <c r="D183" s="6"/>
    </row>
    <row r="184" spans="4:4" x14ac:dyDescent="0.35">
      <c r="D184" s="6"/>
    </row>
    <row r="185" spans="4:4" x14ac:dyDescent="0.35">
      <c r="D185" s="6"/>
    </row>
    <row r="186" spans="4:4" x14ac:dyDescent="0.35">
      <c r="D186" s="6"/>
    </row>
    <row r="187" spans="4:4" x14ac:dyDescent="0.35">
      <c r="D187" s="6"/>
    </row>
    <row r="188" spans="4:4" x14ac:dyDescent="0.35">
      <c r="D188" s="6"/>
    </row>
    <row r="189" spans="4:4" x14ac:dyDescent="0.35">
      <c r="D189" s="6"/>
    </row>
    <row r="190" spans="4:4" x14ac:dyDescent="0.35">
      <c r="D190" s="6"/>
    </row>
    <row r="191" spans="4:4" x14ac:dyDescent="0.35">
      <c r="D191" s="6"/>
    </row>
    <row r="192" spans="4:4" x14ac:dyDescent="0.35">
      <c r="D192" s="6"/>
    </row>
    <row r="193" spans="4:4" x14ac:dyDescent="0.35">
      <c r="D193" s="6"/>
    </row>
    <row r="194" spans="4:4" x14ac:dyDescent="0.35">
      <c r="D194" s="6"/>
    </row>
    <row r="195" spans="4:4" x14ac:dyDescent="0.35">
      <c r="D195" s="6"/>
    </row>
    <row r="196" spans="4:4" x14ac:dyDescent="0.35">
      <c r="D196" s="6"/>
    </row>
    <row r="197" spans="4:4" x14ac:dyDescent="0.35">
      <c r="D197" s="6"/>
    </row>
    <row r="198" spans="4:4" x14ac:dyDescent="0.35">
      <c r="D198" s="6"/>
    </row>
    <row r="199" spans="4:4" x14ac:dyDescent="0.35">
      <c r="D199" s="6"/>
    </row>
    <row r="200" spans="4:4" x14ac:dyDescent="0.35">
      <c r="D200" s="6"/>
    </row>
    <row r="201" spans="4:4" x14ac:dyDescent="0.35">
      <c r="D201" s="6"/>
    </row>
    <row r="202" spans="4:4" x14ac:dyDescent="0.35">
      <c r="D202" s="6"/>
    </row>
    <row r="203" spans="4:4" x14ac:dyDescent="0.35">
      <c r="D203" s="6"/>
    </row>
    <row r="204" spans="4:4" x14ac:dyDescent="0.35">
      <c r="D204" s="6"/>
    </row>
    <row r="205" spans="4:4" x14ac:dyDescent="0.35">
      <c r="D205" s="6"/>
    </row>
    <row r="206" spans="4:4" x14ac:dyDescent="0.35">
      <c r="D206" s="6"/>
    </row>
    <row r="207" spans="4:4" x14ac:dyDescent="0.35">
      <c r="D207" s="6"/>
    </row>
    <row r="208" spans="4:4" x14ac:dyDescent="0.35">
      <c r="D208" s="6"/>
    </row>
    <row r="209" spans="4:4" x14ac:dyDescent="0.35">
      <c r="D209" s="6"/>
    </row>
    <row r="210" spans="4:4" x14ac:dyDescent="0.35">
      <c r="D210" s="6"/>
    </row>
    <row r="211" spans="4:4" x14ac:dyDescent="0.35">
      <c r="D211" s="6"/>
    </row>
    <row r="212" spans="4:4" x14ac:dyDescent="0.35">
      <c r="D212" s="6"/>
    </row>
    <row r="213" spans="4:4" x14ac:dyDescent="0.35">
      <c r="D213" s="6"/>
    </row>
    <row r="214" spans="4:4" x14ac:dyDescent="0.35">
      <c r="D214" s="6"/>
    </row>
    <row r="215" spans="4:4" x14ac:dyDescent="0.35">
      <c r="D215" s="6"/>
    </row>
    <row r="216" spans="4:4" x14ac:dyDescent="0.35">
      <c r="D216" s="6"/>
    </row>
    <row r="217" spans="4:4" x14ac:dyDescent="0.35">
      <c r="D217" s="6"/>
    </row>
    <row r="218" spans="4:4" x14ac:dyDescent="0.35">
      <c r="D218" s="6"/>
    </row>
    <row r="219" spans="4:4" x14ac:dyDescent="0.35">
      <c r="D219" s="6"/>
    </row>
    <row r="220" spans="4:4" x14ac:dyDescent="0.35">
      <c r="D220" s="6"/>
    </row>
    <row r="221" spans="4:4" x14ac:dyDescent="0.35">
      <c r="D221" s="6"/>
    </row>
    <row r="222" spans="4:4" x14ac:dyDescent="0.35">
      <c r="D222" s="6"/>
    </row>
    <row r="223" spans="4:4" x14ac:dyDescent="0.35">
      <c r="D223" s="6"/>
    </row>
    <row r="224" spans="4:4" x14ac:dyDescent="0.35">
      <c r="D224" s="6"/>
    </row>
    <row r="225" spans="4:4" x14ac:dyDescent="0.35">
      <c r="D225" s="6"/>
    </row>
    <row r="226" spans="4:4" x14ac:dyDescent="0.35">
      <c r="D226" s="6"/>
    </row>
    <row r="227" spans="4:4" x14ac:dyDescent="0.35">
      <c r="D227" s="6"/>
    </row>
    <row r="228" spans="4:4" x14ac:dyDescent="0.35">
      <c r="D228" s="6"/>
    </row>
    <row r="229" spans="4:4" x14ac:dyDescent="0.35">
      <c r="D229" s="6"/>
    </row>
    <row r="230" spans="4:4" x14ac:dyDescent="0.35">
      <c r="D230" s="6"/>
    </row>
    <row r="231" spans="4:4" x14ac:dyDescent="0.35">
      <c r="D231" s="6"/>
    </row>
    <row r="232" spans="4:4" x14ac:dyDescent="0.35">
      <c r="D232" s="6"/>
    </row>
    <row r="233" spans="4:4" x14ac:dyDescent="0.35">
      <c r="D233" s="6"/>
    </row>
    <row r="234" spans="4:4" x14ac:dyDescent="0.35">
      <c r="D234" s="6"/>
    </row>
    <row r="235" spans="4:4" x14ac:dyDescent="0.35">
      <c r="D235" s="6"/>
    </row>
    <row r="236" spans="4:4" x14ac:dyDescent="0.35">
      <c r="D236" s="6"/>
    </row>
    <row r="237" spans="4:4" x14ac:dyDescent="0.35">
      <c r="D237" s="6"/>
    </row>
    <row r="238" spans="4:4" x14ac:dyDescent="0.35">
      <c r="D238" s="6"/>
    </row>
    <row r="239" spans="4:4" x14ac:dyDescent="0.35">
      <c r="D239" s="6"/>
    </row>
    <row r="240" spans="4:4" x14ac:dyDescent="0.35">
      <c r="D240" s="6"/>
    </row>
    <row r="241" spans="4:4" x14ac:dyDescent="0.35">
      <c r="D241" s="6"/>
    </row>
    <row r="242" spans="4:4" x14ac:dyDescent="0.35">
      <c r="D242" s="6"/>
    </row>
    <row r="243" spans="4:4" x14ac:dyDescent="0.35">
      <c r="D243" s="6"/>
    </row>
    <row r="244" spans="4:4" x14ac:dyDescent="0.35">
      <c r="D244" s="6"/>
    </row>
    <row r="245" spans="4:4" x14ac:dyDescent="0.35">
      <c r="D245" s="6"/>
    </row>
    <row r="246" spans="4:4" x14ac:dyDescent="0.35">
      <c r="D246" s="6"/>
    </row>
    <row r="247" spans="4:4" x14ac:dyDescent="0.35">
      <c r="D247" s="6"/>
    </row>
    <row r="248" spans="4:4" x14ac:dyDescent="0.35">
      <c r="D248" s="6"/>
    </row>
    <row r="249" spans="4:4" x14ac:dyDescent="0.35">
      <c r="D249" s="6"/>
    </row>
    <row r="250" spans="4:4" x14ac:dyDescent="0.35">
      <c r="D250" s="6"/>
    </row>
    <row r="251" spans="4:4" x14ac:dyDescent="0.35">
      <c r="D251" s="6"/>
    </row>
    <row r="252" spans="4:4" x14ac:dyDescent="0.35">
      <c r="D252" s="6"/>
    </row>
    <row r="253" spans="4:4" x14ac:dyDescent="0.35">
      <c r="D253" s="6"/>
    </row>
    <row r="254" spans="4:4" x14ac:dyDescent="0.35">
      <c r="D254" s="6"/>
    </row>
    <row r="255" spans="4:4" x14ac:dyDescent="0.35">
      <c r="D255" s="6"/>
    </row>
    <row r="256" spans="4:4" x14ac:dyDescent="0.35">
      <c r="D256" s="6"/>
    </row>
    <row r="257" spans="4:4" x14ac:dyDescent="0.35">
      <c r="D257" s="6"/>
    </row>
    <row r="258" spans="4:4" x14ac:dyDescent="0.35">
      <c r="D258" s="6"/>
    </row>
    <row r="259" spans="4:4" x14ac:dyDescent="0.35">
      <c r="D259" s="6"/>
    </row>
    <row r="260" spans="4:4" x14ac:dyDescent="0.35">
      <c r="D260" s="6"/>
    </row>
    <row r="261" spans="4:4" x14ac:dyDescent="0.35">
      <c r="D261" s="6"/>
    </row>
    <row r="262" spans="4:4" x14ac:dyDescent="0.35">
      <c r="D262" s="6"/>
    </row>
    <row r="263" spans="4:4" x14ac:dyDescent="0.35">
      <c r="D263" s="6"/>
    </row>
    <row r="264" spans="4:4" x14ac:dyDescent="0.35">
      <c r="D264" s="6"/>
    </row>
    <row r="265" spans="4:4" x14ac:dyDescent="0.35">
      <c r="D265" s="6"/>
    </row>
    <row r="266" spans="4:4" x14ac:dyDescent="0.35">
      <c r="D266" s="6"/>
    </row>
    <row r="267" spans="4:4" x14ac:dyDescent="0.35">
      <c r="D267" s="6"/>
    </row>
    <row r="268" spans="4:4" x14ac:dyDescent="0.35">
      <c r="D268" s="6"/>
    </row>
    <row r="269" spans="4:4" x14ac:dyDescent="0.35">
      <c r="D269" s="6"/>
    </row>
    <row r="270" spans="4:4" x14ac:dyDescent="0.35">
      <c r="D270" s="6"/>
    </row>
    <row r="271" spans="4:4" x14ac:dyDescent="0.35">
      <c r="D271" s="6"/>
    </row>
    <row r="272" spans="4:4" x14ac:dyDescent="0.35">
      <c r="D272" s="6"/>
    </row>
    <row r="273" spans="4:4" x14ac:dyDescent="0.35">
      <c r="D273" s="6"/>
    </row>
    <row r="274" spans="4:4" x14ac:dyDescent="0.35">
      <c r="D274" s="6"/>
    </row>
    <row r="275" spans="4:4" x14ac:dyDescent="0.35">
      <c r="D275" s="6"/>
    </row>
    <row r="276" spans="4:4" x14ac:dyDescent="0.35">
      <c r="D276" s="6"/>
    </row>
    <row r="277" spans="4:4" x14ac:dyDescent="0.35">
      <c r="D277" s="6"/>
    </row>
    <row r="278" spans="4:4" x14ac:dyDescent="0.35">
      <c r="D278" s="6"/>
    </row>
    <row r="279" spans="4:4" x14ac:dyDescent="0.35">
      <c r="D279" s="6"/>
    </row>
    <row r="280" spans="4:4" x14ac:dyDescent="0.35">
      <c r="D280" s="6"/>
    </row>
    <row r="281" spans="4:4" x14ac:dyDescent="0.35">
      <c r="D281" s="6"/>
    </row>
    <row r="282" spans="4:4" x14ac:dyDescent="0.35">
      <c r="D282" s="6"/>
    </row>
    <row r="283" spans="4:4" x14ac:dyDescent="0.35">
      <c r="D283" s="6"/>
    </row>
    <row r="284" spans="4:4" x14ac:dyDescent="0.35">
      <c r="D284" s="6"/>
    </row>
    <row r="285" spans="4:4" x14ac:dyDescent="0.35">
      <c r="D285" s="6"/>
    </row>
    <row r="286" spans="4:4" x14ac:dyDescent="0.35">
      <c r="D286" s="6"/>
    </row>
    <row r="287" spans="4:4" x14ac:dyDescent="0.35">
      <c r="D287" s="6"/>
    </row>
    <row r="288" spans="4:4" x14ac:dyDescent="0.35">
      <c r="D288" s="6"/>
    </row>
    <row r="289" spans="4:4" x14ac:dyDescent="0.35">
      <c r="D289" s="6"/>
    </row>
    <row r="290" spans="4:4" x14ac:dyDescent="0.35">
      <c r="D290" s="6"/>
    </row>
    <row r="291" spans="4:4" x14ac:dyDescent="0.35">
      <c r="D291" s="6"/>
    </row>
    <row r="292" spans="4:4" x14ac:dyDescent="0.35">
      <c r="D292" s="6"/>
    </row>
    <row r="293" spans="4:4" x14ac:dyDescent="0.35">
      <c r="D293" s="6"/>
    </row>
    <row r="294" spans="4:4" x14ac:dyDescent="0.35">
      <c r="D294" s="6"/>
    </row>
    <row r="295" spans="4:4" x14ac:dyDescent="0.35">
      <c r="D295" s="6"/>
    </row>
    <row r="296" spans="4:4" x14ac:dyDescent="0.35">
      <c r="D296" s="6"/>
    </row>
    <row r="297" spans="4:4" x14ac:dyDescent="0.35">
      <c r="D297" s="6"/>
    </row>
    <row r="298" spans="4:4" x14ac:dyDescent="0.35">
      <c r="D298" s="6"/>
    </row>
    <row r="299" spans="4:4" x14ac:dyDescent="0.35">
      <c r="D299" s="6"/>
    </row>
    <row r="300" spans="4:4" x14ac:dyDescent="0.35">
      <c r="D300" s="6"/>
    </row>
    <row r="301" spans="4:4" x14ac:dyDescent="0.35">
      <c r="D301" s="6"/>
    </row>
    <row r="302" spans="4:4" x14ac:dyDescent="0.35">
      <c r="D302" s="6"/>
    </row>
    <row r="303" spans="4:4" x14ac:dyDescent="0.35">
      <c r="D303" s="6"/>
    </row>
    <row r="304" spans="4:4" x14ac:dyDescent="0.35">
      <c r="D304" s="6"/>
    </row>
    <row r="305" spans="4:4" x14ac:dyDescent="0.35">
      <c r="D305" s="6"/>
    </row>
    <row r="306" spans="4:4" x14ac:dyDescent="0.35">
      <c r="D306" s="6"/>
    </row>
    <row r="307" spans="4:4" x14ac:dyDescent="0.35">
      <c r="D307" s="6"/>
    </row>
    <row r="308" spans="4:4" x14ac:dyDescent="0.35">
      <c r="D308" s="6"/>
    </row>
    <row r="309" spans="4:4" x14ac:dyDescent="0.35">
      <c r="D309" s="6"/>
    </row>
    <row r="310" spans="4:4" x14ac:dyDescent="0.35">
      <c r="D310" s="6"/>
    </row>
    <row r="311" spans="4:4" x14ac:dyDescent="0.35">
      <c r="D311" s="6"/>
    </row>
    <row r="312" spans="4:4" x14ac:dyDescent="0.35">
      <c r="D312" s="6"/>
    </row>
    <row r="313" spans="4:4" x14ac:dyDescent="0.35">
      <c r="D313" s="6"/>
    </row>
    <row r="314" spans="4:4" x14ac:dyDescent="0.35">
      <c r="D314" s="6"/>
    </row>
    <row r="315" spans="4:4" x14ac:dyDescent="0.35">
      <c r="D315" s="6"/>
    </row>
    <row r="316" spans="4:4" x14ac:dyDescent="0.35">
      <c r="D316" s="6"/>
    </row>
    <row r="317" spans="4:4" x14ac:dyDescent="0.35">
      <c r="D317" s="6"/>
    </row>
    <row r="318" spans="4:4" x14ac:dyDescent="0.35">
      <c r="D318" s="6"/>
    </row>
    <row r="319" spans="4:4" x14ac:dyDescent="0.35">
      <c r="D319" s="6"/>
    </row>
    <row r="320" spans="4:4" x14ac:dyDescent="0.35">
      <c r="D320" s="6"/>
    </row>
    <row r="321" spans="4:4" x14ac:dyDescent="0.35">
      <c r="D321" s="6"/>
    </row>
    <row r="322" spans="4:4" x14ac:dyDescent="0.35">
      <c r="D322" s="6"/>
    </row>
    <row r="323" spans="4:4" x14ac:dyDescent="0.35">
      <c r="D323" s="6"/>
    </row>
    <row r="324" spans="4:4" x14ac:dyDescent="0.35">
      <c r="D324" s="6"/>
    </row>
    <row r="325" spans="4:4" x14ac:dyDescent="0.35">
      <c r="D325" s="6"/>
    </row>
    <row r="326" spans="4:4" x14ac:dyDescent="0.35">
      <c r="D326" s="6"/>
    </row>
    <row r="327" spans="4:4" x14ac:dyDescent="0.35">
      <c r="D327" s="6"/>
    </row>
    <row r="328" spans="4:4" x14ac:dyDescent="0.35">
      <c r="D328" s="6"/>
    </row>
    <row r="329" spans="4:4" x14ac:dyDescent="0.35">
      <c r="D329" s="6"/>
    </row>
    <row r="330" spans="4:4" x14ac:dyDescent="0.35">
      <c r="D330" s="6"/>
    </row>
    <row r="331" spans="4:4" x14ac:dyDescent="0.35">
      <c r="D331" s="6"/>
    </row>
    <row r="332" spans="4:4" x14ac:dyDescent="0.35">
      <c r="D332" s="6"/>
    </row>
    <row r="333" spans="4:4" x14ac:dyDescent="0.35">
      <c r="D333" s="6"/>
    </row>
    <row r="334" spans="4:4" x14ac:dyDescent="0.35">
      <c r="D334" s="6"/>
    </row>
    <row r="335" spans="4:4" x14ac:dyDescent="0.35">
      <c r="D335" s="6"/>
    </row>
    <row r="336" spans="4:4" x14ac:dyDescent="0.35">
      <c r="D336" s="6"/>
    </row>
    <row r="337" spans="4:4" x14ac:dyDescent="0.35">
      <c r="D337" s="6"/>
    </row>
    <row r="338" spans="4:4" x14ac:dyDescent="0.35">
      <c r="D338" s="6"/>
    </row>
    <row r="339" spans="4:4" x14ac:dyDescent="0.35">
      <c r="D339" s="6"/>
    </row>
    <row r="340" spans="4:4" x14ac:dyDescent="0.35">
      <c r="D340" s="6"/>
    </row>
    <row r="341" spans="4:4" x14ac:dyDescent="0.35">
      <c r="D341" s="6"/>
    </row>
    <row r="342" spans="4:4" x14ac:dyDescent="0.35">
      <c r="D342" s="6"/>
    </row>
    <row r="343" spans="4:4" x14ac:dyDescent="0.35">
      <c r="D343" s="6"/>
    </row>
    <row r="344" spans="4:4" x14ac:dyDescent="0.35">
      <c r="D344" s="6"/>
    </row>
    <row r="345" spans="4:4" x14ac:dyDescent="0.35">
      <c r="D345" s="6"/>
    </row>
    <row r="346" spans="4:4" x14ac:dyDescent="0.35">
      <c r="D346" s="6"/>
    </row>
    <row r="347" spans="4:4" x14ac:dyDescent="0.35">
      <c r="D347" s="6"/>
    </row>
    <row r="348" spans="4:4" x14ac:dyDescent="0.35">
      <c r="D348" s="6"/>
    </row>
    <row r="349" spans="4:4" x14ac:dyDescent="0.35">
      <c r="D349" s="6"/>
    </row>
    <row r="350" spans="4:4" x14ac:dyDescent="0.35">
      <c r="D350" s="6"/>
    </row>
    <row r="351" spans="4:4" x14ac:dyDescent="0.35">
      <c r="D351" s="6"/>
    </row>
    <row r="352" spans="4:4" x14ac:dyDescent="0.35">
      <c r="D352" s="6"/>
    </row>
    <row r="353" spans="4:4" x14ac:dyDescent="0.35">
      <c r="D353" s="6"/>
    </row>
    <row r="354" spans="4:4" x14ac:dyDescent="0.35">
      <c r="D354" s="6"/>
    </row>
    <row r="355" spans="4:4" x14ac:dyDescent="0.35">
      <c r="D355" s="6"/>
    </row>
    <row r="356" spans="4:4" x14ac:dyDescent="0.35">
      <c r="D356" s="6"/>
    </row>
    <row r="357" spans="4:4" x14ac:dyDescent="0.35">
      <c r="D357" s="6"/>
    </row>
    <row r="358" spans="4:4" x14ac:dyDescent="0.35">
      <c r="D358" s="6"/>
    </row>
    <row r="359" spans="4:4" x14ac:dyDescent="0.35">
      <c r="D359" s="6"/>
    </row>
    <row r="360" spans="4:4" x14ac:dyDescent="0.35">
      <c r="D360" s="6"/>
    </row>
    <row r="361" spans="4:4" x14ac:dyDescent="0.35">
      <c r="D361" s="6"/>
    </row>
    <row r="362" spans="4:4" x14ac:dyDescent="0.35">
      <c r="D362" s="6"/>
    </row>
    <row r="363" spans="4:4" x14ac:dyDescent="0.35">
      <c r="D363" s="6"/>
    </row>
    <row r="364" spans="4:4" x14ac:dyDescent="0.35">
      <c r="D364" s="6"/>
    </row>
    <row r="365" spans="4:4" x14ac:dyDescent="0.35">
      <c r="D365" s="6"/>
    </row>
    <row r="366" spans="4:4" x14ac:dyDescent="0.35">
      <c r="D366" s="6"/>
    </row>
    <row r="367" spans="4:4" x14ac:dyDescent="0.35">
      <c r="D367" s="6"/>
    </row>
    <row r="368" spans="4:4" x14ac:dyDescent="0.35">
      <c r="D368" s="6"/>
    </row>
    <row r="369" spans="4:4" x14ac:dyDescent="0.35">
      <c r="D369" s="6"/>
    </row>
    <row r="370" spans="4:4" x14ac:dyDescent="0.35">
      <c r="D370" s="6"/>
    </row>
    <row r="371" spans="4:4" x14ac:dyDescent="0.35">
      <c r="D371" s="6"/>
    </row>
    <row r="372" spans="4:4" x14ac:dyDescent="0.35">
      <c r="D372" s="6"/>
    </row>
    <row r="373" spans="4:4" x14ac:dyDescent="0.35">
      <c r="D373" s="6"/>
    </row>
    <row r="374" spans="4:4" x14ac:dyDescent="0.35">
      <c r="D374" s="6"/>
    </row>
    <row r="375" spans="4:4" x14ac:dyDescent="0.35">
      <c r="D375" s="6"/>
    </row>
    <row r="376" spans="4:4" x14ac:dyDescent="0.35">
      <c r="D376" s="6"/>
    </row>
    <row r="377" spans="4:4" x14ac:dyDescent="0.35">
      <c r="D377" s="6"/>
    </row>
    <row r="378" spans="4:4" x14ac:dyDescent="0.35">
      <c r="D378" s="6"/>
    </row>
    <row r="379" spans="4:4" x14ac:dyDescent="0.35">
      <c r="D379" s="6"/>
    </row>
    <row r="380" spans="4:4" x14ac:dyDescent="0.35">
      <c r="D380" s="6"/>
    </row>
    <row r="381" spans="4:4" x14ac:dyDescent="0.35">
      <c r="D381" s="6"/>
    </row>
    <row r="382" spans="4:4" x14ac:dyDescent="0.35">
      <c r="D382" s="6"/>
    </row>
    <row r="383" spans="4:4" x14ac:dyDescent="0.35">
      <c r="D383" s="6"/>
    </row>
    <row r="384" spans="4:4" x14ac:dyDescent="0.35">
      <c r="D384" s="6"/>
    </row>
    <row r="385" spans="4:4" x14ac:dyDescent="0.35">
      <c r="D385" s="6"/>
    </row>
    <row r="386" spans="4:4" x14ac:dyDescent="0.35">
      <c r="D386" s="6"/>
    </row>
    <row r="387" spans="4:4" x14ac:dyDescent="0.35">
      <c r="D387" s="6"/>
    </row>
    <row r="388" spans="4:4" x14ac:dyDescent="0.35">
      <c r="D388" s="6"/>
    </row>
    <row r="389" spans="4:4" x14ac:dyDescent="0.35">
      <c r="D389" s="6"/>
    </row>
    <row r="390" spans="4:4" x14ac:dyDescent="0.35">
      <c r="D390" s="6"/>
    </row>
    <row r="391" spans="4:4" x14ac:dyDescent="0.35">
      <c r="D391" s="6"/>
    </row>
    <row r="392" spans="4:4" x14ac:dyDescent="0.35">
      <c r="D392" s="6"/>
    </row>
    <row r="393" spans="4:4" x14ac:dyDescent="0.35">
      <c r="D393" s="6"/>
    </row>
    <row r="394" spans="4:4" x14ac:dyDescent="0.35">
      <c r="D394" s="6"/>
    </row>
    <row r="395" spans="4:4" x14ac:dyDescent="0.35">
      <c r="D395" s="6"/>
    </row>
    <row r="396" spans="4:4" x14ac:dyDescent="0.35">
      <c r="D396" s="6"/>
    </row>
    <row r="397" spans="4:4" x14ac:dyDescent="0.35">
      <c r="D397" s="6"/>
    </row>
    <row r="398" spans="4:4" x14ac:dyDescent="0.35">
      <c r="D398" s="6"/>
    </row>
    <row r="399" spans="4:4" x14ac:dyDescent="0.35">
      <c r="D399" s="6"/>
    </row>
    <row r="400" spans="4:4" x14ac:dyDescent="0.35">
      <c r="D400" s="6"/>
    </row>
    <row r="401" spans="4:4" x14ac:dyDescent="0.35">
      <c r="D401" s="6"/>
    </row>
    <row r="402" spans="4:4" x14ac:dyDescent="0.35">
      <c r="D402" s="6"/>
    </row>
    <row r="403" spans="4:4" x14ac:dyDescent="0.35">
      <c r="D403" s="6"/>
    </row>
    <row r="404" spans="4:4" x14ac:dyDescent="0.35">
      <c r="D404" s="6"/>
    </row>
    <row r="405" spans="4:4" x14ac:dyDescent="0.35">
      <c r="D405" s="6"/>
    </row>
    <row r="406" spans="4:4" x14ac:dyDescent="0.35">
      <c r="D406" s="6"/>
    </row>
    <row r="407" spans="4:4" x14ac:dyDescent="0.35">
      <c r="D407" s="6"/>
    </row>
    <row r="408" spans="4:4" x14ac:dyDescent="0.35">
      <c r="D408" s="6"/>
    </row>
    <row r="409" spans="4:4" x14ac:dyDescent="0.35">
      <c r="D409" s="6"/>
    </row>
    <row r="410" spans="4:4" x14ac:dyDescent="0.35">
      <c r="D410" s="6"/>
    </row>
    <row r="411" spans="4:4" x14ac:dyDescent="0.35">
      <c r="D411" s="6"/>
    </row>
    <row r="412" spans="4:4" x14ac:dyDescent="0.35">
      <c r="D412" s="6"/>
    </row>
    <row r="413" spans="4:4" x14ac:dyDescent="0.35">
      <c r="D413" s="6"/>
    </row>
    <row r="414" spans="4:4" x14ac:dyDescent="0.35">
      <c r="D414" s="6"/>
    </row>
    <row r="415" spans="4:4" x14ac:dyDescent="0.35">
      <c r="D415" s="6"/>
    </row>
    <row r="416" spans="4:4" x14ac:dyDescent="0.35">
      <c r="D416" s="6"/>
    </row>
    <row r="417" spans="4:4" x14ac:dyDescent="0.35">
      <c r="D417" s="6"/>
    </row>
    <row r="418" spans="4:4" x14ac:dyDescent="0.35">
      <c r="D418" s="6"/>
    </row>
    <row r="419" spans="4:4" x14ac:dyDescent="0.35">
      <c r="D419" s="6"/>
    </row>
    <row r="420" spans="4:4" x14ac:dyDescent="0.35">
      <c r="D420" s="6"/>
    </row>
    <row r="421" spans="4:4" x14ac:dyDescent="0.35">
      <c r="D421" s="6"/>
    </row>
    <row r="422" spans="4:4" x14ac:dyDescent="0.35">
      <c r="D422" s="6"/>
    </row>
    <row r="423" spans="4:4" x14ac:dyDescent="0.35">
      <c r="D423" s="6"/>
    </row>
    <row r="424" spans="4:4" x14ac:dyDescent="0.35">
      <c r="D424" s="6"/>
    </row>
    <row r="425" spans="4:4" x14ac:dyDescent="0.35">
      <c r="D425" s="6"/>
    </row>
    <row r="426" spans="4:4" x14ac:dyDescent="0.35">
      <c r="D426" s="6"/>
    </row>
    <row r="427" spans="4:4" x14ac:dyDescent="0.35">
      <c r="D427" s="6"/>
    </row>
    <row r="428" spans="4:4" x14ac:dyDescent="0.35">
      <c r="D428" s="6"/>
    </row>
    <row r="429" spans="4:4" x14ac:dyDescent="0.35">
      <c r="D429" s="6"/>
    </row>
    <row r="430" spans="4:4" x14ac:dyDescent="0.35">
      <c r="D430" s="6"/>
    </row>
    <row r="431" spans="4:4" x14ac:dyDescent="0.35">
      <c r="D431" s="6"/>
    </row>
    <row r="432" spans="4:4" x14ac:dyDescent="0.35">
      <c r="D432" s="6"/>
    </row>
    <row r="433" spans="4:4" x14ac:dyDescent="0.35">
      <c r="D433" s="6"/>
    </row>
    <row r="434" spans="4:4" x14ac:dyDescent="0.35">
      <c r="D434" s="6"/>
    </row>
    <row r="435" spans="4:4" x14ac:dyDescent="0.35">
      <c r="D435" s="6"/>
    </row>
    <row r="436" spans="4:4" x14ac:dyDescent="0.35">
      <c r="D436" s="6"/>
    </row>
    <row r="437" spans="4:4" x14ac:dyDescent="0.35">
      <c r="D437" s="6"/>
    </row>
    <row r="438" spans="4:4" x14ac:dyDescent="0.35">
      <c r="D438" s="6"/>
    </row>
    <row r="439" spans="4:4" x14ac:dyDescent="0.35">
      <c r="D439" s="6"/>
    </row>
    <row r="440" spans="4:4" x14ac:dyDescent="0.35">
      <c r="D440" s="6"/>
    </row>
    <row r="441" spans="4:4" x14ac:dyDescent="0.35">
      <c r="D441" s="6"/>
    </row>
    <row r="442" spans="4:4" x14ac:dyDescent="0.35">
      <c r="D442" s="6"/>
    </row>
    <row r="443" spans="4:4" x14ac:dyDescent="0.35">
      <c r="D443" s="6"/>
    </row>
    <row r="444" spans="4:4" x14ac:dyDescent="0.35">
      <c r="D444" s="6"/>
    </row>
    <row r="445" spans="4:4" x14ac:dyDescent="0.35">
      <c r="D445" s="6"/>
    </row>
    <row r="446" spans="4:4" x14ac:dyDescent="0.35">
      <c r="D446" s="6"/>
    </row>
    <row r="447" spans="4:4" x14ac:dyDescent="0.35">
      <c r="D447" s="6"/>
    </row>
    <row r="448" spans="4:4" x14ac:dyDescent="0.35">
      <c r="D448" s="6"/>
    </row>
    <row r="449" spans="4:4" x14ac:dyDescent="0.35">
      <c r="D449" s="6"/>
    </row>
    <row r="450" spans="4:4" x14ac:dyDescent="0.35">
      <c r="D450" s="6"/>
    </row>
    <row r="451" spans="4:4" x14ac:dyDescent="0.35">
      <c r="D451" s="6"/>
    </row>
    <row r="452" spans="4:4" x14ac:dyDescent="0.35">
      <c r="D452" s="6"/>
    </row>
    <row r="453" spans="4:4" x14ac:dyDescent="0.35">
      <c r="D453" s="6"/>
    </row>
    <row r="454" spans="4:4" x14ac:dyDescent="0.35">
      <c r="D454" s="6"/>
    </row>
    <row r="455" spans="4:4" x14ac:dyDescent="0.35">
      <c r="D455" s="6"/>
    </row>
    <row r="456" spans="4:4" x14ac:dyDescent="0.35">
      <c r="D456" s="6"/>
    </row>
    <row r="457" spans="4:4" x14ac:dyDescent="0.35">
      <c r="D457" s="6"/>
    </row>
    <row r="458" spans="4:4" x14ac:dyDescent="0.35">
      <c r="D458" s="6"/>
    </row>
    <row r="459" spans="4:4" x14ac:dyDescent="0.35">
      <c r="D459" s="6"/>
    </row>
    <row r="460" spans="4:4" x14ac:dyDescent="0.35">
      <c r="D460" s="6"/>
    </row>
    <row r="461" spans="4:4" x14ac:dyDescent="0.35">
      <c r="D461" s="6"/>
    </row>
    <row r="462" spans="4:4" x14ac:dyDescent="0.35">
      <c r="D462" s="6"/>
    </row>
    <row r="463" spans="4:4" x14ac:dyDescent="0.35">
      <c r="D463" s="6"/>
    </row>
    <row r="464" spans="4:4" x14ac:dyDescent="0.35">
      <c r="D464" s="6"/>
    </row>
    <row r="465" spans="4:4" x14ac:dyDescent="0.35">
      <c r="D465" s="6"/>
    </row>
    <row r="466" spans="4:4" x14ac:dyDescent="0.35">
      <c r="D466" s="6"/>
    </row>
    <row r="467" spans="4:4" x14ac:dyDescent="0.35">
      <c r="D467" s="6"/>
    </row>
    <row r="468" spans="4:4" x14ac:dyDescent="0.35">
      <c r="D468" s="6"/>
    </row>
    <row r="469" spans="4:4" x14ac:dyDescent="0.35">
      <c r="D469" s="6"/>
    </row>
    <row r="470" spans="4:4" x14ac:dyDescent="0.35">
      <c r="D470" s="6"/>
    </row>
    <row r="471" spans="4:4" x14ac:dyDescent="0.35">
      <c r="D471" s="6"/>
    </row>
    <row r="472" spans="4:4" x14ac:dyDescent="0.35">
      <c r="D472" s="6"/>
    </row>
    <row r="473" spans="4:4" x14ac:dyDescent="0.35">
      <c r="D473" s="6"/>
    </row>
    <row r="474" spans="4:4" x14ac:dyDescent="0.35">
      <c r="D474" s="6"/>
    </row>
    <row r="475" spans="4:4" x14ac:dyDescent="0.35">
      <c r="D475" s="6"/>
    </row>
    <row r="476" spans="4:4" x14ac:dyDescent="0.35">
      <c r="D476" s="6"/>
    </row>
    <row r="477" spans="4:4" x14ac:dyDescent="0.35">
      <c r="D477" s="6"/>
    </row>
    <row r="478" spans="4:4" x14ac:dyDescent="0.35">
      <c r="D478" s="6"/>
    </row>
    <row r="479" spans="4:4" x14ac:dyDescent="0.35">
      <c r="D479" s="6"/>
    </row>
    <row r="480" spans="4:4" x14ac:dyDescent="0.35">
      <c r="D480" s="6"/>
    </row>
    <row r="481" spans="4:4" x14ac:dyDescent="0.35">
      <c r="D481" s="6"/>
    </row>
    <row r="482" spans="4:4" x14ac:dyDescent="0.35">
      <c r="D482" s="6"/>
    </row>
    <row r="483" spans="4:4" x14ac:dyDescent="0.35">
      <c r="D483" s="6"/>
    </row>
    <row r="484" spans="4:4" x14ac:dyDescent="0.35">
      <c r="D484" s="6"/>
    </row>
    <row r="485" spans="4:4" x14ac:dyDescent="0.35">
      <c r="D485" s="6"/>
    </row>
    <row r="486" spans="4:4" x14ac:dyDescent="0.35">
      <c r="D486" s="6"/>
    </row>
    <row r="487" spans="4:4" x14ac:dyDescent="0.35">
      <c r="D487" s="6"/>
    </row>
    <row r="488" spans="4:4" x14ac:dyDescent="0.35">
      <c r="D488" s="6"/>
    </row>
    <row r="489" spans="4:4" x14ac:dyDescent="0.35">
      <c r="D489" s="6"/>
    </row>
    <row r="490" spans="4:4" x14ac:dyDescent="0.35">
      <c r="D490" s="6"/>
    </row>
    <row r="491" spans="4:4" x14ac:dyDescent="0.35">
      <c r="D491" s="6"/>
    </row>
    <row r="492" spans="4:4" x14ac:dyDescent="0.35">
      <c r="D492" s="6"/>
    </row>
    <row r="493" spans="4:4" x14ac:dyDescent="0.35">
      <c r="D493" s="6"/>
    </row>
    <row r="494" spans="4:4" x14ac:dyDescent="0.35">
      <c r="D494" s="6"/>
    </row>
    <row r="495" spans="4:4" x14ac:dyDescent="0.35">
      <c r="D495" s="6"/>
    </row>
    <row r="496" spans="4:4" x14ac:dyDescent="0.35">
      <c r="D496" s="6"/>
    </row>
    <row r="497" spans="4:4" x14ac:dyDescent="0.35">
      <c r="D497" s="6"/>
    </row>
    <row r="498" spans="4:4" x14ac:dyDescent="0.35">
      <c r="D498" s="6"/>
    </row>
    <row r="499" spans="4:4" x14ac:dyDescent="0.35">
      <c r="D499" s="6"/>
    </row>
    <row r="500" spans="4:4" x14ac:dyDescent="0.35">
      <c r="D500" s="6"/>
    </row>
    <row r="501" spans="4:4" x14ac:dyDescent="0.35">
      <c r="D501" s="6"/>
    </row>
    <row r="502" spans="4:4" x14ac:dyDescent="0.35">
      <c r="D502" s="6"/>
    </row>
    <row r="503" spans="4:4" x14ac:dyDescent="0.35">
      <c r="D503" s="6"/>
    </row>
    <row r="504" spans="4:4" x14ac:dyDescent="0.35">
      <c r="D504" s="6"/>
    </row>
    <row r="505" spans="4:4" x14ac:dyDescent="0.35">
      <c r="D505" s="6"/>
    </row>
    <row r="506" spans="4:4" x14ac:dyDescent="0.35">
      <c r="D506" s="6"/>
    </row>
    <row r="507" spans="4:4" x14ac:dyDescent="0.35">
      <c r="D507" s="6"/>
    </row>
    <row r="508" spans="4:4" x14ac:dyDescent="0.35">
      <c r="D508" s="6"/>
    </row>
    <row r="509" spans="4:4" x14ac:dyDescent="0.35">
      <c r="D509" s="6"/>
    </row>
    <row r="510" spans="4:4" x14ac:dyDescent="0.35">
      <c r="D510" s="6"/>
    </row>
    <row r="511" spans="4:4" x14ac:dyDescent="0.35">
      <c r="D511" s="6"/>
    </row>
    <row r="512" spans="4:4" x14ac:dyDescent="0.35">
      <c r="D512" s="6"/>
    </row>
    <row r="513" spans="4:4" x14ac:dyDescent="0.35">
      <c r="D513" s="6"/>
    </row>
    <row r="514" spans="4:4" x14ac:dyDescent="0.35">
      <c r="D514" s="6"/>
    </row>
    <row r="515" spans="4:4" x14ac:dyDescent="0.35">
      <c r="D515" s="6"/>
    </row>
    <row r="516" spans="4:4" x14ac:dyDescent="0.35">
      <c r="D516" s="6"/>
    </row>
    <row r="517" spans="4:4" x14ac:dyDescent="0.35">
      <c r="D517" s="6"/>
    </row>
    <row r="518" spans="4:4" x14ac:dyDescent="0.35">
      <c r="D518" s="6"/>
    </row>
    <row r="519" spans="4:4" x14ac:dyDescent="0.35">
      <c r="D519" s="6"/>
    </row>
    <row r="520" spans="4:4" x14ac:dyDescent="0.35">
      <c r="D520" s="6"/>
    </row>
    <row r="521" spans="4:4" x14ac:dyDescent="0.35">
      <c r="D521" s="6"/>
    </row>
    <row r="522" spans="4:4" x14ac:dyDescent="0.35">
      <c r="D522" s="6"/>
    </row>
    <row r="523" spans="4:4" x14ac:dyDescent="0.35">
      <c r="D523" s="6"/>
    </row>
    <row r="524" spans="4:4" x14ac:dyDescent="0.35">
      <c r="D524" s="6"/>
    </row>
    <row r="525" spans="4:4" x14ac:dyDescent="0.35">
      <c r="D525" s="6"/>
    </row>
    <row r="526" spans="4:4" x14ac:dyDescent="0.35">
      <c r="D526" s="6"/>
    </row>
    <row r="527" spans="4:4" x14ac:dyDescent="0.35">
      <c r="D527" s="6"/>
    </row>
    <row r="528" spans="4:4" x14ac:dyDescent="0.35">
      <c r="D528" s="6"/>
    </row>
    <row r="529" spans="4:4" x14ac:dyDescent="0.35">
      <c r="D529" s="6"/>
    </row>
    <row r="530" spans="4:4" x14ac:dyDescent="0.35">
      <c r="D530" s="6"/>
    </row>
    <row r="531" spans="4:4" x14ac:dyDescent="0.35">
      <c r="D531" s="6"/>
    </row>
    <row r="532" spans="4:4" x14ac:dyDescent="0.35">
      <c r="D532" s="6"/>
    </row>
    <row r="533" spans="4:4" x14ac:dyDescent="0.35">
      <c r="D533" s="6"/>
    </row>
    <row r="534" spans="4:4" x14ac:dyDescent="0.35">
      <c r="D534" s="6"/>
    </row>
    <row r="535" spans="4:4" x14ac:dyDescent="0.35">
      <c r="D535" s="6"/>
    </row>
    <row r="536" spans="4:4" x14ac:dyDescent="0.35">
      <c r="D536" s="6"/>
    </row>
    <row r="537" spans="4:4" x14ac:dyDescent="0.35">
      <c r="D537" s="6"/>
    </row>
    <row r="538" spans="4:4" x14ac:dyDescent="0.35">
      <c r="D538" s="6"/>
    </row>
    <row r="539" spans="4:4" x14ac:dyDescent="0.35">
      <c r="D539" s="6"/>
    </row>
    <row r="540" spans="4:4" x14ac:dyDescent="0.35">
      <c r="D540" s="6"/>
    </row>
    <row r="541" spans="4:4" x14ac:dyDescent="0.35">
      <c r="D541" s="6"/>
    </row>
    <row r="542" spans="4:4" x14ac:dyDescent="0.35">
      <c r="D542" s="6"/>
    </row>
    <row r="543" spans="4:4" x14ac:dyDescent="0.35">
      <c r="D543" s="6"/>
    </row>
    <row r="544" spans="4:4" x14ac:dyDescent="0.35">
      <c r="D544" s="6"/>
    </row>
    <row r="545" spans="4:4" x14ac:dyDescent="0.35">
      <c r="D545" s="6"/>
    </row>
    <row r="546" spans="4:4" x14ac:dyDescent="0.35">
      <c r="D546" s="6"/>
    </row>
    <row r="547" spans="4:4" x14ac:dyDescent="0.35">
      <c r="D547" s="6"/>
    </row>
    <row r="548" spans="4:4" x14ac:dyDescent="0.35">
      <c r="D548" s="6"/>
    </row>
    <row r="549" spans="4:4" x14ac:dyDescent="0.35">
      <c r="D549" s="6"/>
    </row>
    <row r="550" spans="4:4" x14ac:dyDescent="0.35">
      <c r="D550" s="6"/>
    </row>
    <row r="551" spans="4:4" x14ac:dyDescent="0.35">
      <c r="D551" s="6"/>
    </row>
    <row r="552" spans="4:4" x14ac:dyDescent="0.35">
      <c r="D552" s="6"/>
    </row>
    <row r="553" spans="4:4" x14ac:dyDescent="0.35">
      <c r="D553" s="6"/>
    </row>
    <row r="554" spans="4:4" x14ac:dyDescent="0.35">
      <c r="D554" s="6"/>
    </row>
    <row r="555" spans="4:4" x14ac:dyDescent="0.35">
      <c r="D555" s="6"/>
    </row>
    <row r="556" spans="4:4" x14ac:dyDescent="0.35">
      <c r="D556" s="6"/>
    </row>
    <row r="557" spans="4:4" x14ac:dyDescent="0.35">
      <c r="D557" s="6"/>
    </row>
    <row r="558" spans="4:4" x14ac:dyDescent="0.35">
      <c r="D558" s="6"/>
    </row>
    <row r="559" spans="4:4" x14ac:dyDescent="0.35">
      <c r="D559" s="6"/>
    </row>
    <row r="560" spans="4:4" x14ac:dyDescent="0.35">
      <c r="D560" s="6"/>
    </row>
    <row r="561" spans="4:4" x14ac:dyDescent="0.35">
      <c r="D561" s="6"/>
    </row>
    <row r="562" spans="4:4" x14ac:dyDescent="0.35">
      <c r="D562" s="6"/>
    </row>
    <row r="563" spans="4:4" x14ac:dyDescent="0.35">
      <c r="D563" s="6"/>
    </row>
    <row r="564" spans="4:4" x14ac:dyDescent="0.35">
      <c r="D564" s="6"/>
    </row>
    <row r="565" spans="4:4" x14ac:dyDescent="0.35">
      <c r="D565" s="6"/>
    </row>
    <row r="566" spans="4:4" x14ac:dyDescent="0.35">
      <c r="D566" s="6"/>
    </row>
    <row r="567" spans="4:4" x14ac:dyDescent="0.35">
      <c r="D567" s="6"/>
    </row>
    <row r="568" spans="4:4" x14ac:dyDescent="0.35">
      <c r="D568" s="6"/>
    </row>
    <row r="569" spans="4:4" x14ac:dyDescent="0.35">
      <c r="D569" s="6"/>
    </row>
    <row r="570" spans="4:4" x14ac:dyDescent="0.35">
      <c r="D570" s="6"/>
    </row>
    <row r="571" spans="4:4" x14ac:dyDescent="0.35">
      <c r="D571" s="6"/>
    </row>
    <row r="572" spans="4:4" x14ac:dyDescent="0.35">
      <c r="D572" s="6"/>
    </row>
    <row r="573" spans="4:4" x14ac:dyDescent="0.35">
      <c r="D573" s="6"/>
    </row>
    <row r="574" spans="4:4" x14ac:dyDescent="0.35">
      <c r="D574" s="6"/>
    </row>
    <row r="575" spans="4:4" x14ac:dyDescent="0.35">
      <c r="D575" s="6"/>
    </row>
    <row r="576" spans="4:4" x14ac:dyDescent="0.35">
      <c r="D576" s="6"/>
    </row>
    <row r="577" spans="4:4" x14ac:dyDescent="0.35">
      <c r="D577" s="6"/>
    </row>
    <row r="578" spans="4:4" x14ac:dyDescent="0.35">
      <c r="D578" s="6"/>
    </row>
    <row r="579" spans="4:4" x14ac:dyDescent="0.35">
      <c r="D579" s="6"/>
    </row>
    <row r="580" spans="4:4" x14ac:dyDescent="0.35">
      <c r="D580" s="6"/>
    </row>
    <row r="581" spans="4:4" x14ac:dyDescent="0.35">
      <c r="D581" s="6"/>
    </row>
    <row r="582" spans="4:4" x14ac:dyDescent="0.35">
      <c r="D582" s="6"/>
    </row>
    <row r="583" spans="4:4" x14ac:dyDescent="0.35">
      <c r="D583" s="6"/>
    </row>
    <row r="584" spans="4:4" x14ac:dyDescent="0.35">
      <c r="D584" s="6"/>
    </row>
    <row r="585" spans="4:4" x14ac:dyDescent="0.35">
      <c r="D585" s="6"/>
    </row>
    <row r="586" spans="4:4" x14ac:dyDescent="0.35">
      <c r="D586" s="6"/>
    </row>
    <row r="587" spans="4:4" x14ac:dyDescent="0.35">
      <c r="D587" s="6"/>
    </row>
    <row r="588" spans="4:4" x14ac:dyDescent="0.35">
      <c r="D588" s="6"/>
    </row>
    <row r="589" spans="4:4" x14ac:dyDescent="0.35">
      <c r="D589" s="6"/>
    </row>
    <row r="590" spans="4:4" x14ac:dyDescent="0.35">
      <c r="D590" s="6"/>
    </row>
    <row r="591" spans="4:4" x14ac:dyDescent="0.35">
      <c r="D591" s="6"/>
    </row>
    <row r="592" spans="4:4" x14ac:dyDescent="0.35">
      <c r="D592" s="6"/>
    </row>
    <row r="593" spans="4:4" x14ac:dyDescent="0.35">
      <c r="D593" s="6"/>
    </row>
    <row r="594" spans="4:4" x14ac:dyDescent="0.35">
      <c r="D594" s="6"/>
    </row>
    <row r="595" spans="4:4" x14ac:dyDescent="0.35">
      <c r="D595" s="6"/>
    </row>
    <row r="596" spans="4:4" x14ac:dyDescent="0.35">
      <c r="D596" s="6"/>
    </row>
    <row r="597" spans="4:4" x14ac:dyDescent="0.35">
      <c r="D597" s="6"/>
    </row>
    <row r="598" spans="4:4" x14ac:dyDescent="0.35">
      <c r="D598" s="6"/>
    </row>
    <row r="599" spans="4:4" x14ac:dyDescent="0.35">
      <c r="D599" s="6"/>
    </row>
    <row r="600" spans="4:4" x14ac:dyDescent="0.35">
      <c r="D600" s="6"/>
    </row>
    <row r="601" spans="4:4" x14ac:dyDescent="0.35">
      <c r="D601" s="6"/>
    </row>
    <row r="602" spans="4:4" x14ac:dyDescent="0.35">
      <c r="D602" s="6"/>
    </row>
    <row r="603" spans="4:4" x14ac:dyDescent="0.35">
      <c r="D603" s="6"/>
    </row>
    <row r="604" spans="4:4" x14ac:dyDescent="0.35">
      <c r="D604" s="6"/>
    </row>
    <row r="605" spans="4:4" x14ac:dyDescent="0.35">
      <c r="D605" s="6"/>
    </row>
    <row r="606" spans="4:4" x14ac:dyDescent="0.35">
      <c r="D606" s="6"/>
    </row>
    <row r="607" spans="4:4" x14ac:dyDescent="0.35">
      <c r="D607" s="6"/>
    </row>
    <row r="608" spans="4:4" x14ac:dyDescent="0.35">
      <c r="D608" s="6"/>
    </row>
    <row r="609" spans="4:4" x14ac:dyDescent="0.35">
      <c r="D609" s="6"/>
    </row>
    <row r="610" spans="4:4" x14ac:dyDescent="0.35">
      <c r="D610" s="6"/>
    </row>
    <row r="611" spans="4:4" x14ac:dyDescent="0.35">
      <c r="D611" s="6"/>
    </row>
    <row r="612" spans="4:4" x14ac:dyDescent="0.35">
      <c r="D612" s="6"/>
    </row>
    <row r="613" spans="4:4" x14ac:dyDescent="0.35">
      <c r="D613" s="6"/>
    </row>
    <row r="614" spans="4:4" x14ac:dyDescent="0.35">
      <c r="D614" s="6"/>
    </row>
    <row r="615" spans="4:4" x14ac:dyDescent="0.35">
      <c r="D615" s="6"/>
    </row>
    <row r="616" spans="4:4" x14ac:dyDescent="0.35">
      <c r="D616" s="6"/>
    </row>
    <row r="617" spans="4:4" x14ac:dyDescent="0.35">
      <c r="D617" s="6"/>
    </row>
    <row r="618" spans="4:4" x14ac:dyDescent="0.35">
      <c r="D618" s="6"/>
    </row>
    <row r="619" spans="4:4" x14ac:dyDescent="0.35">
      <c r="D619" s="6"/>
    </row>
    <row r="620" spans="4:4" x14ac:dyDescent="0.35">
      <c r="D620" s="6"/>
    </row>
    <row r="621" spans="4:4" x14ac:dyDescent="0.35">
      <c r="D621" s="6"/>
    </row>
    <row r="622" spans="4:4" x14ac:dyDescent="0.35">
      <c r="D622" s="6"/>
    </row>
    <row r="623" spans="4:4" x14ac:dyDescent="0.35">
      <c r="D623" s="6"/>
    </row>
    <row r="624" spans="4:4" x14ac:dyDescent="0.35">
      <c r="D624" s="6"/>
    </row>
    <row r="625" spans="4:4" x14ac:dyDescent="0.35">
      <c r="D625" s="6"/>
    </row>
    <row r="626" spans="4:4" x14ac:dyDescent="0.35">
      <c r="D626" s="6"/>
    </row>
    <row r="627" spans="4:4" x14ac:dyDescent="0.35">
      <c r="D627" s="6"/>
    </row>
    <row r="628" spans="4:4" x14ac:dyDescent="0.35">
      <c r="D628" s="6"/>
    </row>
    <row r="629" spans="4:4" x14ac:dyDescent="0.35">
      <c r="D629" s="6"/>
    </row>
    <row r="630" spans="4:4" x14ac:dyDescent="0.35">
      <c r="D630" s="6"/>
    </row>
    <row r="631" spans="4:4" x14ac:dyDescent="0.35">
      <c r="D631" s="6"/>
    </row>
    <row r="632" spans="4:4" x14ac:dyDescent="0.35">
      <c r="D632" s="6"/>
    </row>
    <row r="633" spans="4:4" x14ac:dyDescent="0.35">
      <c r="D633" s="6"/>
    </row>
    <row r="634" spans="4:4" x14ac:dyDescent="0.35">
      <c r="D634" s="6"/>
    </row>
    <row r="635" spans="4:4" x14ac:dyDescent="0.35">
      <c r="D635" s="6"/>
    </row>
    <row r="636" spans="4:4" x14ac:dyDescent="0.35">
      <c r="D636" s="6"/>
    </row>
    <row r="637" spans="4:4" x14ac:dyDescent="0.35">
      <c r="D637" s="6"/>
    </row>
    <row r="638" spans="4:4" x14ac:dyDescent="0.35">
      <c r="D638" s="6"/>
    </row>
    <row r="639" spans="4:4" x14ac:dyDescent="0.35">
      <c r="D639" s="6"/>
    </row>
    <row r="640" spans="4:4" x14ac:dyDescent="0.35">
      <c r="D640" s="6"/>
    </row>
    <row r="641" spans="4:4" x14ac:dyDescent="0.35">
      <c r="D641" s="6"/>
    </row>
    <row r="642" spans="4:4" x14ac:dyDescent="0.35">
      <c r="D642" s="6"/>
    </row>
    <row r="643" spans="4:4" x14ac:dyDescent="0.35">
      <c r="D643" s="6"/>
    </row>
    <row r="644" spans="4:4" x14ac:dyDescent="0.35">
      <c r="D644" s="6"/>
    </row>
    <row r="645" spans="4:4" x14ac:dyDescent="0.35">
      <c r="D645" s="6"/>
    </row>
    <row r="646" spans="4:4" x14ac:dyDescent="0.35">
      <c r="D646" s="6"/>
    </row>
    <row r="647" spans="4:4" x14ac:dyDescent="0.35">
      <c r="D647" s="6"/>
    </row>
    <row r="648" spans="4:4" x14ac:dyDescent="0.35">
      <c r="D648" s="6"/>
    </row>
    <row r="649" spans="4:4" x14ac:dyDescent="0.35">
      <c r="D649" s="6"/>
    </row>
    <row r="650" spans="4:4" x14ac:dyDescent="0.35">
      <c r="D650" s="6"/>
    </row>
    <row r="651" spans="4:4" x14ac:dyDescent="0.35">
      <c r="D651" s="6"/>
    </row>
    <row r="652" spans="4:4" x14ac:dyDescent="0.35">
      <c r="D652" s="6"/>
    </row>
    <row r="653" spans="4:4" x14ac:dyDescent="0.35">
      <c r="D653" s="6"/>
    </row>
    <row r="654" spans="4:4" x14ac:dyDescent="0.35">
      <c r="D654" s="6"/>
    </row>
    <row r="655" spans="4:4" x14ac:dyDescent="0.35">
      <c r="D655" s="6"/>
    </row>
    <row r="656" spans="4:4" x14ac:dyDescent="0.35">
      <c r="D656" s="6"/>
    </row>
    <row r="657" spans="4:4" x14ac:dyDescent="0.35">
      <c r="D657" s="6"/>
    </row>
    <row r="658" spans="4:4" x14ac:dyDescent="0.35">
      <c r="D658" s="6"/>
    </row>
    <row r="659" spans="4:4" x14ac:dyDescent="0.35">
      <c r="D659" s="6"/>
    </row>
    <row r="660" spans="4:4" x14ac:dyDescent="0.35">
      <c r="D660" s="6"/>
    </row>
    <row r="661" spans="4:4" x14ac:dyDescent="0.35">
      <c r="D661" s="6"/>
    </row>
    <row r="662" spans="4:4" x14ac:dyDescent="0.35">
      <c r="D662" s="6"/>
    </row>
    <row r="663" spans="4:4" x14ac:dyDescent="0.35">
      <c r="D663" s="6"/>
    </row>
    <row r="664" spans="4:4" x14ac:dyDescent="0.35">
      <c r="D664" s="6"/>
    </row>
    <row r="665" spans="4:4" x14ac:dyDescent="0.35">
      <c r="D665" s="6"/>
    </row>
    <row r="666" spans="4:4" x14ac:dyDescent="0.35">
      <c r="D666" s="6"/>
    </row>
    <row r="667" spans="4:4" x14ac:dyDescent="0.35">
      <c r="D667" s="6"/>
    </row>
    <row r="668" spans="4:4" x14ac:dyDescent="0.35">
      <c r="D668" s="6"/>
    </row>
    <row r="669" spans="4:4" x14ac:dyDescent="0.35">
      <c r="D669" s="6"/>
    </row>
    <row r="670" spans="4:4" x14ac:dyDescent="0.35">
      <c r="D670" s="6"/>
    </row>
    <row r="671" spans="4:4" x14ac:dyDescent="0.35">
      <c r="D671" s="6"/>
    </row>
    <row r="672" spans="4:4" x14ac:dyDescent="0.35">
      <c r="D672" s="6"/>
    </row>
    <row r="673" spans="4:4" x14ac:dyDescent="0.35">
      <c r="D673" s="6"/>
    </row>
    <row r="674" spans="4:4" x14ac:dyDescent="0.35">
      <c r="D674" s="6"/>
    </row>
    <row r="675" spans="4:4" x14ac:dyDescent="0.35">
      <c r="D675" s="6"/>
    </row>
    <row r="676" spans="4:4" x14ac:dyDescent="0.35">
      <c r="D676" s="6"/>
    </row>
    <row r="677" spans="4:4" x14ac:dyDescent="0.35">
      <c r="D677" s="6"/>
    </row>
    <row r="678" spans="4:4" x14ac:dyDescent="0.35">
      <c r="D678" s="6"/>
    </row>
    <row r="679" spans="4:4" x14ac:dyDescent="0.35">
      <c r="D679" s="6"/>
    </row>
    <row r="680" spans="4:4" x14ac:dyDescent="0.35">
      <c r="D680" s="6"/>
    </row>
    <row r="681" spans="4:4" x14ac:dyDescent="0.35">
      <c r="D681" s="6"/>
    </row>
    <row r="682" spans="4:4" x14ac:dyDescent="0.35">
      <c r="D682" s="6"/>
    </row>
    <row r="683" spans="4:4" x14ac:dyDescent="0.35">
      <c r="D683" s="6"/>
    </row>
    <row r="684" spans="4:4" x14ac:dyDescent="0.35">
      <c r="D684" s="6"/>
    </row>
    <row r="685" spans="4:4" x14ac:dyDescent="0.35">
      <c r="D68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2024</vt:lpstr>
      <vt:lpstr>2023</vt:lpstr>
      <vt:lpstr>2022</vt:lpstr>
      <vt:lpstr>NAV</vt:lpstr>
      <vt:lpstr>Regressions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Chowdary Ananthaneni (21 JGBS)</dc:creator>
  <cp:lastModifiedBy>Neha Chowdary Ananthaneni (21 JGBS)</cp:lastModifiedBy>
  <dcterms:created xsi:type="dcterms:W3CDTF">2024-10-25T07:14:42Z</dcterms:created>
  <dcterms:modified xsi:type="dcterms:W3CDTF">2024-11-10T17:13:51Z</dcterms:modified>
</cp:coreProperties>
</file>